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O 201-AS" sheetId="1" r:id="rId1"/>
    <sheet name="SO 201-EO" sheetId="5" r:id="rId2"/>
    <sheet name="SO 201-UV" sheetId="4" r:id="rId3"/>
    <sheet name="SO 201-ZTI" sheetId="3" r:id="rId4"/>
    <sheet name="SO 201-PL" sheetId="2" r:id="rId5"/>
  </sheets>
  <externalReferences>
    <externalReference r:id="rId6"/>
  </externalReferences>
  <definedNames>
    <definedName name="_FilterDatabase" hidden="1">#REF!</definedName>
    <definedName name="fakt1R">#REF!</definedName>
    <definedName name="_xlnm.Print_Titles" localSheetId="1">'SO 201-EO'!#REF!</definedName>
    <definedName name="_xlnm.Print_Titles" localSheetId="4">'SO 201-PL'!#REF!</definedName>
    <definedName name="_xlnm.Print_Titles" localSheetId="2">'SO 201-UV'!#REF!</definedName>
    <definedName name="_xlnm.Print_Titles" localSheetId="3">'SO 201-ZTI'!#REF!</definedName>
    <definedName name="_xlnm.Print_Area" localSheetId="1">'SO 201-EO'!$A:$W</definedName>
    <definedName name="_xlnm.Print_Area" localSheetId="4">'SO 201-PL'!$A:$W</definedName>
    <definedName name="_xlnm.Print_Area" localSheetId="2">'SO 201-UV'!$A:$W</definedName>
    <definedName name="_xlnm.Print_Area" localSheetId="3">'SO 201-ZTI'!$A:$W</definedName>
  </definedNames>
  <calcPr calcId="145621"/>
</workbook>
</file>

<file path=xl/calcChain.xml><?xml version="1.0" encoding="utf-8"?>
<calcChain xmlns="http://schemas.openxmlformats.org/spreadsheetml/2006/main">
  <c r="J167" i="5" l="1"/>
  <c r="J166" i="5"/>
  <c r="J165" i="5"/>
  <c r="J164" i="5"/>
  <c r="J163" i="5"/>
  <c r="J162" i="5"/>
  <c r="J161" i="5"/>
  <c r="J168" i="5" s="1"/>
  <c r="J158" i="5"/>
  <c r="J157" i="5"/>
  <c r="J156" i="5"/>
  <c r="J155" i="5"/>
  <c r="J154" i="5"/>
  <c r="J153" i="5"/>
  <c r="J152" i="5"/>
  <c r="J151" i="5"/>
  <c r="J150" i="5"/>
  <c r="J149" i="5"/>
  <c r="J148" i="5"/>
  <c r="J147" i="5"/>
  <c r="J159" i="5" s="1"/>
  <c r="J144" i="5"/>
  <c r="J145" i="5" s="1"/>
  <c r="J141" i="5"/>
  <c r="J140" i="5"/>
  <c r="J139" i="5"/>
  <c r="J138" i="5"/>
  <c r="J137" i="5"/>
  <c r="J136" i="5"/>
  <c r="J142" i="5" s="1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34" i="5" s="1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107" i="5" s="1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57" i="5" s="1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29" i="5" s="1"/>
  <c r="F149" i="4"/>
  <c r="F146" i="4"/>
  <c r="F145" i="4"/>
  <c r="F142" i="4"/>
  <c r="F141" i="4"/>
  <c r="F136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5" i="4"/>
  <c r="F113" i="4"/>
  <c r="F111" i="4"/>
  <c r="F109" i="4"/>
  <c r="F107" i="4"/>
  <c r="F105" i="4"/>
  <c r="F103" i="4"/>
  <c r="F101" i="4"/>
  <c r="F99" i="4"/>
  <c r="F97" i="4"/>
  <c r="F96" i="4"/>
  <c r="F94" i="4"/>
  <c r="F92" i="4"/>
  <c r="F90" i="4"/>
  <c r="F86" i="4"/>
  <c r="F84" i="4"/>
  <c r="F81" i="4"/>
  <c r="F78" i="4"/>
  <c r="F75" i="4"/>
  <c r="F72" i="4"/>
  <c r="F69" i="4"/>
  <c r="F66" i="4"/>
  <c r="F65" i="4"/>
  <c r="F64" i="4"/>
  <c r="F62" i="4"/>
  <c r="F61" i="4"/>
  <c r="F59" i="4"/>
  <c r="F58" i="4"/>
  <c r="F55" i="4"/>
  <c r="F52" i="4"/>
  <c r="F51" i="4"/>
  <c r="F46" i="4"/>
  <c r="F44" i="4"/>
  <c r="F42" i="4"/>
  <c r="F40" i="4"/>
  <c r="F38" i="4"/>
  <c r="F36" i="4"/>
  <c r="F34" i="4"/>
  <c r="F32" i="4"/>
  <c r="F28" i="4"/>
  <c r="F26" i="4"/>
  <c r="F24" i="4"/>
  <c r="F22" i="4"/>
  <c r="F20" i="4"/>
  <c r="F18" i="4"/>
  <c r="F16" i="4"/>
  <c r="F8" i="4"/>
  <c r="F150" i="4" s="1"/>
  <c r="H115" i="3"/>
  <c r="H114" i="3"/>
  <c r="H113" i="3"/>
  <c r="H111" i="3"/>
  <c r="H108" i="3"/>
  <c r="H107" i="3"/>
  <c r="H106" i="3"/>
  <c r="H105" i="3"/>
  <c r="H103" i="3"/>
  <c r="H102" i="3"/>
  <c r="H101" i="3"/>
  <c r="H100" i="3"/>
  <c r="H99" i="3"/>
  <c r="H98" i="3"/>
  <c r="H97" i="3"/>
  <c r="H96" i="3"/>
  <c r="H95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7" i="3"/>
  <c r="H76" i="3"/>
  <c r="H75" i="3"/>
  <c r="H73" i="3"/>
  <c r="H72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2" i="3"/>
  <c r="H51" i="3"/>
  <c r="H49" i="3"/>
  <c r="H48" i="3"/>
  <c r="H47" i="3"/>
  <c r="H46" i="3"/>
  <c r="H45" i="3"/>
  <c r="H44" i="3"/>
  <c r="H43" i="3"/>
  <c r="H42" i="3"/>
  <c r="H40" i="3"/>
  <c r="H39" i="3"/>
  <c r="H38" i="3"/>
  <c r="H37" i="3"/>
  <c r="H35" i="3"/>
  <c r="H32" i="3"/>
  <c r="H30" i="3"/>
  <c r="H27" i="3"/>
  <c r="H24" i="3"/>
  <c r="H22" i="3"/>
  <c r="H20" i="3"/>
  <c r="H19" i="3"/>
  <c r="H17" i="3"/>
  <c r="H16" i="3"/>
  <c r="H12" i="3"/>
  <c r="H116" i="3" s="1"/>
  <c r="Z50" i="2"/>
  <c r="M47" i="2"/>
  <c r="L47" i="2"/>
  <c r="L46" i="2"/>
  <c r="K46" i="2"/>
  <c r="H46" i="2"/>
  <c r="M42" i="2"/>
  <c r="M43" i="2" s="1"/>
  <c r="K42" i="2"/>
  <c r="H42" i="2"/>
  <c r="M41" i="2"/>
  <c r="K41" i="2"/>
  <c r="H41" i="2"/>
  <c r="L40" i="2"/>
  <c r="K40" i="2"/>
  <c r="H40" i="2"/>
  <c r="L39" i="2"/>
  <c r="K39" i="2"/>
  <c r="H39" i="2"/>
  <c r="L38" i="2"/>
  <c r="K38" i="2"/>
  <c r="H38" i="2"/>
  <c r="L37" i="2"/>
  <c r="K37" i="2"/>
  <c r="H37" i="2"/>
  <c r="L35" i="2"/>
  <c r="K35" i="2"/>
  <c r="H35" i="2"/>
  <c r="L34" i="2"/>
  <c r="K34" i="2"/>
  <c r="H34" i="2"/>
  <c r="L33" i="2"/>
  <c r="K33" i="2"/>
  <c r="H33" i="2"/>
  <c r="L32" i="2"/>
  <c r="K32" i="2"/>
  <c r="H32" i="2"/>
  <c r="L31" i="2"/>
  <c r="K31" i="2"/>
  <c r="H31" i="2"/>
  <c r="L30" i="2"/>
  <c r="K30" i="2"/>
  <c r="H30" i="2"/>
  <c r="L29" i="2"/>
  <c r="L43" i="2" s="1"/>
  <c r="K29" i="2"/>
  <c r="H29" i="2"/>
  <c r="M22" i="2"/>
  <c r="M23" i="2" s="1"/>
  <c r="K22" i="2"/>
  <c r="H22" i="2"/>
  <c r="L21" i="2"/>
  <c r="L23" i="2" s="1"/>
  <c r="K21" i="2"/>
  <c r="H21" i="2"/>
  <c r="M15" i="2"/>
  <c r="L14" i="2"/>
  <c r="K14" i="2"/>
  <c r="H14" i="2"/>
  <c r="L13" i="2"/>
  <c r="K13" i="2"/>
  <c r="H13" i="2"/>
  <c r="L12" i="2"/>
  <c r="K12" i="2"/>
  <c r="H12" i="2"/>
  <c r="L11" i="2"/>
  <c r="L15" i="2" s="1"/>
  <c r="K11" i="2"/>
  <c r="H11" i="2"/>
  <c r="H49" i="2" s="1"/>
  <c r="J169" i="5" l="1"/>
  <c r="J461" i="1"/>
  <c r="J462" i="1" s="1"/>
  <c r="J454" i="1"/>
  <c r="J452" i="1"/>
  <c r="J455" i="1" s="1"/>
  <c r="J444" i="1"/>
  <c r="J441" i="1"/>
  <c r="J438" i="1"/>
  <c r="J432" i="1"/>
  <c r="J449" i="1" s="1"/>
  <c r="J428" i="1"/>
  <c r="J426" i="1"/>
  <c r="J425" i="1"/>
  <c r="J423" i="1"/>
  <c r="J429" i="1" s="1"/>
  <c r="J422" i="1"/>
  <c r="J418" i="1"/>
  <c r="J416" i="1"/>
  <c r="J414" i="1"/>
  <c r="J412" i="1"/>
  <c r="J410" i="1"/>
  <c r="J407" i="1"/>
  <c r="J405" i="1"/>
  <c r="J401" i="1"/>
  <c r="J397" i="1"/>
  <c r="J395" i="1"/>
  <c r="J391" i="1"/>
  <c r="J386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0" i="1"/>
  <c r="J347" i="1"/>
  <c r="J343" i="1"/>
  <c r="J342" i="1"/>
  <c r="J341" i="1"/>
  <c r="J340" i="1"/>
  <c r="J339" i="1"/>
  <c r="J338" i="1"/>
  <c r="J337" i="1"/>
  <c r="J336" i="1"/>
  <c r="J335" i="1"/>
  <c r="J333" i="1"/>
  <c r="J331" i="1"/>
  <c r="J330" i="1"/>
  <c r="J326" i="1"/>
  <c r="J325" i="1"/>
  <c r="J324" i="1"/>
  <c r="J323" i="1"/>
  <c r="J322" i="1"/>
  <c r="J321" i="1"/>
  <c r="J320" i="1"/>
  <c r="J319" i="1"/>
  <c r="J317" i="1"/>
  <c r="J313" i="1"/>
  <c r="J312" i="1"/>
  <c r="J311" i="1"/>
  <c r="J309" i="1"/>
  <c r="J314" i="1" s="1"/>
  <c r="J307" i="1"/>
  <c r="J303" i="1"/>
  <c r="J302" i="1"/>
  <c r="J295" i="1"/>
  <c r="J294" i="1"/>
  <c r="J293" i="1"/>
  <c r="J292" i="1"/>
  <c r="J291" i="1"/>
  <c r="J289" i="1"/>
  <c r="J288" i="1"/>
  <c r="J287" i="1"/>
  <c r="J285" i="1"/>
  <c r="J283" i="1"/>
  <c r="J281" i="1"/>
  <c r="J278" i="1"/>
  <c r="J277" i="1"/>
  <c r="J274" i="1"/>
  <c r="J273" i="1"/>
  <c r="J270" i="1"/>
  <c r="J269" i="1"/>
  <c r="J265" i="1"/>
  <c r="J264" i="1"/>
  <c r="J262" i="1"/>
  <c r="J260" i="1"/>
  <c r="J258" i="1"/>
  <c r="J255" i="1"/>
  <c r="J253" i="1"/>
  <c r="J251" i="1"/>
  <c r="J248" i="1"/>
  <c r="J244" i="1"/>
  <c r="J242" i="1"/>
  <c r="J240" i="1"/>
  <c r="J238" i="1"/>
  <c r="J236" i="1"/>
  <c r="J234" i="1"/>
  <c r="J232" i="1"/>
  <c r="J230" i="1"/>
  <c r="J228" i="1"/>
  <c r="J226" i="1"/>
  <c r="J219" i="1"/>
  <c r="J218" i="1"/>
  <c r="J217" i="1"/>
  <c r="J214" i="1"/>
  <c r="J213" i="1"/>
  <c r="J212" i="1"/>
  <c r="J211" i="1"/>
  <c r="J209" i="1"/>
  <c r="J208" i="1"/>
  <c r="J206" i="1"/>
  <c r="J205" i="1"/>
  <c r="J203" i="1"/>
  <c r="J220" i="1" s="1"/>
  <c r="J201" i="1"/>
  <c r="J197" i="1"/>
  <c r="J196" i="1"/>
  <c r="J195" i="1"/>
  <c r="J193" i="1"/>
  <c r="J192" i="1"/>
  <c r="J191" i="1"/>
  <c r="J190" i="1"/>
  <c r="J189" i="1"/>
  <c r="J188" i="1"/>
  <c r="J187" i="1"/>
  <c r="J185" i="1"/>
  <c r="J184" i="1"/>
  <c r="J182" i="1"/>
  <c r="J180" i="1"/>
  <c r="J178" i="1"/>
  <c r="J173" i="1"/>
  <c r="J171" i="1"/>
  <c r="J170" i="1"/>
  <c r="J168" i="1"/>
  <c r="J166" i="1"/>
  <c r="J164" i="1"/>
  <c r="J163" i="1"/>
  <c r="J159" i="1"/>
  <c r="J156" i="1"/>
  <c r="J152" i="1"/>
  <c r="J150" i="1"/>
  <c r="J149" i="1"/>
  <c r="J148" i="1"/>
  <c r="J122" i="1"/>
  <c r="J118" i="1"/>
  <c r="J111" i="1"/>
  <c r="J109" i="1"/>
  <c r="J198" i="1" s="1"/>
  <c r="J105" i="1"/>
  <c r="J103" i="1"/>
  <c r="J102" i="1"/>
  <c r="J100" i="1"/>
  <c r="J98" i="1"/>
  <c r="J96" i="1"/>
  <c r="J95" i="1"/>
  <c r="J90" i="1"/>
  <c r="J85" i="1"/>
  <c r="J84" i="1"/>
  <c r="J83" i="1"/>
  <c r="J81" i="1"/>
  <c r="J80" i="1"/>
  <c r="J78" i="1"/>
  <c r="J76" i="1"/>
  <c r="J106" i="1" s="1"/>
  <c r="J71" i="1"/>
  <c r="J67" i="1"/>
  <c r="J65" i="1"/>
  <c r="J64" i="1"/>
  <c r="J61" i="1"/>
  <c r="J58" i="1"/>
  <c r="J57" i="1"/>
  <c r="J56" i="1"/>
  <c r="J55" i="1"/>
  <c r="J54" i="1"/>
  <c r="J53" i="1"/>
  <c r="J52" i="1"/>
  <c r="J51" i="1"/>
  <c r="J50" i="1"/>
  <c r="J49" i="1"/>
  <c r="J48" i="1"/>
  <c r="J46" i="1"/>
  <c r="J43" i="1"/>
  <c r="J39" i="1"/>
  <c r="J73" i="1" s="1"/>
  <c r="J35" i="1"/>
  <c r="J33" i="1"/>
  <c r="J30" i="1"/>
  <c r="J27" i="1"/>
  <c r="J36" i="1" s="1"/>
  <c r="J22" i="1"/>
  <c r="J20" i="1"/>
  <c r="J18" i="1"/>
  <c r="J16" i="1"/>
  <c r="J14" i="1"/>
  <c r="D8" i="1"/>
  <c r="J419" i="1" l="1"/>
  <c r="J398" i="1"/>
  <c r="J383" i="1"/>
  <c r="J344" i="1"/>
  <c r="J327" i="1"/>
  <c r="J304" i="1"/>
  <c r="J266" i="1"/>
  <c r="J245" i="1"/>
  <c r="J24" i="1"/>
  <c r="J222" i="1" s="1"/>
  <c r="J457" i="1" l="1"/>
  <c r="J465" i="1" s="1"/>
</calcChain>
</file>

<file path=xl/sharedStrings.xml><?xml version="1.0" encoding="utf-8"?>
<sst xmlns="http://schemas.openxmlformats.org/spreadsheetml/2006/main" count="3313" uniqueCount="1549">
  <si>
    <t xml:space="preserve">Odberateľ: </t>
  </si>
  <si>
    <t xml:space="preserve">Spracoval:                                         </t>
  </si>
  <si>
    <t>V module</t>
  </si>
  <si>
    <t>Hlavička1</t>
  </si>
  <si>
    <t>Mena</t>
  </si>
  <si>
    <t>Hlavička2</t>
  </si>
  <si>
    <t>Obdobie</t>
  </si>
  <si>
    <t xml:space="preserve">Projektant: </t>
  </si>
  <si>
    <t xml:space="preserve">JKSO : </t>
  </si>
  <si>
    <t>Rozpočet</t>
  </si>
  <si>
    <t>Prehľad rozpočtových nákladov v</t>
  </si>
  <si>
    <t>EUR</t>
  </si>
  <si>
    <t xml:space="preserve">Dodávateľ: </t>
  </si>
  <si>
    <t>Dátum: 15.05.2013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</si>
  <si>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</si>
  <si>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</si>
  <si>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</si>
  <si>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</si>
  <si>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</si>
  <si>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</si>
  <si>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Stavba :Výstavba rod. domu - Lokalita č. 2</t>
  </si>
  <si>
    <t>VF</t>
  </si>
  <si>
    <t>Objekt :SO 201 - Rodinný dom - A - Architektonicko-stavebné riešenie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</si>
  <si>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</si>
  <si>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</si>
  <si>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</si>
  <si>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</si>
  <si>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</si>
  <si>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</si>
  <si>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</si>
  <si>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</si>
  <si>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</si>
  <si>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</si>
  <si>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</si>
  <si>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</si>
  <si>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 xml:space="preserve"> </t>
  </si>
  <si>
    <t>Pozícia</t>
  </si>
  <si>
    <t>Vyňatý</t>
  </si>
  <si>
    <t>Vysoká sadzba</t>
  </si>
  <si>
    <t>Typ</t>
  </si>
  <si>
    <t>Nh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</si>
  <si>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</si>
  <si>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</si>
  <si>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</si>
  <si>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</si>
  <si>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</si>
  <si>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</si>
  <si>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</si>
  <si>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</si>
  <si>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</si>
  <si>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materiál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</si>
  <si>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</si>
  <si>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</si>
  <si>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</si>
  <si>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</si>
  <si>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</si>
  <si>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</si>
  <si>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</si>
  <si>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1 - ZEMNE PRÁCE</t>
  </si>
  <si>
    <t>272</t>
  </si>
  <si>
    <t xml:space="preserve">12110-1101   </t>
  </si>
  <si>
    <t xml:space="preserve">Odstránenie ornice s premiestnením do 50 m                                                                              </t>
  </si>
  <si>
    <t xml:space="preserve">m3      </t>
  </si>
  <si>
    <t xml:space="preserve">                    </t>
  </si>
  <si>
    <t>E</t>
  </si>
  <si>
    <t>45.11.21</t>
  </si>
  <si>
    <t>(145+7,21+2,15*1,45)*0,3 =   46.598</t>
  </si>
  <si>
    <t>a</t>
  </si>
  <si>
    <t xml:space="preserve">13220-1101   </t>
  </si>
  <si>
    <t xml:space="preserve">Hĺbenie rýh šírka do 60 cm v horn. tr. 3 do 100 m3                                                                      </t>
  </si>
  <si>
    <t>45.11.24</t>
  </si>
  <si>
    <t>((14,4+8,7)*2*0,6+0,825*0,45+1*0,3*2+12,15*0,45)*0,46 =   15.713</t>
  </si>
  <si>
    <t xml:space="preserve">13220-1201   </t>
  </si>
  <si>
    <t xml:space="preserve">Hĺbenie rýh šírka do 2 m v horn. tr. 3 do 100 m3                                                                        </t>
  </si>
  <si>
    <t>(8,7*2+4,65)*0,8*0,46 =   8.114</t>
  </si>
  <si>
    <t xml:space="preserve">16230-1101   </t>
  </si>
  <si>
    <t xml:space="preserve">Vodorovné premiestnenie výkopku do 500 m horn. tr. 1-4                                                                  </t>
  </si>
  <si>
    <t>15,713+8,114 =   23.827</t>
  </si>
  <si>
    <t xml:space="preserve">17410-1101   </t>
  </si>
  <si>
    <t xml:space="preserve">Zásyp zhutnený jám, rýh, šachiet alebo okolo objektu                                                                    </t>
  </si>
  <si>
    <t>((3,47*2+4,65)*8,7-4,65*0,8-0,825*0,45+11,55*1)*0,955 =   103.419</t>
  </si>
  <si>
    <t xml:space="preserve">1 - ZEMNE PRÁCE  spolu: </t>
  </si>
  <si>
    <t>2 - ZÁKLADY</t>
  </si>
  <si>
    <t>002</t>
  </si>
  <si>
    <t xml:space="preserve">27157-1112   </t>
  </si>
  <si>
    <t xml:space="preserve">Vankúš pod základy zo štrkopiesku                                                                                       </t>
  </si>
  <si>
    <t>45.25.21</t>
  </si>
  <si>
    <t>((8,7*2+4,65)*0,8+(14,4+8,7)*2*0,6+0,825*0,45+1*0,3*2+12,15*0,45)*0,1 =   5.180</t>
  </si>
  <si>
    <t>"pod podkl.bet. " ((3,47*2+4,65)*8,7-4,65*0,8-0,825*0,45)*0,2 =   19.348</t>
  </si>
  <si>
    <t>011</t>
  </si>
  <si>
    <t xml:space="preserve">27431-3611   </t>
  </si>
  <si>
    <t xml:space="preserve">Základové pásy z betónu prostého tr. B 20 (C16/20)                                                                      </t>
  </si>
  <si>
    <t>45.25.32</t>
  </si>
  <si>
    <t>((8,7*2+4,65)*0,8+(14,4+8,7)*2*0,6+0,825*0,45+1*0,3*2+12,15*0,45)*1,295 =   67.079</t>
  </si>
  <si>
    <t>"stratné" 67,079*0,5*0,035 =   1.174</t>
  </si>
  <si>
    <t xml:space="preserve">27435-1215   </t>
  </si>
  <si>
    <t xml:space="preserve">Debnenie základových pásov zhotovenie                                                                                   </t>
  </si>
  <si>
    <t xml:space="preserve">m2      </t>
  </si>
  <si>
    <t>(8,7*2+4,65+(14,4+8,7)*2+0,825+1*2+12,15)*0,835*2 =   138.986</t>
  </si>
  <si>
    <t xml:space="preserve">27435-1216   </t>
  </si>
  <si>
    <t xml:space="preserve">Debnenie základových pásov odstránenie                                                                                  </t>
  </si>
  <si>
    <t xml:space="preserve">2 - ZÁKLADY  spolu: </t>
  </si>
  <si>
    <t>3 - ZVISLÉ A KOMPLETNÉ KONŠTRUKCIE</t>
  </si>
  <si>
    <t xml:space="preserve">31123-1300   </t>
  </si>
  <si>
    <t xml:space="preserve">Murivo nosné z tehál pórobet.na termoizol.maltu hr. 440mm                                                               </t>
  </si>
  <si>
    <t>45.25.50</t>
  </si>
  <si>
    <t>"1.np" (((14,5+9,12)*2-1,75*3)*2,55-1,75*2-0,5*1,5-1,25*1,5*3-0,9*1,125)*0,44 =   42.322</t>
  </si>
  <si>
    <t>"2.np" (((14,5+9,12)*2-1,75*3)*2,5-(1,75+0,5*5+1,25*3)*1,45-2,2*0,9)*0,44 =   40.214</t>
  </si>
  <si>
    <t>-(1,25+2,75)*0,238*0,44 =   -0.419</t>
  </si>
  <si>
    <t xml:space="preserve">31123-1905   </t>
  </si>
  <si>
    <t xml:space="preserve">Murivo nosné z tehál pórobet. na tenkovrstvú lepiacu maltu hr. 250mm                                                    </t>
  </si>
  <si>
    <t>"1.np" ((9,12*2+5,2-1,31-1,86)*2,55-2*2,125*2-2,5*0,065*2)*0,25 =   10.716</t>
  </si>
  <si>
    <t>"2.np" ((9,12*2+5,2-0,9-2,1)*2,5-0,9*2,06*2-1,25*0,065*2)*0,25 =   11.807</t>
  </si>
  <si>
    <t xml:space="preserve">31127-3137   </t>
  </si>
  <si>
    <t xml:space="preserve">Murivo nosné z tehál pórobet. na tenkovrstvú lepiacu maltu hr. 200mm                                                    </t>
  </si>
  <si>
    <t>"štít." 10*1,4/2*0,2*2 =   2.800</t>
  </si>
  <si>
    <t xml:space="preserve">31714-2221   </t>
  </si>
  <si>
    <t xml:space="preserve">p4/ Preklady nenosné  1250x100x250 mm                                                                                   </t>
  </si>
  <si>
    <t xml:space="preserve">kus     </t>
  </si>
  <si>
    <t xml:space="preserve">31714-2327   </t>
  </si>
  <si>
    <t xml:space="preserve">p2/ Preklady nenosné  1250x150x250 mm                                                                                   </t>
  </si>
  <si>
    <t xml:space="preserve">31714-2427   </t>
  </si>
  <si>
    <t xml:space="preserve">p3/ Prekladový trámec  2250x150x125 mm                                                                                  </t>
  </si>
  <si>
    <t>012</t>
  </si>
  <si>
    <t xml:space="preserve">31714-3515   </t>
  </si>
  <si>
    <t xml:space="preserve">p5/ Prekladový trámec vystužený 1250x125x125mm                                                                          </t>
  </si>
  <si>
    <t>45.21.7*</t>
  </si>
  <si>
    <t xml:space="preserve">31716-1117   </t>
  </si>
  <si>
    <t xml:space="preserve">p1/ Prekladový trámec 120/65/2500 mm                                                                                    </t>
  </si>
  <si>
    <t xml:space="preserve">31716-1130   </t>
  </si>
  <si>
    <t xml:space="preserve">p10/ Preklad keramický 238/80/1000 mm                                                                                   </t>
  </si>
  <si>
    <t xml:space="preserve">31716-1131   </t>
  </si>
  <si>
    <t xml:space="preserve">p7/ Preklad keramický 238/80/1250 mm                                                                                    </t>
  </si>
  <si>
    <t xml:space="preserve">31716-1132   </t>
  </si>
  <si>
    <t xml:space="preserve">p9/ Preklad keramický 238/80/1500 mm                                                                                    </t>
  </si>
  <si>
    <t xml:space="preserve">31716-1135   </t>
  </si>
  <si>
    <t xml:space="preserve">p8/ Preklad keramický 238/80/2250 mm                                                                                    </t>
  </si>
  <si>
    <t xml:space="preserve">31716-1137   </t>
  </si>
  <si>
    <t xml:space="preserve">p6/ Preklad keramický 238/80/2750 mm                                                                                    </t>
  </si>
  <si>
    <t xml:space="preserve">31732-1311   </t>
  </si>
  <si>
    <t xml:space="preserve">Preklady zo železobetónu tr. B 20                                                                                       </t>
  </si>
  <si>
    <t>"1.np" (1,75*5+0,5+1,25*3)*0,3*0,2+(1,81+1,86)*0,25*0,22 =   0.982</t>
  </si>
  <si>
    <t>"2.np" (1,75*4+0,5*4+1,25*3)*0,3*0,355+(0,9+2,1)*0,25*0,25 =   1.545</t>
  </si>
  <si>
    <t xml:space="preserve">31735-1107   </t>
  </si>
  <si>
    <t xml:space="preserve">Debnenie prekladov s podper. konštr. do 4m zhotovenie                                                                   </t>
  </si>
  <si>
    <t>"1.np" (1,75*5+0,5+1,25*3)*(0,44+0,2)+(1,81+1,86)*(0,25+0,22*2) =   10.852</t>
  </si>
  <si>
    <t>"2.np" (1,75*4+0,5*4+1,25*3)*(0,44+0,355)+(0,9+2,1)*0,25*3 =   12.386</t>
  </si>
  <si>
    <t xml:space="preserve">31735-1108   </t>
  </si>
  <si>
    <t xml:space="preserve">Debnenie prekladov s podper. konštr. do 4m odstránenie                                                                  </t>
  </si>
  <si>
    <t xml:space="preserve">34227-2336   </t>
  </si>
  <si>
    <t xml:space="preserve">Priečky z pórobet.tvárnic na tenkovrstvovú lepiacu maltu hr.100mm                                                       </t>
  </si>
  <si>
    <t>"2.np" 1,2*3*2,79-(0,8+0,7*2)*2,06-1,25*0,25*3 =   4.575</t>
  </si>
  <si>
    <t xml:space="preserve">34227-2536   </t>
  </si>
  <si>
    <t xml:space="preserve">Priečky z pórobet.tvárnic na tenkovrstvovú lepiacu maltu hr.150mm                                                       </t>
  </si>
  <si>
    <t>"1.np" (2,6*2+1,2+2,85+4,41+2,15+3,96-1,75)*2,755-(0,7+0,9*2+0,8)*2,125 =   42.633</t>
  </si>
  <si>
    <t>-1,25*0,25*4 =   -1.250</t>
  </si>
  <si>
    <t>"2.np" (3,96*2+2,66+2,51*2+1,8+2,61+4,85)*2,79-(0,8*2+0,9*3)*2,06-1,25*0,25*5 =   58.939</t>
  </si>
  <si>
    <t xml:space="preserve">34623-3010   </t>
  </si>
  <si>
    <t xml:space="preserve">Vencová tehla  130 mm P+D H=20 cm                                                                                       </t>
  </si>
  <si>
    <t xml:space="preserve">m       </t>
  </si>
  <si>
    <t>(14,5+10)*2*4-11,85+2,6-(1,25*5+2,25*8+1,5*6+1*6) =   147.500</t>
  </si>
  <si>
    <t xml:space="preserve">3 - ZVISLÉ A KOMPLETNÉ KONŠTRUKCIE  spolu: </t>
  </si>
  <si>
    <t>4 - VODOROVNÉ KONŠTRUKCIE</t>
  </si>
  <si>
    <t xml:space="preserve">41132-1313   </t>
  </si>
  <si>
    <t xml:space="preserve">Stropy doskové zo železobetónu tr. B 20                                                                                 </t>
  </si>
  <si>
    <t>(9,72*14,22-2,2*2,6)*0,18+11,85*1,3*0,15 =   26.160</t>
  </si>
  <si>
    <t xml:space="preserve">41135-1101   </t>
  </si>
  <si>
    <t xml:space="preserve">Debnenie stropov doskových zhotovenie                                                                                   </t>
  </si>
  <si>
    <t>9,12*(3,96*2+5,2)-2,2*2,6+11,85*1,3+(2,2+2,6)*2*0,18+(1,3*2+11,85)*0,15 =   133.235</t>
  </si>
  <si>
    <t xml:space="preserve">41135-1102   </t>
  </si>
  <si>
    <t xml:space="preserve">Debnenie stropov doskových odstránenie                                                                                  </t>
  </si>
  <si>
    <t xml:space="preserve">41135-4175   </t>
  </si>
  <si>
    <t xml:space="preserve">Podperná konštr. stropov pre zaťaženie do 20 kPa zhotovenie                                                             </t>
  </si>
  <si>
    <t>9,12*(3,96*2+5,2)-2,2*2,6+11,85*1,3 =   129.339</t>
  </si>
  <si>
    <t xml:space="preserve">41135-4176   </t>
  </si>
  <si>
    <t xml:space="preserve">Podperná konštr. stropov pre zaťaženie do 20 kPa odstránenie                                                            </t>
  </si>
  <si>
    <t xml:space="preserve">41136-1821   </t>
  </si>
  <si>
    <t xml:space="preserve">Výstuž stropov 10505                                                                                                    </t>
  </si>
  <si>
    <t xml:space="preserve">t       </t>
  </si>
  <si>
    <t xml:space="preserve">41732-1313   </t>
  </si>
  <si>
    <t xml:space="preserve">Stužujúce pásy a vence zo železobetónu tr. B 20                                                                         </t>
  </si>
  <si>
    <t>"1.np" ((14,22+9,12)*2-1,75*5-0,5-1,25*3)*0,2*0,3 =   2.021</t>
  </si>
  <si>
    <t>(9,12*2+5,2-1,31-1,86)*0,25*0,2 =   1.014</t>
  </si>
  <si>
    <t>"2.np" ((14,22+9,12)*2-1,75*4-0,5*5-1,25*3)*0,355*0,3 =   3.560</t>
  </si>
  <si>
    <t>(9,12*2+5,2-0,9-2,1)*0,25*0,25 =   1.278</t>
  </si>
  <si>
    <t xml:space="preserve">41735-1115   </t>
  </si>
  <si>
    <t xml:space="preserve">Debnenie stužujúcich pásov a vencov zhotovenie                                                                          </t>
  </si>
  <si>
    <t>"1.np" ((14,22+9,12)*2-1,75*5-0,5-1,25*3)*0,2 =   6.736</t>
  </si>
  <si>
    <t>(9,12*2+5,2-1,31-1,86)*0,2*2 =   8.108</t>
  </si>
  <si>
    <t>"2.np" ((14,22+9,12)*2-1,75*4-0,5*5-1,25*3)*0,355 =   11.868</t>
  </si>
  <si>
    <t>(9,12*2+5,2-0,9-2,1)*0,25*2 =   10.220</t>
  </si>
  <si>
    <t xml:space="preserve">41735-1116   </t>
  </si>
  <si>
    <t xml:space="preserve">Debnenie stužujúcich pásov a vencov odstránenie                                                                         </t>
  </si>
  <si>
    <t xml:space="preserve">41736-1821   </t>
  </si>
  <si>
    <t xml:space="preserve">Výstuž stužujúcich pásov, vencov 10505                                                                                  </t>
  </si>
  <si>
    <t>0,4039+0,3694 =   0.773</t>
  </si>
  <si>
    <t xml:space="preserve">43032-1313   </t>
  </si>
  <si>
    <t xml:space="preserve">Schodišťové konštrukcie zo železobetónu tr. B 20                                                                        </t>
  </si>
  <si>
    <t>(2,6*2,9-1,6*0,2)*0,18*1,5 =   1.949</t>
  </si>
  <si>
    <t xml:space="preserve">43135-1125   </t>
  </si>
  <si>
    <t xml:space="preserve">Debnenie podest krivočiarych s podpernou konštr. do 4 m zhotovenie                                                      </t>
  </si>
  <si>
    <t>(2,2*2,6-1,6*0,2)*1,5+(1,6*2+0,2)*0,3+2,9*0,18*2 =   10.164</t>
  </si>
  <si>
    <t xml:space="preserve">43135-1126   </t>
  </si>
  <si>
    <t xml:space="preserve">Debnenie podest krivočiarych s podpernou konštr. do 4 m odstránenie                                                     </t>
  </si>
  <si>
    <t xml:space="preserve">43435-1145   </t>
  </si>
  <si>
    <t xml:space="preserve">Debnenie stupňov krivočiarych zhotovenie                                                                                </t>
  </si>
  <si>
    <t>2,2*2,6-1,6*0,2+1*2,8*1,5 =   9.600</t>
  </si>
  <si>
    <t xml:space="preserve">43435-1146   </t>
  </si>
  <si>
    <t xml:space="preserve">Debnenie stupňov krivočiarych odstránenie                                                                               </t>
  </si>
  <si>
    <t xml:space="preserve">4 - VODOROVNÉ KONŠTRUKCIE  spolu: </t>
  </si>
  <si>
    <t>6 - ÚPRAVY POVRCHOV, PODLAHY, VÝPLNE</t>
  </si>
  <si>
    <t xml:space="preserve">61147-3111   </t>
  </si>
  <si>
    <t xml:space="preserve">Omietka vnút. stropov zo suchých zmesí hladká                                                                           </t>
  </si>
  <si>
    <t>45.41.10</t>
  </si>
  <si>
    <t>"1.np" 7+17,1*1,1+5,25+7,35+18,05+25,8+20,6+12+2,95 =   117.810</t>
  </si>
  <si>
    <t xml:space="preserve">61245-6212   </t>
  </si>
  <si>
    <t xml:space="preserve">Postrek vnút. konštr. stien maltou cem. pod obklad                                                                      </t>
  </si>
  <si>
    <t>"1.03" (2,15+1,9)*2*2-0,8*2-0,5*1,1 =   14.050</t>
  </si>
  <si>
    <t>"1.08" 5 =   5.000</t>
  </si>
  <si>
    <t>"2.03" (1,2+1,66)*2*2-0,6*2-0,5*1,1 =   9.690</t>
  </si>
  <si>
    <t>"2.05" (2,61+1,4)*2*2-0,7*2-0,5*1,1 =   14.090</t>
  </si>
  <si>
    <t>"2.09" (2,61+2,66)*2*2-0,7*2-0,5*1,1 =   19.130</t>
  </si>
  <si>
    <t>"2.11" (1,2+1,66)*2*2-0,6*2-0,5*1,1 =   9.690</t>
  </si>
  <si>
    <t xml:space="preserve">61247-3186   </t>
  </si>
  <si>
    <t xml:space="preserve">Prípl. za zabudované rohovníky k omietke zo suchých zmesí                                                               </t>
  </si>
  <si>
    <t>(1,25+1,5*2)*3+(0,5+1,5*2)+(1,75+2,4*2)*2+(1,75+2*2)*2+(0,5+1,45*2)*5 =   57.850</t>
  </si>
  <si>
    <t>(1,25+1,45*2)*3+2,2+0,9*2+(1,75+2,35*2)*3+1,75+1,45*2 =   40.450</t>
  </si>
  <si>
    <t>(0,8+2,125*2)*7+1,75+2,4*2+(2+1,97*2)*2+2,38*10+(1,31+1,86+0,9+2,1)*2 =   89.920</t>
  </si>
  <si>
    <t xml:space="preserve">61247-4101   </t>
  </si>
  <si>
    <t xml:space="preserve">Omietka vnút. stien zo suchých zmesí hladká                                                                             </t>
  </si>
  <si>
    <t xml:space="preserve">1.np                                                                                                                    </t>
  </si>
  <si>
    <t>"1.01" (2,85+2,45)*2*2,6-1,75*(2,35+1,97)+(1,75+2,35*2)*0,2+(1,6+1,97*2)*0,1 =   21.844</t>
  </si>
  <si>
    <t>"1.02" (2,15+2,36+5,2+3,91)*2*2,6-(1,86*2+1,31)*2,38-(1,6+0,7+0,8*2+2)*1,97 =   47.230</t>
  </si>
  <si>
    <t>(1,31+2,38*2*2+1,86)*0,25+(2+1,97*2)*0,2 =   4.361</t>
  </si>
  <si>
    <t>"1.03" (2,15+1,9)*2*0,6-0,5*0,4+(0,5+1,5*2)*0,2 =   5.360</t>
  </si>
  <si>
    <t>"1.04" (1,66+4,41)*2*2,6-0,8*1,97*2-1,25*1,5+(+1,25+1,5*2+0,8+1,97*2)*0,2 =   28.335</t>
  </si>
  <si>
    <t>"1.05" (3,96+4,56)*2*2,6-1,75*2,4-0,8*1,97+(1,75+2,4*2)*0,2 =   39.838</t>
  </si>
  <si>
    <t>"1.06" (5,2+4,96)*2*2,6-1,75*2*2-2*1,97*2+(1,75+2*2)*0,2*2 =   40.252</t>
  </si>
  <si>
    <t>"1.07,1.08" (3,96+9,12)*2*2,6-1,31*2,38-1,75*2,4-0,6*1,97-2*1,97-1,25*1,5*2-5 =   46.826</t>
  </si>
  <si>
    <t>(1,75+2,4*2+1,25*2+1,5*2*2+2+1,97*2)*0,2 =   4.198</t>
  </si>
  <si>
    <t>"1.09" (1,2+2,45)*2*2,6-0,6*1,97 =   17.798</t>
  </si>
  <si>
    <t xml:space="preserve">2.np                                                                                                                    </t>
  </si>
  <si>
    <t>" 2.01,2.02" (1,2+2,65+5,2+3,85+0,9*2+1,2)*2*2,6-(2,1+0,9)*2,38*2-2,2*0,9 =   66.420</t>
  </si>
  <si>
    <t>-(0,6*2+0,7*3+0,8*5)*1,97+(2,2+0,9*2)*0,2+(0,9+2,1+2,38*2*2)*0,25 =   -10.451</t>
  </si>
  <si>
    <t>"2.03" (1,2+1,66)*2*0,6-0,5*0,35+(0,5+1,45*2)*0,2 =   3.937</t>
  </si>
  <si>
    <t>"2.04" (2,61+3,3)*2*2,6-0,8*1,97-1,25*1,45+(1,25+1,45*2)*0,2 =   28.174</t>
  </si>
  <si>
    <t>"2.05" (2,61+1,4)*2*0,6-0,5*0,35+(0,5+1,45*2)*0,2 =   5.317</t>
  </si>
  <si>
    <t>"2.06" (3,96+4,56)*2*2,6-1,75*2,35-0,8*1,97+(1,75+2,35*2)*0,2 =   39.906</t>
  </si>
  <si>
    <t>"2.07" (5,2+5,01)*2*2,6-0,8*1,97-1,75*2,35*2+(1,75+2,35*2)*0,2*2 =   45.871</t>
  </si>
  <si>
    <t>"2.08" (3,96+6,31)*2*2,6-1,75*2,35-0,8*1,97+(1,75+2,35*2)*0,2 =   49.006</t>
  </si>
  <si>
    <t>"2.09" (2,61+2,66)*2*0,6-0,5*0,35+(0,5+1,45*2)*0,2 =   6.829</t>
  </si>
  <si>
    <t>"2.10" (1,2+1,66)*2*2,6-0,7*1,97-0,5*1,45+(0,5+1,45*2)*0,2 =   13.448</t>
  </si>
  <si>
    <t>"2.11" (1,2+1,66)*2*0,6-0,5*0,35+(0,5+1,45*2)*0,2 =   3.937</t>
  </si>
  <si>
    <t>"2.12" (1,5+2,51)*2*2,6-0,8*1,97 =   19.276</t>
  </si>
  <si>
    <t>-187 =   -187.000</t>
  </si>
  <si>
    <t xml:space="preserve">61247-8114   </t>
  </si>
  <si>
    <t xml:space="preserve">Omietka vnút. stien  tepelnoizolačná                                                                                    </t>
  </si>
  <si>
    <t xml:space="preserve">61248-1118   </t>
  </si>
  <si>
    <t xml:space="preserve">Potiahnutie vnút. stien sklovláknitým pletivom vtlačeným do tmelu                                                       </t>
  </si>
  <si>
    <t xml:space="preserve">62045-1212   </t>
  </si>
  <si>
    <t xml:space="preserve">Postrek maltou cementovou pod obklad vonk.                                                                              </t>
  </si>
  <si>
    <t>(14,5+10)*2*0,3-6,2*0,25-3*0,3 =   12.250</t>
  </si>
  <si>
    <t xml:space="preserve">62246-4142   </t>
  </si>
  <si>
    <t xml:space="preserve">Vonk. om.stien tenkovrst.zo zm. silikónová roztieraná jemnozrná                                                         </t>
  </si>
  <si>
    <t>14,5*2,8+(5+5,35)*(2,8+3,7)/2-1,75*2,35*3-1,75*1,45-1,25*1,45+11,85*1,3 =   72.955</t>
  </si>
  <si>
    <t>(11,85+1,3*2)*0,215+((1,75+2,35*2)*3+1,75+1,45*2+1,25+1,45*2)*0,2 =   8.737</t>
  </si>
  <si>
    <t>"S3" 10 =   10.000</t>
  </si>
  <si>
    <t xml:space="preserve">62246-4143   </t>
  </si>
  <si>
    <t xml:space="preserve">Vonk. om.stien tenkovrst.zo zm. silikónová roztieraná strednozrná                                                       </t>
  </si>
  <si>
    <t>(14,5-2,2)*2,8+(4,65+5)*(2,8+3,7)/2-0,5*1,45*5-1,25*1,45*2 =   58.553</t>
  </si>
  <si>
    <t>((0,5+1,45*2)*5+(1,25+1,45*2)*2)*0,2 =   5.060</t>
  </si>
  <si>
    <t xml:space="preserve">62246-4144   </t>
  </si>
  <si>
    <t xml:space="preserve">Vonk. om.stien tenkovrst.zo zm. silikónová hrubozrná škrabaná                                                           </t>
  </si>
  <si>
    <t>(14,5+10)*2*2,815-(1,75*2,4*2+1,75*2*2+1,75*2,35+0,9*1,5+0,9*2,125+1,25*1,5*3) =   109.535</t>
  </si>
  <si>
    <t>(1,75*4+2,4*4+2*4+1,75+2,35*2+0,5+1,5*2+0,9+2,125*2+1,25*3+1,5*2*3)*0,2 =   10.490</t>
  </si>
  <si>
    <t>-11,85*0,215+2,2*1,9+(2,2+1,45*2)*0,2 =   2.652</t>
  </si>
  <si>
    <t xml:space="preserve">62247-8114   </t>
  </si>
  <si>
    <t xml:space="preserve">Omietka vonk. stien tepelnoizolačná hr. 30 mm                                                                           </t>
  </si>
  <si>
    <t xml:space="preserve">62248-1118   </t>
  </si>
  <si>
    <t xml:space="preserve">Potiahnutie vonk. stien sklovláknitým pletivom vtlačeným do tmelu                                                       </t>
  </si>
  <si>
    <t xml:space="preserve">62598-1132   </t>
  </si>
  <si>
    <t xml:space="preserve">Obklad vonk. bet. konštrukcií doskami tepelnoizol. hr. 50 mm                                                            </t>
  </si>
  <si>
    <t>"p7-p10" (1,25*5+2,25*8+1,5*6+1*6)*0,25 =   9.813</t>
  </si>
  <si>
    <t xml:space="preserve">62598-1134   </t>
  </si>
  <si>
    <t xml:space="preserve">Obklad vonk. bet. konštrukcií doskami tepelnoizol. hr. 100 mm                                                           </t>
  </si>
  <si>
    <t>"p6,p7-vložka" (2,75+1,25)*0,25 =   1.000</t>
  </si>
  <si>
    <t xml:space="preserve">62598-1191   </t>
  </si>
  <si>
    <t xml:space="preserve">Balkónové izolačné prvky s výstužou pre hr. dosky 160mm                                                                 </t>
  </si>
  <si>
    <t xml:space="preserve">62599-3019   </t>
  </si>
  <si>
    <t xml:space="preserve">Zatepl.vonk sokla polystyr XPS-R hr. 50 mm                                                                              </t>
  </si>
  <si>
    <t>(14,4+10)*2*0,6 =   29.280</t>
  </si>
  <si>
    <t xml:space="preserve">63131-2511   </t>
  </si>
  <si>
    <t xml:space="preserve">Mazanina z betónu prostého tr. B 12,5-B 15 hr. 5-8 cm                                                                   </t>
  </si>
  <si>
    <t>"P01" 38,974*0,04 =   1.559</t>
  </si>
  <si>
    <t>"P02" 81,53*0,048 =   3.913</t>
  </si>
  <si>
    <t>"P03" 84,73*0,053 =   4.491</t>
  </si>
  <si>
    <t>"P04" 27,58*0,045 =   1.241</t>
  </si>
  <si>
    <t xml:space="preserve">59681-1111   </t>
  </si>
  <si>
    <t xml:space="preserve">Kladenie betónovej dlažby do lôžka z kameniva ťaženého                                                                  </t>
  </si>
  <si>
    <t>45.23.12</t>
  </si>
  <si>
    <t>0,4*0,4*45 =   7.200</t>
  </si>
  <si>
    <t>MAT</t>
  </si>
  <si>
    <t xml:space="preserve">592 450140   </t>
  </si>
  <si>
    <t xml:space="preserve">Dlažba betónová 400x400x100mm                                                                                           </t>
  </si>
  <si>
    <t>26.61.11</t>
  </si>
  <si>
    <t>7,2*1,01 =   7.272</t>
  </si>
  <si>
    <t xml:space="preserve">63131-5611   </t>
  </si>
  <si>
    <t xml:space="preserve">Mazanina z betónu prostého tr. B 20 hr. 12-24 cm                                                                        </t>
  </si>
  <si>
    <t>14,4*9,9*0,15 =   21.384</t>
  </si>
  <si>
    <t xml:space="preserve">63136-2021   </t>
  </si>
  <si>
    <t xml:space="preserve">Výstuž betónových mazanín zo zvarovaných sietí Kari                                                                     </t>
  </si>
  <si>
    <t xml:space="preserve">63245-1231   </t>
  </si>
  <si>
    <t xml:space="preserve">Poter pieskocement. cel. hladený hr. do 3 cm                                                                            </t>
  </si>
  <si>
    <t>"P05" 15,2 =   15.200</t>
  </si>
  <si>
    <t xml:space="preserve">64294-2111   </t>
  </si>
  <si>
    <t xml:space="preserve">Osadenie dverných zárubní alebo rámov oceľových do 2,5 m2                                                               </t>
  </si>
  <si>
    <t>45.42.11</t>
  </si>
  <si>
    <t xml:space="preserve">553 319610   </t>
  </si>
  <si>
    <t xml:space="preserve">D7/ Zárubňa oceľová  600x1970x110                                                                                       </t>
  </si>
  <si>
    <t>28.12.10</t>
  </si>
  <si>
    <t xml:space="preserve">553 319625   </t>
  </si>
  <si>
    <t xml:space="preserve">D4/ Zárubňa oceľová 700x1970x110                                                                                        </t>
  </si>
  <si>
    <t xml:space="preserve">553 319810   </t>
  </si>
  <si>
    <t xml:space="preserve">D7/ Zárubňa oceľová 600x1970x160                                                                                        </t>
  </si>
  <si>
    <t xml:space="preserve">553 319830   </t>
  </si>
  <si>
    <t xml:space="preserve">D4/ Zárubňa oceľová 700x1970x160                                                                                        </t>
  </si>
  <si>
    <t xml:space="preserve">553 319840   </t>
  </si>
  <si>
    <t xml:space="preserve">D3,D8/ Zárubňa oceľová 800x1970x160                                                                                     </t>
  </si>
  <si>
    <t xml:space="preserve">64294-2221   </t>
  </si>
  <si>
    <t xml:space="preserve">Osadenie dverných zárubní alebo rámov oceľových do 4,5 m2                                                               </t>
  </si>
  <si>
    <t>"D5,D6" 1+2 =   3.000</t>
  </si>
  <si>
    <t xml:space="preserve">553 319910   </t>
  </si>
  <si>
    <t xml:space="preserve">D5/ Zárubňa oceľová 1600x1970x160                                                                                       </t>
  </si>
  <si>
    <t xml:space="preserve">64899-1113   </t>
  </si>
  <si>
    <t xml:space="preserve">Osadenie parapetných dosák z plastických hmôt š. nad 20 cm                                                              </t>
  </si>
  <si>
    <t xml:space="preserve">611 9A0202   </t>
  </si>
  <si>
    <t xml:space="preserve">Parapeta vnútorná komôrková plastová šír.270 mm                                                                         </t>
  </si>
  <si>
    <t>25.23.14</t>
  </si>
  <si>
    <t xml:space="preserve">6 - ÚPRAVY POVRCHOV, PODLAHY, VÝPLNE  spolu: </t>
  </si>
  <si>
    <t>9 - OSTATNÉ KONŠTRUKCIE A PRÁCE</t>
  </si>
  <si>
    <t>003</t>
  </si>
  <si>
    <t xml:space="preserve">94194-1041   </t>
  </si>
  <si>
    <t xml:space="preserve">Montáž lešenia ľahk. radového s podlahami š. do 1,2 m v. do 10 m                                                        </t>
  </si>
  <si>
    <t>45.25.10</t>
  </si>
  <si>
    <t>14,5*(6-1,8)*2+10*(7-1,8)*2 =   225.800</t>
  </si>
  <si>
    <t xml:space="preserve">94194-1291   </t>
  </si>
  <si>
    <t xml:space="preserve">Príplatok za prvý a každý ďalší mesiac použitia lešenia k pol. -1041                                                    </t>
  </si>
  <si>
    <t>225,8*2 =   451.600</t>
  </si>
  <si>
    <t xml:space="preserve">94194-1841   </t>
  </si>
  <si>
    <t xml:space="preserve">Demontáž lešenia ľahk. radového s podlahami š. do 1,2 m v. do 10 m                                                      </t>
  </si>
  <si>
    <t xml:space="preserve">94195-5003   </t>
  </si>
  <si>
    <t xml:space="preserve">Lešenie ľahké prac. pomocné výš. podlahy do 2,5 m                                                                       </t>
  </si>
  <si>
    <t>"sdk" 109/3 =   36.333</t>
  </si>
  <si>
    <t xml:space="preserve">94195-5102   </t>
  </si>
  <si>
    <t xml:space="preserve">Lešenie ľahké prac. pomocné v schodisku výš. do 3,5 m                                                                   </t>
  </si>
  <si>
    <t xml:space="preserve">95290-1111   </t>
  </si>
  <si>
    <t xml:space="preserve">Vyčistenie budov občian. výstavby pri výške podlažia do 4 m                                                             </t>
  </si>
  <si>
    <t>45.45.13</t>
  </si>
  <si>
    <t>10*14,5*2 =   290.000</t>
  </si>
  <si>
    <t xml:space="preserve">95394-3122   </t>
  </si>
  <si>
    <t xml:space="preserve">Osadenie ostat. výrobkov do 5 kg do betónu bez dodávky                                                                  </t>
  </si>
  <si>
    <t xml:space="preserve">553 000030   </t>
  </si>
  <si>
    <t xml:space="preserve">Z4/ Ukotvenie stlpika oceľ.                                                                                             </t>
  </si>
  <si>
    <t xml:space="preserve">kg      </t>
  </si>
  <si>
    <t>28.11.23</t>
  </si>
  <si>
    <t xml:space="preserve">553 000031   </t>
  </si>
  <si>
    <t xml:space="preserve">Z4/ Rektifikačná pätka piliera 80x80x4 v.200                                                                            </t>
  </si>
  <si>
    <t xml:space="preserve">95690-1111   </t>
  </si>
  <si>
    <t xml:space="preserve">Osadenie schod. a balkón. zábradlia na cem. maltu do vynech. otvorov                                                    </t>
  </si>
  <si>
    <t>"balk.zábradlie" 20 =   20.000</t>
  </si>
  <si>
    <t>"ZáBR.SCHOD." 10 =   10.000</t>
  </si>
  <si>
    <t xml:space="preserve">553 000111   </t>
  </si>
  <si>
    <t xml:space="preserve">Z1/ Zábradlie vonkajšie loggiové z oceľ. profilov v. 1,1m s drev.madlom                                                 </t>
  </si>
  <si>
    <t xml:space="preserve">553 000112   </t>
  </si>
  <si>
    <t xml:space="preserve">Z2/ Zábradlie vnútorné schodiskové šikmé z oceľ. profilov v. 1,1m s drev.madlom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</si>
  <si>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</si>
  <si>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</si>
  <si>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</si>
  <si>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</si>
  <si>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</si>
  <si>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</si>
  <si>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</si>
  <si>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</si>
  <si>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71141-1110   </t>
  </si>
  <si>
    <t xml:space="preserve">Izolácia proti tlakovej vode vodor. náterom                                                                             </t>
  </si>
  <si>
    <t>I</t>
  </si>
  <si>
    <t>45.22.20</t>
  </si>
  <si>
    <t>"kúp." (5,25+3,65+6,94)*1,25 =   19.800</t>
  </si>
  <si>
    <t xml:space="preserve">71147-1051   </t>
  </si>
  <si>
    <t xml:space="preserve">Zhotov. izolácie tlakovej položením fólie PVC voľne vodor.                                                              </t>
  </si>
  <si>
    <t>14,5*10 =   145.000</t>
  </si>
  <si>
    <t xml:space="preserve">71147-2051   </t>
  </si>
  <si>
    <t xml:space="preserve">Zhotov. izolácie tlakovej položením fólie PVC voľne zvislá                                                              </t>
  </si>
  <si>
    <t>(14,5+10)*2*0,3-(1,75*3+0,9)*0,15 =   13.778</t>
  </si>
  <si>
    <t xml:space="preserve">283 220280   </t>
  </si>
  <si>
    <t xml:space="preserve">Fólia PVC hr. 1,5mm                                                                                                     </t>
  </si>
  <si>
    <t>25.21.30</t>
  </si>
  <si>
    <t>145*1,13+15,982*1,16 =   182.389</t>
  </si>
  <si>
    <t xml:space="preserve">71149-1171   </t>
  </si>
  <si>
    <t xml:space="preserve">Zhotov. izolácie tlakovej položením podkladnej textílie vodor.                                                          </t>
  </si>
  <si>
    <t>145*2 =   290.000</t>
  </si>
  <si>
    <t xml:space="preserve">71149-1271   </t>
  </si>
  <si>
    <t xml:space="preserve">Zhotov. izolácie tlakovej položením podkladnej textílie zvislej                                                         </t>
  </si>
  <si>
    <t>15,982*2 =   31.964</t>
  </si>
  <si>
    <t xml:space="preserve">693 665120   </t>
  </si>
  <si>
    <t xml:space="preserve">Geotextília polypropylénová  300g/m2                                                                                    </t>
  </si>
  <si>
    <t>17.20.10</t>
  </si>
  <si>
    <t>(145+15,982)*2*1,05 =   338.062</t>
  </si>
  <si>
    <t xml:space="preserve">71149-3119   </t>
  </si>
  <si>
    <t xml:space="preserve">Izolácia proti tlakovej vode vodor. - hydroizol.stierka balkóna                                                         </t>
  </si>
  <si>
    <t>"P05" 15,2+11,85*0,1 =   16.385</t>
  </si>
  <si>
    <t xml:space="preserve">71193-1119   </t>
  </si>
  <si>
    <t xml:space="preserve">Hydroizolácia na vodor. plochách nopová                                                                                 </t>
  </si>
  <si>
    <t>45.32.12</t>
  </si>
  <si>
    <t>3,475*8,7*2+4,65*(3,425+4,475)-0,825*0,385 =   96.882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</si>
  <si>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</si>
  <si>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</si>
  <si>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</si>
  <si>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711 - Izolácie proti vode a vlhkosti  spolu: </t>
  </si>
  <si>
    <t>713 - Izolácie tepelné</t>
  </si>
  <si>
    <t>713</t>
  </si>
  <si>
    <t xml:space="preserve">71311-1111   </t>
  </si>
  <si>
    <t xml:space="preserve">Montáž tep. izolácie stropov, položenie voľné                                                                           </t>
  </si>
  <si>
    <t>45.32.11</t>
  </si>
  <si>
    <t>14,22*9,72 =   138.218</t>
  </si>
  <si>
    <t>114,89 =   114.890</t>
  </si>
  <si>
    <t xml:space="preserve">631 411840   </t>
  </si>
  <si>
    <t xml:space="preserve">Doska čadičová tepelnoizolačná hr. 6 cm                                                                                 </t>
  </si>
  <si>
    <t>26.82.16</t>
  </si>
  <si>
    <t>114,89*1,02 =   117.188</t>
  </si>
  <si>
    <t xml:space="preserve">631 411941   </t>
  </si>
  <si>
    <t xml:space="preserve">Doska čadičová tepelnoizolačná hr. 18 cm                                                                                </t>
  </si>
  <si>
    <t>138,218*1,02 =   140.982</t>
  </si>
  <si>
    <t xml:space="preserve">71312-1111   </t>
  </si>
  <si>
    <t xml:space="preserve">Montáž tep. izolácie podláh 1 x položenie                                                                               </t>
  </si>
  <si>
    <t>"P01,P02" 38,974+81,53 =   120.504</t>
  </si>
  <si>
    <t>"P03,P04" 84,73+27,58 =   112.310</t>
  </si>
  <si>
    <t xml:space="preserve">283 1A0910   </t>
  </si>
  <si>
    <t xml:space="preserve">Doska z penového polystyrénu EPS S hr.100                                                                               </t>
  </si>
  <si>
    <t>25.21.41</t>
  </si>
  <si>
    <t>"P01,P02" (38,974+81,53)*1,02 =   122.914</t>
  </si>
  <si>
    <t xml:space="preserve">631 414320   </t>
  </si>
  <si>
    <t xml:space="preserve">Doska čadičová tepelnoizolačná hr. 3/2,5 cm                                                                             </t>
  </si>
  <si>
    <t>"P03,P04" (84,73+27,58)*1,02 =   114.556</t>
  </si>
  <si>
    <t xml:space="preserve">71319-1410   </t>
  </si>
  <si>
    <t xml:space="preserve">Izolácia tepelná položenie parozábrany z PE folie                                                                       </t>
  </si>
  <si>
    <t>"STR01" 138,218 =   138.218</t>
  </si>
  <si>
    <t>765</t>
  </si>
  <si>
    <t xml:space="preserve">76590-1231   </t>
  </si>
  <si>
    <t xml:space="preserve">Zakrytie šikmých striech paropriepustnou fóliou                                                                         </t>
  </si>
  <si>
    <t>45.22.12</t>
  </si>
  <si>
    <t xml:space="preserve">99871-3201   </t>
  </si>
  <si>
    <t xml:space="preserve">Presun hmôt pre izolácie tepelné v objektoch výšky do 6 m                                                               </t>
  </si>
  <si>
    <t xml:space="preserve">713 - Izolácie tepelné  spolu: </t>
  </si>
  <si>
    <t>723 - Vnútorný plynovod</t>
  </si>
  <si>
    <t>721</t>
  </si>
  <si>
    <t xml:space="preserve">72311-091    </t>
  </si>
  <si>
    <t xml:space="preserve">Rozvod plynu podľa samostatného rozpočtu                                                                                </t>
  </si>
  <si>
    <t xml:space="preserve">kpl     </t>
  </si>
  <si>
    <t>45.33.30</t>
  </si>
  <si>
    <t xml:space="preserve">723 - Vnútorný plynovod  spolu: </t>
  </si>
  <si>
    <t>725 - Zariaďovacie predmety</t>
  </si>
  <si>
    <t xml:space="preserve">72511-1100   </t>
  </si>
  <si>
    <t xml:space="preserve">ZTI podľa samostatného ropzočtu                                                                                         </t>
  </si>
  <si>
    <t>45.33.20</t>
  </si>
  <si>
    <t xml:space="preserve">725 - Zariaďovacie predmety  spolu: </t>
  </si>
  <si>
    <t>735 - Vykurovacie telesá</t>
  </si>
  <si>
    <t>731</t>
  </si>
  <si>
    <t xml:space="preserve">73500-09     </t>
  </si>
  <si>
    <t xml:space="preserve">ÚK podľa samostatného rozpočtu                                                                                          </t>
  </si>
  <si>
    <t>45.33.11</t>
  </si>
  <si>
    <t xml:space="preserve">735 - Vykurovacie telesá  spolu: </t>
  </si>
  <si>
    <t>762 - Konštrukcie tesárske</t>
  </si>
  <si>
    <t>762</t>
  </si>
  <si>
    <t xml:space="preserve">76233-2110   </t>
  </si>
  <si>
    <t xml:space="preserve">Montáž krovov viazaných prierez. plocha do 120 cm2                                                                      </t>
  </si>
  <si>
    <t>45.22.11</t>
  </si>
  <si>
    <t>3,7*2*2 =   14.800</t>
  </si>
  <si>
    <t xml:space="preserve">76234-1210   </t>
  </si>
  <si>
    <t xml:space="preserve">Montáž debnenia striech rovných z dosiek hrubých na zraz                                                                </t>
  </si>
  <si>
    <t>184,5+15*0,2*2 =   190.500</t>
  </si>
  <si>
    <t xml:space="preserve">76234-2215   </t>
  </si>
  <si>
    <t xml:space="preserve">Montáž latovania rozpätie nad 360 do 400 mm                                                                             </t>
  </si>
  <si>
    <t>"STR01" 185,73 =   185.730</t>
  </si>
  <si>
    <t xml:space="preserve">76239-5000   </t>
  </si>
  <si>
    <t xml:space="preserve">Spojovacie a ochranné prostriedky k montáži krovov                                                                      </t>
  </si>
  <si>
    <t xml:space="preserve">76242-0011   </t>
  </si>
  <si>
    <t xml:space="preserve">Obloženie stropu z dosiek cementotriesk. skrutk. na zraz hr. dosky 12 mm                                                </t>
  </si>
  <si>
    <t xml:space="preserve">  .  .  </t>
  </si>
  <si>
    <t xml:space="preserve">76271-2130   </t>
  </si>
  <si>
    <t xml:space="preserve">Montáž priestor. viazaných konštr. z hraneného reziva nad 224 do 288 cm2                                                </t>
  </si>
  <si>
    <t>45.42.13</t>
  </si>
  <si>
    <t>"S4" 2,65*10 =   26.500</t>
  </si>
  <si>
    <t xml:space="preserve">76279-5000   </t>
  </si>
  <si>
    <t xml:space="preserve">Spojovacie a ochranné prostriedky k montáži konštrukcií viazaných                                                       </t>
  </si>
  <si>
    <t xml:space="preserve">76281-1210   </t>
  </si>
  <si>
    <t xml:space="preserve">Montáž záklopu z dosiek hrubých, vrchný na zraz                                                                         </t>
  </si>
  <si>
    <t xml:space="preserve">76284-1140   </t>
  </si>
  <si>
    <t xml:space="preserve">Montáž podbíjania stropov a striech rovných z latí hrubých os. vzd. do 50 cm                                            </t>
  </si>
  <si>
    <t xml:space="preserve">76289-5000   </t>
  </si>
  <si>
    <t xml:space="preserve">Spojovacie a ochranné prostriedky k montáži stropov                                                                     </t>
  </si>
  <si>
    <t xml:space="preserve">605 000020   </t>
  </si>
  <si>
    <t xml:space="preserve">Rezivo SM/JD                                                                                                            </t>
  </si>
  <si>
    <t>"debnenie" 190,5*0,025*1,1 =   5.239</t>
  </si>
  <si>
    <t>"lať." 184,5/0,37*0,06*0,04*1,1 =   1.316</t>
  </si>
  <si>
    <t>"lať. pre TI" 14,22*9,72*0,06*0,04*1,08 =   0.358</t>
  </si>
  <si>
    <t>"Záklop" 3*0,025*1,08 =   0.081</t>
  </si>
  <si>
    <t>"S3" (0,12*0,06*3,7+0,05*0,06*3,7)*1,1*2 =   0.083</t>
  </si>
  <si>
    <t>"S4" 0,15*0,15*2,65*10*1,08 =   0.644</t>
  </si>
  <si>
    <t xml:space="preserve">76299-100    </t>
  </si>
  <si>
    <t xml:space="preserve">Z6/ Sklápacie schody do podkrovia 800x700 zateplené s brzdiacim mechanizmom                                             </t>
  </si>
  <si>
    <t xml:space="preserve">99876-2202   </t>
  </si>
  <si>
    <t xml:space="preserve">Presun hmôt pre tesárske konštr. v objektoch  výšky do 12 m                                                             </t>
  </si>
  <si>
    <t xml:space="preserve">762 - Konštrukcie tesárske  spolu: </t>
  </si>
  <si>
    <t>763 - Konštrukcie  - drevostavby</t>
  </si>
  <si>
    <t>763</t>
  </si>
  <si>
    <t xml:space="preserve">76313-3011   </t>
  </si>
  <si>
    <t xml:space="preserve">Podhľady sadr. zavesený 2x profil UD a CD dosky RB tl 2x12,5                                                            </t>
  </si>
  <si>
    <t>5,85+12,15+7,46+18,05+26,05+24,98 =   94.540</t>
  </si>
  <si>
    <t xml:space="preserve">76313-3041   </t>
  </si>
  <si>
    <t xml:space="preserve">Podhľady sadr. zavesený 2x profil UD a CD dosky RBI tl 2x12,5                                                           </t>
  </si>
  <si>
    <t>2+3,65+6,94+2+2+3,76 =   20.350</t>
  </si>
  <si>
    <t xml:space="preserve">76373-2119   </t>
  </si>
  <si>
    <t xml:space="preserve">Montáž strechy z priehradových väzníkov o dĺžke do 18 m                                                                 </t>
  </si>
  <si>
    <t xml:space="preserve">605 000001   </t>
  </si>
  <si>
    <t xml:space="preserve">Strešný väzník dl. 12000                                                                                                </t>
  </si>
  <si>
    <t>20.30.20</t>
  </si>
  <si>
    <t xml:space="preserve">99876-3201   </t>
  </si>
  <si>
    <t xml:space="preserve">Presun hmôt pre drevostavby v objektoch  výšky do 12 m                                                                  </t>
  </si>
  <si>
    <t xml:space="preserve">763 - Konštrukcie  - drevostavby  spolu: </t>
  </si>
  <si>
    <t>764 - Konštrukcie klampiarske</t>
  </si>
  <si>
    <t>764</t>
  </si>
  <si>
    <t xml:space="preserve">76471-1114   </t>
  </si>
  <si>
    <t xml:space="preserve">K2/ Oplechovanie parapetov poplast.plech rš.220                                                                         </t>
  </si>
  <si>
    <t>45.22.13</t>
  </si>
  <si>
    <t>1,25*6+0,5*6+1,75*8+2,2 =   26.700</t>
  </si>
  <si>
    <t xml:space="preserve">76473-1111   </t>
  </si>
  <si>
    <t xml:space="preserve">K4/ oplechovanie múrov poplast.plechom rš 100                                                                           </t>
  </si>
  <si>
    <t xml:space="preserve">76473-1113   </t>
  </si>
  <si>
    <t xml:space="preserve">K3/ Odvodnenie loggie poplast.plechom rš. 300                                                                           </t>
  </si>
  <si>
    <t xml:space="preserve">76475-1113   </t>
  </si>
  <si>
    <t xml:space="preserve">K1/ Rúry odkvapové poplast.plech d 125 mm                                                                               </t>
  </si>
  <si>
    <t xml:space="preserve">76475-1133   </t>
  </si>
  <si>
    <t xml:space="preserve">K1/ Koleno rúry odkvapovej poplast.plech d 125 mm                                                                       </t>
  </si>
  <si>
    <t xml:space="preserve">76475-1143   </t>
  </si>
  <si>
    <t xml:space="preserve">K1/ Výtokové koleno odkvapové poplast.plech d 125 mm                                                                    </t>
  </si>
  <si>
    <t xml:space="preserve">76476-1122   </t>
  </si>
  <si>
    <t xml:space="preserve">K1/ Žľab pododkvapný poplast.plech 160 mm                                                                               </t>
  </si>
  <si>
    <t xml:space="preserve">76476-1232   </t>
  </si>
  <si>
    <t xml:space="preserve">K1/ Kotlík poplast.plech kruh žľab 150 mm                                                                               </t>
  </si>
  <si>
    <t xml:space="preserve">99876-4202   </t>
  </si>
  <si>
    <t xml:space="preserve">Presun hmôt pre klampiarske konštr. v objektoch  výšky do 12 m                                                          </t>
  </si>
  <si>
    <t xml:space="preserve">764 - Konštrukcie klampiarske  spolu: </t>
  </si>
  <si>
    <t>766 - Konštrukcie stolárske</t>
  </si>
  <si>
    <t>766</t>
  </si>
  <si>
    <t xml:space="preserve">76611-199    </t>
  </si>
  <si>
    <t xml:space="preserve">Obloženie schod.stupňov drev. nást. 320x40, podst. 160x20 s olišt., točité stupne                                       </t>
  </si>
  <si>
    <t xml:space="preserve">stup.   </t>
  </si>
  <si>
    <t xml:space="preserve">76642-1223   </t>
  </si>
  <si>
    <t xml:space="preserve">Montáž oblož. podhľadov jedn. palub.                                                                                    </t>
  </si>
  <si>
    <t>185,73-145 =   40.730</t>
  </si>
  <si>
    <t xml:space="preserve">611 916870   </t>
  </si>
  <si>
    <t xml:space="preserve">Obloženie palubové smrek hr. 20mm š. nad 100mm                                                                          </t>
  </si>
  <si>
    <t>20.30.13</t>
  </si>
  <si>
    <t>40,73*1,04 =   42.359</t>
  </si>
  <si>
    <t xml:space="preserve">76666-1112   </t>
  </si>
  <si>
    <t xml:space="preserve">Montáž dvier kompl. otvár. do zárubne 1-krídl. do 0,8m                                                                  </t>
  </si>
  <si>
    <t xml:space="preserve">611 603270   </t>
  </si>
  <si>
    <t xml:space="preserve">D7/ Dvere vnútorné plné 600x1970                                                                                        </t>
  </si>
  <si>
    <t>20.30.11</t>
  </si>
  <si>
    <t xml:space="preserve">611 603510   </t>
  </si>
  <si>
    <t xml:space="preserve">D4/ Dvere vnútorné plné 700x1970                                                                                        </t>
  </si>
  <si>
    <t xml:space="preserve">611 603520   </t>
  </si>
  <si>
    <t xml:space="preserve">D3/ Dvere vnútorné plné 800x1970                                                                                        </t>
  </si>
  <si>
    <t xml:space="preserve">611 603660   </t>
  </si>
  <si>
    <t xml:space="preserve">D8/ Dvere vnútorné plné 800x1970 s vetracou mriežkou                                                                    </t>
  </si>
  <si>
    <t xml:space="preserve">76666-1142   </t>
  </si>
  <si>
    <t xml:space="preserve">Montáž dvier kompl. otvár. do zárubne 2-krídl. nad 1,45m                                                                </t>
  </si>
  <si>
    <t xml:space="preserve">611 6D1869   </t>
  </si>
  <si>
    <t xml:space="preserve">D5/ Dvere vnútorné hladké 2-krídl. z 2/3 presklené 1600x1970                                                            </t>
  </si>
  <si>
    <t xml:space="preserve">611 6D1880   </t>
  </si>
  <si>
    <t xml:space="preserve">D6/ D+M dvere vnútorné hladké posuvné 2000x1970 so zárubňou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</si>
  <si>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</si>
  <si>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</si>
  <si>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766 - Konštrukcie stolárske  spolu: </t>
  </si>
  <si>
    <t>767 - Konštrukcie doplnk. kovové stavebné</t>
  </si>
  <si>
    <t>767</t>
  </si>
  <si>
    <t xml:space="preserve">76739-21119  </t>
  </si>
  <si>
    <t xml:space="preserve">Montáž krytiny striech plechom tvarovaným s doplnk.                                                                     </t>
  </si>
  <si>
    <t>45.42.12</t>
  </si>
  <si>
    <t>"str01" 15*(5,65+6,65) =   184.500</t>
  </si>
  <si>
    <t>"Z7" 3,7*2 =   7.400</t>
  </si>
  <si>
    <t xml:space="preserve">283 2E0039   </t>
  </si>
  <si>
    <t xml:space="preserve">Plech lakoplastový profilovaný s doplnk. (strešné vetráky, zachytávače snehu, lemovanie zti)                            </t>
  </si>
  <si>
    <t>27.10.40</t>
  </si>
  <si>
    <t>191,9*1,13 =   216.847</t>
  </si>
  <si>
    <t xml:space="preserve">76739-3103   </t>
  </si>
  <si>
    <t xml:space="preserve">Montáž kryt. striech - oplechovanie hrebeňa                                                                             </t>
  </si>
  <si>
    <t xml:space="preserve">283 2E0040   </t>
  </si>
  <si>
    <t xml:space="preserve">Hrebenáč hladký - plech lakoplast. + odvetranie                                                                         </t>
  </si>
  <si>
    <t xml:space="preserve">76739-3105   </t>
  </si>
  <si>
    <t xml:space="preserve">Montáž kryt. striech - ukončenie pri žľabe                                                                              </t>
  </si>
  <si>
    <t xml:space="preserve">283 2E0042   </t>
  </si>
  <si>
    <t xml:space="preserve">Odkvapové lemovanie plech popl. r.š.250 + 300                                                                           </t>
  </si>
  <si>
    <t xml:space="preserve">76739-3109   </t>
  </si>
  <si>
    <t xml:space="preserve">D+M výlez na strechu                                                                                                    </t>
  </si>
  <si>
    <t xml:space="preserve">76763-1108   </t>
  </si>
  <si>
    <t xml:space="preserve">Montáž okien plastových jednokrídlových 500 x 1500 mm                                                                   </t>
  </si>
  <si>
    <t xml:space="preserve">611 4A03909  </t>
  </si>
  <si>
    <t xml:space="preserve">O5/ Okno plastové 2-krídl. OS,P - výš.1450 x šír.500                                                                    </t>
  </si>
  <si>
    <t xml:space="preserve">611 4A0391   </t>
  </si>
  <si>
    <t xml:space="preserve">O2/ Okno plastové 2-krídl. OS,P - výš.1500 x šír.500                                                                    </t>
  </si>
  <si>
    <t xml:space="preserve">76763-1166   </t>
  </si>
  <si>
    <t xml:space="preserve">Montáž okien plastových jednokrídlových 1250 x 1500 mm                                                                  </t>
  </si>
  <si>
    <t xml:space="preserve">611 4A0397   </t>
  </si>
  <si>
    <t xml:space="preserve">O6/ Okno plastové 1-krídl. OS - výš.1450 x šír.1250                                                                     </t>
  </si>
  <si>
    <t xml:space="preserve">611 4A0398   </t>
  </si>
  <si>
    <t xml:space="preserve">O1/ Okno plastové 1-krídl. OS - výš.1500 x šír.1250                                                                     </t>
  </si>
  <si>
    <t xml:space="preserve">76763-1335   </t>
  </si>
  <si>
    <t xml:space="preserve">Montáž okien plastových dvojkrídlových 1750 x 1450 mm                                                                   </t>
  </si>
  <si>
    <t xml:space="preserve">611 4A0537   </t>
  </si>
  <si>
    <t xml:space="preserve">O9/ Okno plastové 3-krídl. O,OS,P - výš.1450 x šír.1750                                                                 </t>
  </si>
  <si>
    <t xml:space="preserve">76763-1510   </t>
  </si>
  <si>
    <t xml:space="preserve">Montáž okien a dverí  plastových atyp.                                                                                  </t>
  </si>
  <si>
    <t>"D2,O3,O8" (1,75+2,4)*2*3+(1,75+2,35)*2*3 =   49.500</t>
  </si>
  <si>
    <t>"O4" (1,75+2)*2*2 =   15.000</t>
  </si>
  <si>
    <t>"O7" (2,2+0,9)*2 =   6.200</t>
  </si>
  <si>
    <t xml:space="preserve">611 4A0523   </t>
  </si>
  <si>
    <t xml:space="preserve">O7/Okno plastové 2-krídl. O,O - výš.900 x šír.2200                                                                      </t>
  </si>
  <si>
    <t xml:space="preserve">611 4A0570   </t>
  </si>
  <si>
    <t xml:space="preserve">O4/ Okno plastové 3-krídl.OS,P,O - výš.2000 x šír.1750                                                                  </t>
  </si>
  <si>
    <t xml:space="preserve">611 4A0718   </t>
  </si>
  <si>
    <t xml:space="preserve">D2/ Dvere plast. vchodové 5-komorové 2-krídlové z 2/3 zasklené 1750x2400                                                </t>
  </si>
  <si>
    <t xml:space="preserve">611 4A0719   </t>
  </si>
  <si>
    <t xml:space="preserve">O3/ Dvere plast.balkónové 5-komorové 2-krídl. O,P 1750x2400                                                             </t>
  </si>
  <si>
    <t xml:space="preserve">611 4A0720   </t>
  </si>
  <si>
    <t xml:space="preserve">O8/ Dvere plast.balkónové 5-komorové 2-krídl. O,P 1750x2350                                                             </t>
  </si>
  <si>
    <t xml:space="preserve">76764-1201   </t>
  </si>
  <si>
    <t xml:space="preserve">Montáž dverí plastových jednokrídlových 800 x 2000 mm                                                                   </t>
  </si>
  <si>
    <t xml:space="preserve">611 4A0707   </t>
  </si>
  <si>
    <t xml:space="preserve">D1/ Dvere plast. vchodové 5-komorové 800x1970                                                                           </t>
  </si>
  <si>
    <t xml:space="preserve">76781-1100   </t>
  </si>
  <si>
    <t xml:space="preserve">Montáž vetracích mriežok, VM                                                                                            </t>
  </si>
  <si>
    <t xml:space="preserve">553 444130   </t>
  </si>
  <si>
    <t xml:space="preserve">Z3/ Vetracia mriežka 205x205                                                                                            </t>
  </si>
  <si>
    <t xml:space="preserve">76799-5103   </t>
  </si>
  <si>
    <t xml:space="preserve">Montáž atypických stavebných doplnk. konštrukcií do 20 kg                                                               </t>
  </si>
  <si>
    <t xml:space="preserve">553 000010   </t>
  </si>
  <si>
    <t xml:space="preserve">Z7/ Oceľové konštrukcie markízy                                                                                         </t>
  </si>
  <si>
    <t xml:space="preserve">76799-5104   </t>
  </si>
  <si>
    <t xml:space="preserve">Montáž atypických stavebných doplnk. konštrukcií do 50 kg                                                               </t>
  </si>
  <si>
    <t xml:space="preserve">553 043737   </t>
  </si>
  <si>
    <t xml:space="preserve">Strešný držiak kolektora z prof.ocele                                                                                   </t>
  </si>
  <si>
    <t xml:space="preserve">99876-7202   </t>
  </si>
  <si>
    <t xml:space="preserve">Presun hmôt pre kovové stav. doplnk. konštr. v objektoch výšky do 12 m                                                  </t>
  </si>
  <si>
    <t xml:space="preserve">767 - Konštrukcie doplnk. kovové stavebné  spolu: </t>
  </si>
  <si>
    <t>771 - Podlahy z dlaždíc  keramických</t>
  </si>
  <si>
    <t>771</t>
  </si>
  <si>
    <t xml:space="preserve">77147-3113   </t>
  </si>
  <si>
    <t xml:space="preserve">Montáž soklov keram.rovných                                                                                             </t>
  </si>
  <si>
    <t>45.43.12</t>
  </si>
  <si>
    <t>"1.NP" (1,66+4,41+2,15+2,36+5,2+3,91+0,25*2+2,85+2,45+0,2*2+0,15)*2 =   52.080</t>
  </si>
  <si>
    <t>-(1,75*3+0,7+0,8*4+2+1,86*2+1,31) =   -16.180</t>
  </si>
  <si>
    <t>"2.NP" (1,2+2,65+5,2+2,1+1,2+0,9+0,25*2)*2-0,7*3-0,6*2-0,8*5-2,1-1,2-0,9*2 =   15.100</t>
  </si>
  <si>
    <t>11,85 =   11.850</t>
  </si>
  <si>
    <t xml:space="preserve">77157-5206   </t>
  </si>
  <si>
    <t xml:space="preserve">Montáž podláh z dlaždíc keram. rež. relief. do tmelu                                                                    </t>
  </si>
  <si>
    <t>"P01" 7+17,1+5,25+7,35+(1,75+0,9)*0,44+2*0,25+(0,8*2+1,75+0,7)*0,15 =   38.974</t>
  </si>
  <si>
    <t>"P04" 12,15+2+3,65+6,94+2+(0,7*2+0,8*2)*0,15+(0,7+0,6*2)*0,1+0,8*0,25 =   27.580</t>
  </si>
  <si>
    <t>"P05" 15,20 =   15.200</t>
  </si>
  <si>
    <t xml:space="preserve">597 3A0101   </t>
  </si>
  <si>
    <t xml:space="preserve">Keramická dlažba protišmyková                                                                                           </t>
  </si>
  <si>
    <t>26.30.10</t>
  </si>
  <si>
    <t>88,039*1,02 =   89.800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</si>
  <si>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</si>
  <si>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</si>
  <si>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771 - Podlahy z dlaždíc  keramických  spolu: </t>
  </si>
  <si>
    <t>776 - Podlahy povlakové</t>
  </si>
  <si>
    <t>775</t>
  </si>
  <si>
    <t xml:space="preserve">77642-1100   </t>
  </si>
  <si>
    <t xml:space="preserve">Lepenie podlahových soklíkov alebo líšt z mäkčených plastov                                                             </t>
  </si>
  <si>
    <t>45.43.21</t>
  </si>
  <si>
    <t>"1.np"(1,2+2,45+3,96+9,12+5,2+4,96+3,96+4,56+0,2*3)*2-1,31-0,6*2-1,75*2-2*3-0,8 =   59.210</t>
  </si>
  <si>
    <t>"2.np" (2,61+3,3+3,96+4,56+5,2+5,01+3,96+6,31+1,2+1,66+1,5+2,51+0,2*2)*2 =   84.360</t>
  </si>
  <si>
    <t>-0,8*5-0,7-1,75*2 =   -8.200</t>
  </si>
  <si>
    <t xml:space="preserve">284 1A9002   </t>
  </si>
  <si>
    <t xml:space="preserve">Sokel 2/4                                                                                                               </t>
  </si>
  <si>
    <t>25.23.11</t>
  </si>
  <si>
    <t>135,37*1,05 =   142.139</t>
  </si>
  <si>
    <t xml:space="preserve">77654-1100   </t>
  </si>
  <si>
    <t xml:space="preserve">Lepenie povlakových izolačných podláh plastových pásov                                                                  </t>
  </si>
  <si>
    <t>"P02" 2,95+12+20,6+25,8+18,05+0,6*0,15+1,75*0,44*2+2*0,25 =   81.530</t>
  </si>
  <si>
    <t>"P03" 7,46+18,05+26,05+24,98+2+3,76+1,75*0,44*3+0,8*0,15 =   84.730</t>
  </si>
  <si>
    <t xml:space="preserve">284 145500   </t>
  </si>
  <si>
    <t xml:space="preserve">Podlahovina PVC s podl.                                                                                                 </t>
  </si>
  <si>
    <t>166,26*1,03 =   171.248</t>
  </si>
  <si>
    <t xml:space="preserve">77699-0111   </t>
  </si>
  <si>
    <t xml:space="preserve">Vyrovnanie podkladu samonivelačnou stierkou hr 3 mm                                                                     </t>
  </si>
  <si>
    <t>"P01-04" 38,974+81,53+84,73+27,58 =   232.814</t>
  </si>
  <si>
    <t xml:space="preserve">77699-4111   </t>
  </si>
  <si>
    <t xml:space="preserve">Ostatné práce pri povl. podlahách, zvarovanie podlahovín                                                                </t>
  </si>
  <si>
    <t>166,26/0,9 =   184.733</t>
  </si>
  <si>
    <t xml:space="preserve">284 1A9003   </t>
  </si>
  <si>
    <t xml:space="preserve">Šnúra zvarovacia                                                                                                        </t>
  </si>
  <si>
    <t>184,8*1,03 =   190.344</t>
  </si>
  <si>
    <t xml:space="preserve">99877-6201   </t>
  </si>
  <si>
    <t xml:space="preserve">Presun hmôt pre podlahy povlakové v objektoch výšky do 6 m                                                              </t>
  </si>
  <si>
    <t>45.43.22</t>
  </si>
  <si>
    <t xml:space="preserve">776 - Podlahy povlakové  spolu: </t>
  </si>
  <si>
    <t>781 - Obklady z obkladačiek a dosiek</t>
  </si>
  <si>
    <t xml:space="preserve">78141-5013   </t>
  </si>
  <si>
    <t xml:space="preserve">Montáž obkladov vnút. z obklad. pórovin. 150x150 do tmelu                                                               </t>
  </si>
  <si>
    <t xml:space="preserve">597 3A0133   </t>
  </si>
  <si>
    <t xml:space="preserve">Dodávka ker. obkladu                                                                                                    </t>
  </si>
  <si>
    <t>71,65*1,02 =   73.083</t>
  </si>
  <si>
    <t xml:space="preserve">78174-1014   </t>
  </si>
  <si>
    <t xml:space="preserve">Montáž obkladov vonk. z obklad. hutných 250x 65 do malty                                                                </t>
  </si>
  <si>
    <t>45.43.11</t>
  </si>
  <si>
    <t xml:space="preserve">597 771100   </t>
  </si>
  <si>
    <t xml:space="preserve">Obkladačky fasádne polohutné glazované  250x65                                                                          </t>
  </si>
  <si>
    <t>12,25*1,02 =   12.495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</si>
  <si>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</si>
  <si>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</si>
  <si>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781 - Obklady z obkladačiek a dosiek  spolu: </t>
  </si>
  <si>
    <t>783 - Nátery</t>
  </si>
  <si>
    <t>783</t>
  </si>
  <si>
    <t xml:space="preserve">78322-2100   </t>
  </si>
  <si>
    <t xml:space="preserve">Nátery kov. stav. doplnk. konštr. syntet. dvojnásobné                                                                   </t>
  </si>
  <si>
    <t>45.44.21</t>
  </si>
  <si>
    <t>"Z1,Z2" (14,5+7)*1,1*2 =   47.300</t>
  </si>
  <si>
    <t>"Z4" 0,25*10 =   2.500</t>
  </si>
  <si>
    <t>"Z7" 25,5*0,032 =   0.816</t>
  </si>
  <si>
    <t>"zárubne" 27,028 =   27.028</t>
  </si>
  <si>
    <t>"držiak kol." 142,5*0,032 =   4.560</t>
  </si>
  <si>
    <t xml:space="preserve">78322-6100   </t>
  </si>
  <si>
    <t xml:space="preserve">Nátery kov. stav. doplnk. konštr. syntet. základné                                                                      </t>
  </si>
  <si>
    <t>"Zárubne" (0,6*2+0,7+1,97*2*3)*0,3 =   4.116</t>
  </si>
  <si>
    <t>(0,6+0,7*2+0,8*8+1,6+1,97*2*12)*0,4 =   22.912</t>
  </si>
  <si>
    <t xml:space="preserve">78362-6200   </t>
  </si>
  <si>
    <t xml:space="preserve">Nátery stolár. výrobkov lazurovacím lakom 2x lakovaním                                                                  </t>
  </si>
  <si>
    <t>45.44.22</t>
  </si>
  <si>
    <t>40,73+15*0,2*2 =   46.730</t>
  </si>
  <si>
    <t>"S4" 0,15*4*2,65*10 =   15.900</t>
  </si>
  <si>
    <t xml:space="preserve">78378-2303   </t>
  </si>
  <si>
    <t xml:space="preserve">Nátery tesárskych konštr. ochranné                                                                                      </t>
  </si>
  <si>
    <t>"debnenie, lať." 190,5*2,35 =   447.675</t>
  </si>
  <si>
    <t>138,218/0,5*(0,06+0,04)*2 =   55.287</t>
  </si>
  <si>
    <t>"S3" ((0,12+0,06)*2*3,7+(0,05+0,06)*2*3,7)*2 =   4.292</t>
  </si>
  <si>
    <t xml:space="preserve">783 - Nátery  spolu: </t>
  </si>
  <si>
    <t>784 - Maľby</t>
  </si>
  <si>
    <t>784</t>
  </si>
  <si>
    <t xml:space="preserve">78441-1301   </t>
  </si>
  <si>
    <t xml:space="preserve">Pačok váp. mliekom s obrúsením a presádr. v miest. do 3,8m                                                              </t>
  </si>
  <si>
    <t>118,04+487,31+94,54+20,35 =   720.240</t>
  </si>
  <si>
    <t xml:space="preserve">78445-2271   </t>
  </si>
  <si>
    <t xml:space="preserve">Maľba zo zmesí tekut. 1 far. dvojnás. v miest. do 3,8m                                                                  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</si>
  <si>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</si>
  <si>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</si>
  <si>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</si>
  <si>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</si>
  <si>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</si>
  <si>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 xml:space="preserve">21000-1      </t>
  </si>
  <si>
    <t xml:space="preserve">Elektroinštalácia podľa samostatného rozpočtu                                                                           </t>
  </si>
  <si>
    <t>M</t>
  </si>
  <si>
    <t>45.31.1*</t>
  </si>
  <si>
    <t xml:space="preserve">M21 - 155 Elektromontáže  spolu: </t>
  </si>
  <si>
    <t>Za rozpočet celkom</t>
  </si>
  <si>
    <t>Odberateľ: ÚPSVaR, Košice</t>
  </si>
  <si>
    <t xml:space="preserve">Prevodný kurz: 1 SKK=0,0332 EUR       </t>
  </si>
  <si>
    <t xml:space="preserve">Spracoval: </t>
  </si>
  <si>
    <t>Dodávateľ: Imrich Juhász</t>
  </si>
  <si>
    <t xml:space="preserve">Ks: </t>
  </si>
  <si>
    <t>Dátum: 20.4.2010</t>
  </si>
  <si>
    <t>Stavba: Výstavba nových zariadení za účelom vzniku nového právneho subjektu - Detský domov Veľké Kapušany - lokalita 2</t>
  </si>
  <si>
    <t>Objekt: SO 201 - Rodinný dom - A  rozvod plynu</t>
  </si>
  <si>
    <t>Por.č.</t>
  </si>
  <si>
    <t>Cenník</t>
  </si>
  <si>
    <t>Názov</t>
  </si>
  <si>
    <t>Mj</t>
  </si>
  <si>
    <t>Jednotková cena</t>
  </si>
  <si>
    <t>Konštrukcie a práce</t>
  </si>
  <si>
    <t>Práce HSV</t>
  </si>
  <si>
    <t>ZEMNÉ PRÁCE</t>
  </si>
  <si>
    <t xml:space="preserve">  1/A 1</t>
  </si>
  <si>
    <t>Hľbenie rýh do šírky 600 mm v hornine 4 do 100 m3</t>
  </si>
  <si>
    <t>M3</t>
  </si>
  <si>
    <t>Zásyp sypaninou bez zhutnenia jám, šachiet, rýh, zárezov alebo okolo objektov v týchto vykopávkach</t>
  </si>
  <si>
    <t>Obsyp potrubia sypaninou z vhodných hornín 1 až 4 bez prehodenia sypaniny</t>
  </si>
  <si>
    <t>Príplatok k cene za prehodenie sypaniny</t>
  </si>
  <si>
    <t>Montážne práce</t>
  </si>
  <si>
    <t>M-46 MONTÁŽE ZEMNÝCH PRÁC</t>
  </si>
  <si>
    <t>946/M46</t>
  </si>
  <si>
    <t>Rozvinutie a uloženie výstražnej fólie z PVC do ryhy,šírka 33 cm</t>
  </si>
  <si>
    <t>P/PC</t>
  </si>
  <si>
    <t>Fólia výstražná</t>
  </si>
  <si>
    <t>Práce PSV</t>
  </si>
  <si>
    <t>ZTI-VNÚTORNÝ PLYNOVOD</t>
  </si>
  <si>
    <t>721/A 3</t>
  </si>
  <si>
    <t>Potrubie z oceľových rúrok závitových čiernych spájaných zvarovaním - akosť 11 353.0 DN 15</t>
  </si>
  <si>
    <t>Potrubie z oceľových rúrok závitových čiernych spájaných zvarovaním - akosť 11 353.0 DN 20</t>
  </si>
  <si>
    <t>Potrubie z oceľových rúrok závitových čiernych spájaných zvarovaním - akosť 11 353.0 DN 25</t>
  </si>
  <si>
    <t>Potrubie z oceľových rúrok závitových asfalt. a jutovaných spájaných na závit akosť 11 353.0 DN 25</t>
  </si>
  <si>
    <t>Potrubie z oceľových rúrok hladkých čiernych chráničky D 38/2,6</t>
  </si>
  <si>
    <t>Prípojky plynovodné z oceľových rúrok závitových čiernych spájaných na závit akosť 11 353. DN 15</t>
  </si>
  <si>
    <t>SUB</t>
  </si>
  <si>
    <t>Prípojky plynovodné z oceľových rúrok závitových čiernych spájaných na závit akosť 11 353. DN 20</t>
  </si>
  <si>
    <t>Armatúry závitové s dvoma závitmi kohútiky priame K 800   s kľúčom G 1</t>
  </si>
  <si>
    <t>KUS</t>
  </si>
  <si>
    <t>R/R 0</t>
  </si>
  <si>
    <t>Práce revízneho technika, revízna správa</t>
  </si>
  <si>
    <t>KPL</t>
  </si>
  <si>
    <t>Uvedenie do prevádzky plynového kotla</t>
  </si>
  <si>
    <t>Uvedenie šporáka do prevádzky</t>
  </si>
  <si>
    <t>Páska Serwivrap</t>
  </si>
  <si>
    <t>Lepidlo Primer</t>
  </si>
  <si>
    <t>L</t>
  </si>
  <si>
    <t>NÁTERY</t>
  </si>
  <si>
    <t>783/A 1</t>
  </si>
  <si>
    <t>Nátery kovového potrubia syntetické farby bielej do DN 50 mm dvojnásobné 1x email a základný náter</t>
  </si>
  <si>
    <t>Celkom</t>
  </si>
  <si>
    <t>ZADANIE S VÝKAZOM VÝMER</t>
  </si>
  <si>
    <t>Stavba:   Výstavba nových zariadení za účelom vzniku nového práv. subjektu DD Veľké Kapušany</t>
  </si>
  <si>
    <t>Objekt:   201-Rodinný dom -A</t>
  </si>
  <si>
    <t>Časť:</t>
  </si>
  <si>
    <t>Zdravotnotechnická inštalácia</t>
  </si>
  <si>
    <t xml:space="preserve">JKSO:   </t>
  </si>
  <si>
    <t>Dátum:   18. 4. 2010</t>
  </si>
  <si>
    <t>P.Č.</t>
  </si>
  <si>
    <t>KCN</t>
  </si>
  <si>
    <t>Popis</t>
  </si>
  <si>
    <t>MJ</t>
  </si>
  <si>
    <t>Množstvo celkom</t>
  </si>
  <si>
    <t>Jednotková cena zadania</t>
  </si>
  <si>
    <t>Celková cena zadania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</si>
  <si>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</si>
  <si>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</si>
  <si>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</si>
  <si>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</si>
  <si>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</si>
  <si>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</si>
  <si>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</si>
  <si>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</si>
  <si>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</si>
  <si>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Práce a dodávky HSV</t>
  </si>
  <si>
    <t>Zemné práce</t>
  </si>
  <si>
    <t>001</t>
  </si>
  <si>
    <t>132201201</t>
  </si>
  <si>
    <t>Výkop ryhy šírky 600-2000mm horn.3 do 100m3</t>
  </si>
  <si>
    <t>m3</t>
  </si>
  <si>
    <t>2,57*1,1*1,03+2,13*1,1*1+6,52*1,1*1,04+17,93*1,1*1,18</t>
  </si>
  <si>
    <t>7*1,1*1,2</t>
  </si>
  <si>
    <t>Súčet</t>
  </si>
  <si>
    <t>132201209</t>
  </si>
  <si>
    <t>Príplatok k cenám za lepivosť horniny 3</t>
  </si>
  <si>
    <t>162301101</t>
  </si>
  <si>
    <t>Vodorovné premiestnenie výkopku tr.1-4 do 500 m</t>
  </si>
  <si>
    <t>(2,57+2,13+6,52+17,93)*0,6+7*0,484</t>
  </si>
  <si>
    <t>171201101</t>
  </si>
  <si>
    <t>Uloženie sypaniny do násypov s rozprestretím sypaniny vo vrstvách a s hrubým urovnaním nezhutnených</t>
  </si>
  <si>
    <t>174101001</t>
  </si>
  <si>
    <t>Zásyp sypaninou so zhutnením jám, šachiet, rýh, zárezov alebo okolo objektov do 100 m3</t>
  </si>
  <si>
    <t>45,23-20,88</t>
  </si>
  <si>
    <t>175101101</t>
  </si>
  <si>
    <t>(2,57+2,13+6,52+17,93)*0,4557+7*0,3727</t>
  </si>
  <si>
    <t>583</t>
  </si>
  <si>
    <t>5833137000</t>
  </si>
  <si>
    <t>Kamenivo ťažené drobné 0-4 d</t>
  </si>
  <si>
    <t>t</t>
  </si>
  <si>
    <t>15,89*1,8</t>
  </si>
  <si>
    <t>Vodorovné konštrukcie</t>
  </si>
  <si>
    <t>271</t>
  </si>
  <si>
    <t>451573111</t>
  </si>
  <si>
    <t>Lôžko pod potrubie, stoky a drobné objekty, v otvorenom výkope z piesku a štrkopiesku do 63 mm</t>
  </si>
  <si>
    <t>(2,57+2,13+6,52+17,93)*0,132+7*0,11</t>
  </si>
  <si>
    <t>Rúrové vedenie</t>
  </si>
  <si>
    <t>899721111</t>
  </si>
  <si>
    <t>Vyhľadávací vodič na potrubí PVC DN do 150 mm</t>
  </si>
  <si>
    <t>m</t>
  </si>
  <si>
    <t>9</t>
  </si>
  <si>
    <t>Ostatné konštrukcie a práce-búranie</t>
  </si>
  <si>
    <t>998276101</t>
  </si>
  <si>
    <t>Presun hmôt pre rúrové vedenie hĺbené z rúr z plast. hmôt alebo sklolamin. v otvorenom výkope</t>
  </si>
  <si>
    <t>PSV</t>
  </si>
  <si>
    <t>Práce a dodávky PSV</t>
  </si>
  <si>
    <t>Izolácie tepelné</t>
  </si>
  <si>
    <t>713482111</t>
  </si>
  <si>
    <t>Montáž trubíc z PE,hr.do 10 mm,vnút.priemer do 38</t>
  </si>
  <si>
    <t>76,8+36,4+26,2</t>
  </si>
  <si>
    <t>283</t>
  </si>
  <si>
    <t>2837741539</t>
  </si>
  <si>
    <t>Izolácia  Trubice 20/9</t>
  </si>
  <si>
    <t>2837741552</t>
  </si>
  <si>
    <t>Izolácia  Trubice   25/9</t>
  </si>
  <si>
    <t>2837741560</t>
  </si>
  <si>
    <t>Izolácia  Trubice   28/9</t>
  </si>
  <si>
    <t>998713201</t>
  </si>
  <si>
    <t>Presun hmôt pre izolácie tepelné v objektoch výšky do 6 m</t>
  </si>
  <si>
    <t>%</t>
  </si>
  <si>
    <t>Zdravotech. vnútorná kanalizácia</t>
  </si>
  <si>
    <t>721171109</t>
  </si>
  <si>
    <t>Potrubie z novodurových rúr u odpadové hrdlové D 110x2,2</t>
  </si>
  <si>
    <t>721172111.</t>
  </si>
  <si>
    <t>Potrubie z novodurových rúr TPD 5-177-67 dažďové hrdlové D 140x2, 8</t>
  </si>
  <si>
    <t>721173204</t>
  </si>
  <si>
    <t>Potrubie z novodurových rúr Rehau pripájacie D 40x1,8</t>
  </si>
  <si>
    <t>721173205</t>
  </si>
  <si>
    <t>Potrubie z novodurových rúr Rehau pripájacie D 50x1,8</t>
  </si>
  <si>
    <t>721221141</t>
  </si>
  <si>
    <t>Zápachová uzávierka pre práčku alebo umývačku riadu DN 40/50 HUL 400</t>
  </si>
  <si>
    <t>ks</t>
  </si>
  <si>
    <t>721274101</t>
  </si>
  <si>
    <t>Ventilačné hlavice strešná - plastové DN 100 HUL 805</t>
  </si>
  <si>
    <t>721290111</t>
  </si>
  <si>
    <t>Ostatné - skúška tesnosti kanalizácie v objektoch vodou do DN 125</t>
  </si>
  <si>
    <t>25,03</t>
  </si>
  <si>
    <t>721290123</t>
  </si>
  <si>
    <t>Ostatné - skúška tesnosti kanalizácie v objektoch dymom do DN 300</t>
  </si>
  <si>
    <t>998721201</t>
  </si>
  <si>
    <t>Presun hmôt pre vnútornú kanalizáciu v objektoch výšky do 6 m</t>
  </si>
  <si>
    <t>722</t>
  </si>
  <si>
    <t>Zdravotechnika - vnútorný vodovod</t>
  </si>
  <si>
    <t>722172213</t>
  </si>
  <si>
    <t>Potrubie z plastických hmôt z  rúrok HDPe   rad ťažký PN 1,0 D 32/2,9</t>
  </si>
  <si>
    <t>722172221</t>
  </si>
  <si>
    <t>Potrubie z plastických rúrok PP DN 20x2, 8 polyfúznym zváraním</t>
  </si>
  <si>
    <t>722172222</t>
  </si>
  <si>
    <t>Potrubie z plastických rúrok PP DN 20x3, 4 polyfúznym zváraním</t>
  </si>
  <si>
    <t>722172223</t>
  </si>
  <si>
    <t>Potrubie z plastických rúrok PP DN 25x3, 5 polyfúznym zváraním</t>
  </si>
  <si>
    <t>722229102</t>
  </si>
  <si>
    <t>Montáž ventilu výtok.,plavák.,vypúšť.,odvodňov.,kohút.plniaceho,vypúšťacieho PN 0.6, ventilov G 3/4</t>
  </si>
  <si>
    <t>551</t>
  </si>
  <si>
    <t>5517400600</t>
  </si>
  <si>
    <t>Armatúry a príslušenstvo     guľový K ohút 3/4"voda s skrutkové</t>
  </si>
  <si>
    <t>722229103</t>
  </si>
  <si>
    <t>Montáž ventilu výtok.,plavák.,vypúšť.,odvodňov.,kohút.plniaceho,vypúšťacieho PN 0.6, ventilov G 1</t>
  </si>
  <si>
    <t>5517400640</t>
  </si>
  <si>
    <t>Armatúry a príslušenstvo     guľový K ohút 1"voda s skrutkové</t>
  </si>
  <si>
    <t>722229104</t>
  </si>
  <si>
    <t>Montáž ventilu výtok., plavák.,vypúšť.,odvodňov.,kohút.plniaceho,vypúšťacieho PN 0.6, ventilov G 5/4</t>
  </si>
  <si>
    <t>5517400630</t>
  </si>
  <si>
    <t>Armatúry a príslušenstvo     guľový kohút 5/4"voda</t>
  </si>
  <si>
    <t>722233003</t>
  </si>
  <si>
    <t>Montáž zariadenia magnetickej úpravy vody G 1</t>
  </si>
  <si>
    <t>436</t>
  </si>
  <si>
    <t>4360001125</t>
  </si>
  <si>
    <t>Úprava vody   neriadený prístroj     EZV 25</t>
  </si>
  <si>
    <t>722239103</t>
  </si>
  <si>
    <t>Montáž ventilu priameho,spätného,pod omietku,poistného,redukčného,šikmého G 1</t>
  </si>
  <si>
    <t>5517400390</t>
  </si>
  <si>
    <t>Armatúry a príslušenstvo     filter Y 1"</t>
  </si>
  <si>
    <t>5510900432</t>
  </si>
  <si>
    <t>Spätný ventil, PN 16, DN 25</t>
  </si>
  <si>
    <t>5510900413</t>
  </si>
  <si>
    <t>Poistný ventil, membránový, PN 6, DN 25</t>
  </si>
  <si>
    <t>722290226</t>
  </si>
  <si>
    <t>Tlaková skúška vodovodného potrubia závitového do DN 50</t>
  </si>
  <si>
    <t>25+60+55+15+4,5+6</t>
  </si>
  <si>
    <t>722290234</t>
  </si>
  <si>
    <t>Prepláchnutie a dezinfekcia vodovodného potrubia do DN 80</t>
  </si>
  <si>
    <t>998722201</t>
  </si>
  <si>
    <t>Presun hmôt pre vnútorný vodovod v objektoch  výšky do 6 m</t>
  </si>
  <si>
    <t>724</t>
  </si>
  <si>
    <t>Zdravotechnika - strojné vybavenie</t>
  </si>
  <si>
    <t>724231111</t>
  </si>
  <si>
    <t>Montáž príslušenstva domácej vodárne, meracie, vodoznačná armatúra</t>
  </si>
  <si>
    <t>súb</t>
  </si>
  <si>
    <t>388</t>
  </si>
  <si>
    <t>3885000350</t>
  </si>
  <si>
    <t>Manometer 03388 0-4kPa</t>
  </si>
  <si>
    <t>998724201</t>
  </si>
  <si>
    <t>Presun hmôt pre strojné vybavenie v objektoch výšky do 6 m</t>
  </si>
  <si>
    <t>725</t>
  </si>
  <si>
    <t>Zdravotechnika - zariaď. predmety</t>
  </si>
  <si>
    <t>725119701</t>
  </si>
  <si>
    <t>Montáž záchoda závesného do masívnej murovanej konštrukcie - GEBERIT</t>
  </si>
  <si>
    <t>642</t>
  </si>
  <si>
    <t>6420111610</t>
  </si>
  <si>
    <t>Sanitárna keramika  závesné WC biele</t>
  </si>
  <si>
    <t>5514700030</t>
  </si>
  <si>
    <t>Výtokové armatúry   WC KOMBIFIX ECO-PLUS + tlač.SAMBA</t>
  </si>
  <si>
    <t>725219401</t>
  </si>
  <si>
    <t>Montáž umývadla bez výtokovej armatúry z bieleho diturvitu na skrutky do muriva</t>
  </si>
  <si>
    <t>6420140610</t>
  </si>
  <si>
    <t>Sanitárna keramika  umývadlo 60cm biele</t>
  </si>
  <si>
    <t>725229102</t>
  </si>
  <si>
    <t>Montáž vane bez výtokových armatúr so zápachovou uzávierkou oceľových</t>
  </si>
  <si>
    <t>552</t>
  </si>
  <si>
    <t>552233130000</t>
  </si>
  <si>
    <t>Sanit. technika  Vana</t>
  </si>
  <si>
    <t>725245202p</t>
  </si>
  <si>
    <t>Sprchový kút</t>
  </si>
  <si>
    <t>725291111</t>
  </si>
  <si>
    <t>Doplnky zariadení kúpeľní a záchodov kuramické toaletní deska rovná šířka 500 mm</t>
  </si>
  <si>
    <t>725329101</t>
  </si>
  <si>
    <t>Montáž drezu bez výtok. armatúr so zápach. uzávierkou oceľoého smaltovaného, nehrdzav. dvojitého</t>
  </si>
  <si>
    <t>5523144200</t>
  </si>
  <si>
    <t xml:space="preserve">sifón ku dvojitému kuchynskému drezu </t>
  </si>
  <si>
    <t>725819402</t>
  </si>
  <si>
    <t>Montáž ventilu bez pripojovacej rúrky G 1/2</t>
  </si>
  <si>
    <t>5514109000</t>
  </si>
  <si>
    <t>Ventil rohový 1/2"</t>
  </si>
  <si>
    <t>5517544690</t>
  </si>
  <si>
    <t>Univerzálna flexi hadica s hliníkovým pletivom s vnútorným závitom  1/2" - L 50,  kód  2900380,  VAL</t>
  </si>
  <si>
    <t>725829600</t>
  </si>
  <si>
    <t>Montáž batérií umývadlových do jedného otvoru, pákových</t>
  </si>
  <si>
    <t>6+1</t>
  </si>
  <si>
    <t>5514428100</t>
  </si>
  <si>
    <t>Batéria drezová páková +hadice</t>
  </si>
  <si>
    <t>5514428700</t>
  </si>
  <si>
    <t>Batéria umyvadlová páková stojanková+hadice</t>
  </si>
  <si>
    <t>725839205</t>
  </si>
  <si>
    <t>Montáž batérie vaňovej pákovej</t>
  </si>
  <si>
    <t>5514641310</t>
  </si>
  <si>
    <t>Výtokové armatúry   vaňová batéria</t>
  </si>
  <si>
    <t>725849201</t>
  </si>
  <si>
    <t>Montáž batérie sprchovej nástennej s pevnou výškou sprchy</t>
  </si>
  <si>
    <t>5514513100</t>
  </si>
  <si>
    <t>Batéria sprchová mosadzná s ručnou sprchou TU 8120 XPS 1/2"x 100 mm</t>
  </si>
  <si>
    <t>725989101</t>
  </si>
  <si>
    <t>Montáž dvierok kovových lakovaných</t>
  </si>
  <si>
    <t>5516757500</t>
  </si>
  <si>
    <t>Dvierka krycie 15x15 cm</t>
  </si>
  <si>
    <t>998725201</t>
  </si>
  <si>
    <t>Presun hmôt pre zariaďovacie predmety v objektoch výšky do 6 m</t>
  </si>
  <si>
    <t>732</t>
  </si>
  <si>
    <t>Ústredné kúrenie, strojovne</t>
  </si>
  <si>
    <t>732331515</t>
  </si>
  <si>
    <t>Nádoba expanzná tlaková</t>
  </si>
  <si>
    <t>732429111</t>
  </si>
  <si>
    <t>Montáž čerpadla (do potrubia) obehového špirálového DN 25</t>
  </si>
  <si>
    <t>426</t>
  </si>
  <si>
    <t>4268121400</t>
  </si>
  <si>
    <t>Obehové čerpadlo B pre TÚV WILO Z20/1 EM PN10</t>
  </si>
  <si>
    <t>998732201</t>
  </si>
  <si>
    <t>Presun hmôt pre strojovne v objektoch výšky do 6 m</t>
  </si>
  <si>
    <t>Práce a dodávky M</t>
  </si>
  <si>
    <t>46-M</t>
  </si>
  <si>
    <t>Zemné práce pri extr.mont.prácach</t>
  </si>
  <si>
    <t>946</t>
  </si>
  <si>
    <t>460490012</t>
  </si>
  <si>
    <t>(2,57+2,13+6,52+17,93+7)</t>
  </si>
  <si>
    <t>2830002000</t>
  </si>
  <si>
    <t>Fólia červená v m</t>
  </si>
  <si>
    <t>R</t>
  </si>
  <si>
    <t>MV</t>
  </si>
  <si>
    <t>Murárske výpomoci</t>
  </si>
  <si>
    <t>PPV</t>
  </si>
  <si>
    <t>Podiel pridružených výkonov</t>
  </si>
  <si>
    <t>Stavba: Detský domov Veľké Kapušany-Lokalita 2</t>
  </si>
  <si>
    <t>Objekt: SO 201-RODINNÝ DOM-A - Ústredné vykurovanie</t>
  </si>
  <si>
    <t>Č.p.</t>
  </si>
  <si>
    <t>Skrátený popis</t>
  </si>
  <si>
    <t>M.j.</t>
  </si>
  <si>
    <t>ZARIADENIE</t>
  </si>
  <si>
    <t>1.</t>
  </si>
  <si>
    <t>Plynový kondenzačný kotol závesný o výkone 9- 26 kW</t>
  </si>
  <si>
    <t>prevádzka nezávislá od vzduchu v miestnosti</t>
  </si>
  <si>
    <t>V bloku kotla- čerpadlo Qmax=1200 l/h, H=60 kPa</t>
  </si>
  <si>
    <t xml:space="preserve">                        -expanzná nádoba 8 litrová</t>
  </si>
  <si>
    <t xml:space="preserve">                        -trojcestný zmiešavací ventil</t>
  </si>
  <si>
    <t xml:space="preserve">                        -poistný ventil- 3 bar</t>
  </si>
  <si>
    <t xml:space="preserve">                        -prepúšťací ventil- 250 mbar</t>
  </si>
  <si>
    <t>2.</t>
  </si>
  <si>
    <t>Bivalentný zásobníkový ohrievač TÚV so solárnou automatikou 300 litrový</t>
  </si>
  <si>
    <t>3.</t>
  </si>
  <si>
    <t>Regulácia solárneho okruhu</t>
  </si>
  <si>
    <t>4.</t>
  </si>
  <si>
    <t>Regulácia kotlového okruhu</t>
  </si>
  <si>
    <t>5.</t>
  </si>
  <si>
    <t>Expanzomat kotlového okruhu  18 litrov</t>
  </si>
  <si>
    <t>6.</t>
  </si>
  <si>
    <t>Expanzomat solárneho okruhu  40 litrov</t>
  </si>
  <si>
    <t>7.</t>
  </si>
  <si>
    <t>Plochý slnečný kolektor- 2,3 m2</t>
  </si>
  <si>
    <t>8.</t>
  </si>
  <si>
    <t>Elektronická úprava vody na potrubie DN25</t>
  </si>
  <si>
    <t>Odvod spalín</t>
  </si>
  <si>
    <t>9.</t>
  </si>
  <si>
    <t>Prechod strechou s upevňovacím strmeňom</t>
  </si>
  <si>
    <t>10.</t>
  </si>
  <si>
    <t>Predĺženie nad strechu 0,5 m s upevňovacím strmeňom</t>
  </si>
  <si>
    <t>11.</t>
  </si>
  <si>
    <t>Univerzálna strešná taška</t>
  </si>
  <si>
    <t>12.</t>
  </si>
  <si>
    <t>Univerzálne krycie lišty</t>
  </si>
  <si>
    <t>13.</t>
  </si>
  <si>
    <t>Posuvné hrdlo</t>
  </si>
  <si>
    <t>14.</t>
  </si>
  <si>
    <r>
      <t xml:space="preserve">Koncentrická rúra </t>
    </r>
    <r>
      <rPr>
        <sz val="10"/>
        <rFont val="Calibri"/>
        <family val="2"/>
        <charset val="238"/>
      </rPr>
      <t>?</t>
    </r>
    <r>
      <rPr>
        <sz val="9"/>
        <rFont val="Arial CE"/>
        <family val="2"/>
        <charset val="238"/>
      </rPr>
      <t xml:space="preserve"> </t>
    </r>
    <r>
      <rPr>
        <sz val="11"/>
        <color theme="1"/>
        <rFont val="Calibri"/>
        <family val="2"/>
        <scheme val="minor"/>
      </rPr>
      <t>60/100</t>
    </r>
  </si>
  <si>
    <t>15.</t>
  </si>
  <si>
    <t>Revízny kus</t>
  </si>
  <si>
    <t>16.</t>
  </si>
  <si>
    <t>montáž zariadenia</t>
  </si>
  <si>
    <t>kpl</t>
  </si>
  <si>
    <t>POTRUBIE ÚV</t>
  </si>
  <si>
    <t>Potrubie oceľové závitové ( v kotolni )</t>
  </si>
  <si>
    <t>17.</t>
  </si>
  <si>
    <t>DN20-? 26,9x2,65</t>
  </si>
  <si>
    <t>18.</t>
  </si>
  <si>
    <t>DN25-? 33,8x3,25</t>
  </si>
  <si>
    <t>Potrubie medené ( pre solár )-tvrdá</t>
  </si>
  <si>
    <t>19.</t>
  </si>
  <si>
    <t>22x1</t>
  </si>
  <si>
    <t>Potrubie z plasthliníkovej rúrky odolnej voči difúzii kyslíka</t>
  </si>
  <si>
    <t>20.</t>
  </si>
  <si>
    <t>16,2x2,6</t>
  </si>
  <si>
    <t>21.</t>
  </si>
  <si>
    <t>25x3,7</t>
  </si>
  <si>
    <t>22.</t>
  </si>
  <si>
    <t>Ochranná rúrka Rehau 16/17</t>
  </si>
  <si>
    <t>23.</t>
  </si>
  <si>
    <t xml:space="preserve">                                           25</t>
  </si>
  <si>
    <t>24.</t>
  </si>
  <si>
    <t>Tlakové skúšky plastového potrubia</t>
  </si>
  <si>
    <t>25.</t>
  </si>
  <si>
    <t>Tlakové skúšky medeného potrubia</t>
  </si>
  <si>
    <t>26.</t>
  </si>
  <si>
    <t>Tlakové skúšky oceľového potrubia</t>
  </si>
  <si>
    <t xml:space="preserve">Násuvná objímka </t>
  </si>
  <si>
    <t>27.</t>
  </si>
  <si>
    <t>25</t>
  </si>
  <si>
    <t>T-kus odbočka a prietok rovnaké</t>
  </si>
  <si>
    <t>28.</t>
  </si>
  <si>
    <t>Prechod s prievlačnou maticou</t>
  </si>
  <si>
    <t>29.</t>
  </si>
  <si>
    <t>25-G 1"</t>
  </si>
  <si>
    <t xml:space="preserve">Sada pripojovacieho skrutkového spoja so svorným krúžkom </t>
  </si>
  <si>
    <t>30.</t>
  </si>
  <si>
    <t>16,2x2,6xG3/4"</t>
  </si>
  <si>
    <t>Rozdeľovač s prietokomermi:</t>
  </si>
  <si>
    <t>31.</t>
  </si>
  <si>
    <t>9 okruhový</t>
  </si>
  <si>
    <t xml:space="preserve">Skrinka rozdeľovača vykurovania na montáž do steny </t>
  </si>
  <si>
    <t>32.</t>
  </si>
  <si>
    <t xml:space="preserve"> max./11 okruhov</t>
  </si>
  <si>
    <t>33.</t>
  </si>
  <si>
    <t>Montáž potrubia</t>
  </si>
  <si>
    <t>ARMATÚRY</t>
  </si>
  <si>
    <t>34.</t>
  </si>
  <si>
    <t>Termostatická hlavica pre priamu montáž na kompaktné telesá M30x1,5</t>
  </si>
  <si>
    <t>35.</t>
  </si>
  <si>
    <t>Rohová pripájacia súprava pre telesá ventil kompakt</t>
  </si>
  <si>
    <t>36.</t>
  </si>
  <si>
    <t>Vypúšťací kohút IVR 68 DN 15</t>
  </si>
  <si>
    <t>37.</t>
  </si>
  <si>
    <t>Guľový kohút IVR 54  DN 20</t>
  </si>
  <si>
    <t>38.</t>
  </si>
  <si>
    <t xml:space="preserve">                                      DN 25</t>
  </si>
  <si>
    <t>39.</t>
  </si>
  <si>
    <t>Filter DN 25</t>
  </si>
  <si>
    <t>40.</t>
  </si>
  <si>
    <t>Spätná klapka DN 20</t>
  </si>
  <si>
    <t>41.</t>
  </si>
  <si>
    <t>Poistný ventil DN 20</t>
  </si>
  <si>
    <t>42.</t>
  </si>
  <si>
    <r>
      <t xml:space="preserve">Teplomer axiálny </t>
    </r>
    <r>
      <rPr>
        <sz val="10"/>
        <rFont val="Calibri"/>
        <family val="2"/>
        <charset val="238"/>
      </rPr>
      <t>?</t>
    </r>
    <r>
      <rPr>
        <sz val="11"/>
        <color theme="1"/>
        <rFont val="Calibri"/>
        <family val="2"/>
        <scheme val="minor"/>
      </rPr>
      <t>100, rozsah 0-120</t>
    </r>
    <r>
      <rPr>
        <sz val="10"/>
        <rFont val="Calibri"/>
        <family val="2"/>
        <charset val="238"/>
      </rPr>
      <t>°</t>
    </r>
    <r>
      <rPr>
        <sz val="11"/>
        <color theme="1"/>
        <rFont val="Calibri"/>
        <family val="2"/>
        <scheme val="minor"/>
      </rPr>
      <t>C</t>
    </r>
  </si>
  <si>
    <t>43.</t>
  </si>
  <si>
    <r>
      <t xml:space="preserve">Manometer axiálny </t>
    </r>
    <r>
      <rPr>
        <sz val="10"/>
        <rFont val="Calibri"/>
        <family val="2"/>
        <charset val="238"/>
      </rPr>
      <t>?63</t>
    </r>
    <r>
      <rPr>
        <sz val="11"/>
        <color theme="1"/>
        <rFont val="Calibri"/>
        <family val="2"/>
        <scheme val="minor"/>
      </rPr>
      <t>, rozsah 0-6 bar</t>
    </r>
  </si>
  <si>
    <t>44.</t>
  </si>
  <si>
    <t>Tlakomerový kohút s nátrubkovou prípojkou M20x105</t>
  </si>
  <si>
    <t>45.</t>
  </si>
  <si>
    <t>Tlakomerová slučka M20x1,5</t>
  </si>
  <si>
    <t>46.</t>
  </si>
  <si>
    <t>Tesnenie pod tlakomerovú prípojku</t>
  </si>
  <si>
    <t>47.</t>
  </si>
  <si>
    <t>montáž armatúr</t>
  </si>
  <si>
    <t>VYKUROVACIE TELESÁ</t>
  </si>
  <si>
    <t>Vykurovacie telesá ventil compakt</t>
  </si>
  <si>
    <t>48.</t>
  </si>
  <si>
    <t>10VK-405-pravé napojenie</t>
  </si>
  <si>
    <t>49.</t>
  </si>
  <si>
    <t>10VK-405-ľavé napojenie</t>
  </si>
  <si>
    <t>50.</t>
  </si>
  <si>
    <t>11VK-609-pravé</t>
  </si>
  <si>
    <t>51.</t>
  </si>
  <si>
    <t>11VK-606-pravé</t>
  </si>
  <si>
    <t>52.</t>
  </si>
  <si>
    <t>21VK-604-pravé</t>
  </si>
  <si>
    <t>53.</t>
  </si>
  <si>
    <t>21VK-605-ľavé</t>
  </si>
  <si>
    <t>54.</t>
  </si>
  <si>
    <t>21VK-606-pravé</t>
  </si>
  <si>
    <t>55.</t>
  </si>
  <si>
    <t>21VK-610-pravé</t>
  </si>
  <si>
    <t>56.</t>
  </si>
  <si>
    <t>21VK-314-pravé</t>
  </si>
  <si>
    <t>57.</t>
  </si>
  <si>
    <t>22VK-609-pravé</t>
  </si>
  <si>
    <t>58.</t>
  </si>
  <si>
    <t>22VK-612-pravé</t>
  </si>
  <si>
    <t>59.</t>
  </si>
  <si>
    <t>22VK-608-pravé</t>
  </si>
  <si>
    <t>60.</t>
  </si>
  <si>
    <t>22VK-607-pravé</t>
  </si>
  <si>
    <t>61.</t>
  </si>
  <si>
    <t>22VK-610-pravé</t>
  </si>
  <si>
    <t>62.</t>
  </si>
  <si>
    <t>22VK-605-pravé</t>
  </si>
  <si>
    <t>63.</t>
  </si>
  <si>
    <t>montáž vykurovacích telies</t>
  </si>
  <si>
    <t>TEPELNÁ IZOLÁCIA</t>
  </si>
  <si>
    <t xml:space="preserve">Tepelná izolácia zo syntetického kaučuku s uzavretou bunečnou štruktúrou </t>
  </si>
  <si>
    <t>64.</t>
  </si>
  <si>
    <t>DN 22 hrúbka 9 mm</t>
  </si>
  <si>
    <t>65.</t>
  </si>
  <si>
    <t>DN 28 hrúbka 9 mm</t>
  </si>
  <si>
    <t>Tepelná izolácia s mikrobuničitou štruktúrou pre izoláciu rúrok k solárnym kolektorom</t>
  </si>
  <si>
    <t>66.</t>
  </si>
  <si>
    <t>22x1 hrúbka 19 mm</t>
  </si>
  <si>
    <t>67.</t>
  </si>
  <si>
    <t>montáž izolácie</t>
  </si>
  <si>
    <t>68.</t>
  </si>
  <si>
    <t>Vykurovacia skúška</t>
  </si>
  <si>
    <t>hod</t>
  </si>
  <si>
    <t>Košice:apríl 2010                                                      Vypracoval:Rázusová</t>
  </si>
  <si>
    <t>Elektroinštalácia</t>
  </si>
  <si>
    <t>Elektromontáže silnoprúd</t>
  </si>
  <si>
    <t>Svietidlá</t>
  </si>
  <si>
    <t xml:space="preserve">21020-0104   </t>
  </si>
  <si>
    <t xml:space="preserve">Svietidlo žiarovkové stropné IP54, 1x60W                                                                                </t>
  </si>
  <si>
    <t xml:space="preserve">kus    </t>
  </si>
  <si>
    <t xml:space="preserve">Svietidlo  1x42W IP 44 s Vf čidlom pohybu   - A                                                                         </t>
  </si>
  <si>
    <t xml:space="preserve">21020-1005   </t>
  </si>
  <si>
    <t xml:space="preserve">Svietidlo žiarivkové stropné IP20, 1x18W, bez krytu                                                                     </t>
  </si>
  <si>
    <t xml:space="preserve">Svietidlo do kupelne 2xDZ11W         - C                                                                                </t>
  </si>
  <si>
    <t xml:space="preserve">21020-0116   </t>
  </si>
  <si>
    <t xml:space="preserve">Svietidlo žiarovkové IP54, 1x200W                                                                                       </t>
  </si>
  <si>
    <t xml:space="preserve">Svietidlo stropne 1xPL-C18 W IP 44   - D                                                                                </t>
  </si>
  <si>
    <t xml:space="preserve">21020-1013   </t>
  </si>
  <si>
    <t xml:space="preserve">Svietidlo žiarivkové stropné IP20, 1x18W                                                                                </t>
  </si>
  <si>
    <t xml:space="preserve">Svietidlo do linky 1x18W IP 20    - E                                                                                   </t>
  </si>
  <si>
    <t xml:space="preserve">21020-1019   </t>
  </si>
  <si>
    <t xml:space="preserve">Svietidlo žiarivkové stropné IP20, 2x36W                                                                                </t>
  </si>
  <si>
    <t xml:space="preserve">Svietidlo  žiarivkové 2x36W,  IP 20,  EVG so 60° mriežkou  -F                                                           </t>
  </si>
  <si>
    <t xml:space="preserve">21020-1058   </t>
  </si>
  <si>
    <t xml:space="preserve">Svietidlo žiarivkové vstavané IP20, 1x18W                                                                               </t>
  </si>
  <si>
    <t xml:space="preserve">Svietidlo  downlight 2x18W , EVG, do podhľadu , IP44   -G                                                               </t>
  </si>
  <si>
    <t xml:space="preserve">21020-1034   </t>
  </si>
  <si>
    <t xml:space="preserve">Svietidlo stropné s úsporkou E27/18W       - H                                                                          </t>
  </si>
  <si>
    <t xml:space="preserve">21020-1039   </t>
  </si>
  <si>
    <t xml:space="preserve">Svietidlo  žiarivkové 2x36W,   EVG    - I                                                                               </t>
  </si>
  <si>
    <t xml:space="preserve">000 000001   </t>
  </si>
  <si>
    <t xml:space="preserve">Podružný materiál                                                                                                       </t>
  </si>
  <si>
    <t xml:space="preserve">%      </t>
  </si>
  <si>
    <t xml:space="preserve">21328-0060   </t>
  </si>
  <si>
    <t xml:space="preserve">PPV (pomocné a podružné výkony)                                                                                         </t>
  </si>
  <si>
    <t>Svietidlá spolu :</t>
  </si>
  <si>
    <t>Káble a vodiče</t>
  </si>
  <si>
    <t xml:space="preserve">21081-0013   </t>
  </si>
  <si>
    <t xml:space="preserve">Kábel 750V voľne uložený CYKY 4x10                                                                                      </t>
  </si>
  <si>
    <t xml:space="preserve">m      </t>
  </si>
  <si>
    <t xml:space="preserve">341 203M240  </t>
  </si>
  <si>
    <t xml:space="preserve">Kábel Cu 750V : CYKY-J 4x10                                                                                             </t>
  </si>
  <si>
    <t xml:space="preserve">21081-0057   </t>
  </si>
  <si>
    <t xml:space="preserve">Kábel 750V pevne uložený CYKY 5x4-16                                                                                    </t>
  </si>
  <si>
    <t xml:space="preserve">341 210M330  </t>
  </si>
  <si>
    <t xml:space="preserve">Kábel bezhalogénový Cu 1kV : 1-CXKE-R-J 5x4                                                                             </t>
  </si>
  <si>
    <t xml:space="preserve">21081-0056   </t>
  </si>
  <si>
    <t xml:space="preserve">Kábel 750V pevne uložený CYKY 5x2,5                                                                                     </t>
  </si>
  <si>
    <t xml:space="preserve">341 210M320  </t>
  </si>
  <si>
    <t xml:space="preserve">Kábel bezhalogénový Cu 1kV : 1-CXKE-R-J 5x2,5                                                                           </t>
  </si>
  <si>
    <t xml:space="preserve">21081-0045   </t>
  </si>
  <si>
    <t xml:space="preserve">Kábel 750V pevne uložený CYKY 3x1,5                                                                                     </t>
  </si>
  <si>
    <t xml:space="preserve">341 210M110  </t>
  </si>
  <si>
    <t xml:space="preserve">Kábel bezhalogénový Cu 1kV : 1-CXKE-R-J 3x1,5                                                                           </t>
  </si>
  <si>
    <t xml:space="preserve">341 210M111  </t>
  </si>
  <si>
    <t xml:space="preserve">Kábel bezhalogénový Cu 1kV : 1-CXKE-R-O 3x1,5                                                                           </t>
  </si>
  <si>
    <t xml:space="preserve">21081-0046   </t>
  </si>
  <si>
    <t xml:space="preserve">Kábel 750V pevne uložený CYKY 3x2,5                                                                                     </t>
  </si>
  <si>
    <t xml:space="preserve">341 210M120  </t>
  </si>
  <si>
    <t xml:space="preserve">Kábel bezhalogénový Cu 1kV : 1-CXKE-R-J 3x2,5                                                                           </t>
  </si>
  <si>
    <t xml:space="preserve">21080-0546   </t>
  </si>
  <si>
    <t xml:space="preserve">Vodič Cu inštalačný pevne uložený CY 4                                                                                  </t>
  </si>
  <si>
    <t xml:space="preserve">341 010M018  </t>
  </si>
  <si>
    <t xml:space="preserve">Vodič Cu : CY 4 GNYE drôt (RE) zel/žltý                                                                                 </t>
  </si>
  <si>
    <t xml:space="preserve">21080-0627   </t>
  </si>
  <si>
    <t xml:space="preserve">Vodič Cu prepojovací voľne uložený CYA 10                                                                               </t>
  </si>
  <si>
    <t xml:space="preserve">341 010M132  </t>
  </si>
  <si>
    <t xml:space="preserve">Vodič Cu : CYA 10 GNYE lanko (RM) zel/žltý                                                                              </t>
  </si>
  <si>
    <t xml:space="preserve">22028-0201   </t>
  </si>
  <si>
    <t xml:space="preserve">Kábel uložený v rúrkach : SEKU, SYKY do D 6mm                                                                           </t>
  </si>
  <si>
    <t xml:space="preserve">341 670M064  </t>
  </si>
  <si>
    <t xml:space="preserve">Kábel Cu signálny bezhalogénový JXFE-R 4x2x0,8                                                                          </t>
  </si>
  <si>
    <t xml:space="preserve">22028-0221   </t>
  </si>
  <si>
    <t xml:space="preserve">Kábel uložený v rúrkach : SYKFY 1-5x2x0,5                                                                               </t>
  </si>
  <si>
    <t xml:space="preserve">341 811M155  </t>
  </si>
  <si>
    <t xml:space="preserve">Kábel na prenos dát CAT5e : FTP 4x2x0,5 LSOH                                                                            </t>
  </si>
  <si>
    <t xml:space="preserve">21001-0002   </t>
  </si>
  <si>
    <t xml:space="preserve">Rúrka ohybná PVC pod omietkou 16mm                                                                                      </t>
  </si>
  <si>
    <t xml:space="preserve">345 650I501  </t>
  </si>
  <si>
    <t xml:space="preserve">Rúrka el-inšt PVC ohybná 083269 : FXP-Turbo ® 16                                                                        </t>
  </si>
  <si>
    <t xml:space="preserve">21001-0123   </t>
  </si>
  <si>
    <t xml:space="preserve">Rúrka PE uložená voľne 47mm                                                                                             </t>
  </si>
  <si>
    <t xml:space="preserve">345 658I013  </t>
  </si>
  <si>
    <t xml:space="preserve">Chránička PE-LD kábelová ohybná 041193 : KSX 40                                                                         </t>
  </si>
  <si>
    <t>Káble a vodiče spolu :</t>
  </si>
  <si>
    <t>Inštalačný materiál</t>
  </si>
  <si>
    <t xml:space="preserve">21019-0000.1 </t>
  </si>
  <si>
    <t xml:space="preserve">Montáž hlavnej uzemňovacej svorky                                                                                       </t>
  </si>
  <si>
    <t xml:space="preserve">358 900200.1 </t>
  </si>
  <si>
    <t xml:space="preserve">Hlavná uzemňovacia svorka HUS pre 10 pripojení                                                                          </t>
  </si>
  <si>
    <t xml:space="preserve">21011-0041   </t>
  </si>
  <si>
    <t xml:space="preserve">Spínač zapustený IP20, rad.1                                                                                            </t>
  </si>
  <si>
    <t xml:space="preserve">345 300A0001 </t>
  </si>
  <si>
    <t xml:space="preserve">Spínač rad.1 biely                                                                                                      </t>
  </si>
  <si>
    <t xml:space="preserve">21011-0043   </t>
  </si>
  <si>
    <t xml:space="preserve">Spínač zapustený IP20, rad.5                                                                                            </t>
  </si>
  <si>
    <t xml:space="preserve">345 313A051  </t>
  </si>
  <si>
    <t xml:space="preserve">Spínač sériový  č. 5 . , 10A , biela                                                                                    </t>
  </si>
  <si>
    <t xml:space="preserve">21011-0045   </t>
  </si>
  <si>
    <t xml:space="preserve">Prepínač zapustený IP20, rad.6                                                                                          </t>
  </si>
  <si>
    <t xml:space="preserve">345 324A052  </t>
  </si>
  <si>
    <t xml:space="preserve">Spínač striedavý č.6 , 10A , biela                                                                                      </t>
  </si>
  <si>
    <t xml:space="preserve">21011-0046   </t>
  </si>
  <si>
    <t xml:space="preserve">Prepínač zapustený IP20, rad.7                                                                                          </t>
  </si>
  <si>
    <t xml:space="preserve">345 327A051  </t>
  </si>
  <si>
    <t xml:space="preserve">Spínač krížový č.7 , 10A , biela                                                                                        </t>
  </si>
  <si>
    <t xml:space="preserve">21011-0082   </t>
  </si>
  <si>
    <t xml:space="preserve">Spínač - šporáková prípojka zapustená, rad.3                                                                            </t>
  </si>
  <si>
    <t xml:space="preserve">345 308A351  </t>
  </si>
  <si>
    <t xml:space="preserve">Šporáková prípojka rad.3 :  biela, zapustená                                                                            </t>
  </si>
  <si>
    <t xml:space="preserve">345 300A054  </t>
  </si>
  <si>
    <t xml:space="preserve">Zvonkové tlačítko IP 44, biela zapustene                                                                                </t>
  </si>
  <si>
    <t xml:space="preserve">21011-0021   </t>
  </si>
  <si>
    <t xml:space="preserve">Spínač nástenný, zapustený IP55-65, rad.1                                                                               </t>
  </si>
  <si>
    <t xml:space="preserve">345 380A221  </t>
  </si>
  <si>
    <t xml:space="preserve">Ovládač tlač. rad.1/0 :  IP44, nástenný, biela                                                                          </t>
  </si>
  <si>
    <t xml:space="preserve">21011-1012   </t>
  </si>
  <si>
    <t xml:space="preserve">Zásuvka zapustená IP20, x-násobná 10/16A - 250V, priebežná                                                              </t>
  </si>
  <si>
    <t xml:space="preserve">345 411A321  </t>
  </si>
  <si>
    <t xml:space="preserve">Zásuvka 2-nás. 5513A-C02357 B Tango® natočená o 45°, biela                                                              </t>
  </si>
  <si>
    <t xml:space="preserve">345 400A229  </t>
  </si>
  <si>
    <t xml:space="preserve">Zásuvka 1-nás.  biela  16A, 230V                                                                                        </t>
  </si>
  <si>
    <t xml:space="preserve">345 534A121  </t>
  </si>
  <si>
    <t xml:space="preserve">Rámik 4-násobný Tango® 3901A-B40 B, vodorovný, biela                                                                    </t>
  </si>
  <si>
    <t xml:space="preserve">21011-1103   </t>
  </si>
  <si>
    <t xml:space="preserve">Zásuvka priemys. nástenná IP44, 16A/500V, 3P+Z (+N)                                                                     </t>
  </si>
  <si>
    <t xml:space="preserve">358 000D600  </t>
  </si>
  <si>
    <t xml:space="preserve">Zásuvka 400V/16A nástenná 3P+N+PE : IZS 1653, IP44, červená                                                             </t>
  </si>
  <si>
    <t xml:space="preserve">21001-0301   </t>
  </si>
  <si>
    <t xml:space="preserve">Škatuľa KP prístrojová bez zapojenia                                                                                    </t>
  </si>
  <si>
    <t xml:space="preserve">345 600K000  </t>
  </si>
  <si>
    <t xml:space="preserve">Škatuľa KP prístrojová 1-nás : KP 67/2 (D70x45)                                                                         </t>
  </si>
  <si>
    <t xml:space="preserve">345 600K400  </t>
  </si>
  <si>
    <t xml:space="preserve">Škatuľa KP prístrojová 4-nás : KP 64/4 (285x70x45)                                                                      </t>
  </si>
  <si>
    <t xml:space="preserve">21001-0321   </t>
  </si>
  <si>
    <t xml:space="preserve">Škatuľa KR rozvodka kruhová (D68) vrátane zapojenia                                                                     </t>
  </si>
  <si>
    <t xml:space="preserve">345 608K000  </t>
  </si>
  <si>
    <t xml:space="preserve">Škatuľa KR rozvodná : KU 68-1903 (D73x42) kompletná                                                                     </t>
  </si>
  <si>
    <t xml:space="preserve">21001-0322   </t>
  </si>
  <si>
    <t xml:space="preserve">Škatuľa KR rozvodka kruhová (D97) vrátane zapojenia                                                                     </t>
  </si>
  <si>
    <t xml:space="preserve">345 608K040  </t>
  </si>
  <si>
    <t xml:space="preserve">Škatuľa KR rozvodná : KR 97/5 (D103x50) kompletná                                                                       </t>
  </si>
  <si>
    <t xml:space="preserve">21014-0651   </t>
  </si>
  <si>
    <t xml:space="preserve">Zvonček elektrický vodotesný                                                                                            </t>
  </si>
  <si>
    <t xml:space="preserve">374 100T011  </t>
  </si>
  <si>
    <t xml:space="preserve">Zvonček bytový :  (5-12V AC/DC) melodický, keramika                                                                     </t>
  </si>
  <si>
    <t xml:space="preserve">22030-1201   </t>
  </si>
  <si>
    <t xml:space="preserve">Zásuvka telefónna pod omietkou                                                                                          </t>
  </si>
  <si>
    <t xml:space="preserve">345 300A0003 </t>
  </si>
  <si>
    <t xml:space="preserve">Zásuvka RJ45 kat.5E tienená dátová                                                                                      </t>
  </si>
  <si>
    <t xml:space="preserve">97403-1123   </t>
  </si>
  <si>
    <t xml:space="preserve">Vysekanie rýh v tehelnom murive hl. do 3 cm š. do 10 cm                                                                 </t>
  </si>
  <si>
    <t xml:space="preserve">97303-1614   </t>
  </si>
  <si>
    <t xml:space="preserve">Vysek. kapies pre špalíky v murive z tehál do 5 x 5 x 5 cm                                                              </t>
  </si>
  <si>
    <t xml:space="preserve">21010-0001   </t>
  </si>
  <si>
    <t xml:space="preserve">Ukončenie vodiča v rozvádzači a zapojenie do 2,5                                                                        </t>
  </si>
  <si>
    <t xml:space="preserve">21010-0002   </t>
  </si>
  <si>
    <t xml:space="preserve">Ukončenie vodiča v rozvádzači a zapojenie 4-6                                                                           </t>
  </si>
  <si>
    <t xml:space="preserve">21010-0251   </t>
  </si>
  <si>
    <t xml:space="preserve">Ukončenie káblov celoplastových smršť. záklopkou do 4x10                                                                </t>
  </si>
  <si>
    <t xml:space="preserve">21101-0002   </t>
  </si>
  <si>
    <t xml:space="preserve">Osadenie HM 8 do tehlového muriva                                                                                       </t>
  </si>
  <si>
    <t xml:space="preserve">345 955K201  </t>
  </si>
  <si>
    <t xml:space="preserve">Hmoždinka PE : HL 8, do dutých stien                                                                                    </t>
  </si>
  <si>
    <t xml:space="preserve">Skrutka lisovaná M5x30                                                                                                  </t>
  </si>
  <si>
    <t>1000 ks</t>
  </si>
  <si>
    <t xml:space="preserve">96703-1743   </t>
  </si>
  <si>
    <t xml:space="preserve">Prisekanie plošné v murive tehlovom na maltu MC hr. do 15 cm                                                            </t>
  </si>
  <si>
    <t xml:space="preserve">m2     </t>
  </si>
  <si>
    <t xml:space="preserve">97103-8231   </t>
  </si>
  <si>
    <t xml:space="preserve">Vybúr. otvorov do 0,0225 m2 mur. z dutých tehál hr. do 15 cm                                                            </t>
  </si>
  <si>
    <t xml:space="preserve">97104-2241   </t>
  </si>
  <si>
    <t xml:space="preserve">Vybúr. otvorov do 0,0225 m2 v betón. murive hr. do 30 cm                                                                </t>
  </si>
  <si>
    <t>Inštalačný materiál spolu :</t>
  </si>
  <si>
    <t>Bleskozvod</t>
  </si>
  <si>
    <t xml:space="preserve">21022-0101   </t>
  </si>
  <si>
    <t xml:space="preserve">Vodič zberný, zvodový s podperami FeZn D10, Al D10, Cu D8mm                                                             </t>
  </si>
  <si>
    <t xml:space="preserve">354 9000A00  </t>
  </si>
  <si>
    <t xml:space="preserve">Drôt uzemňovací, zvodový FeZn D8                                                                                        </t>
  </si>
  <si>
    <t xml:space="preserve">kg     </t>
  </si>
  <si>
    <t xml:space="preserve">354 9021A00  </t>
  </si>
  <si>
    <t xml:space="preserve">- podpera vedenia PV 11, pod škridľovú krytinu                                                                          </t>
  </si>
  <si>
    <t>25,000</t>
  </si>
  <si>
    <t>96</t>
  </si>
  <si>
    <t xml:space="preserve">354 9021A05  </t>
  </si>
  <si>
    <t xml:space="preserve">- podpera vedenia PV 15, na vrchole krovu                                                                               </t>
  </si>
  <si>
    <t>15,000</t>
  </si>
  <si>
    <t>97</t>
  </si>
  <si>
    <t xml:space="preserve">21022-0111   </t>
  </si>
  <si>
    <t xml:space="preserve">Vodič zvodový bez podpier FeZn D10, Al D10, Cu D8mm                                                                     </t>
  </si>
  <si>
    <t>20,000</t>
  </si>
  <si>
    <t>98</t>
  </si>
  <si>
    <t>12,000</t>
  </si>
  <si>
    <t>99</t>
  </si>
  <si>
    <t xml:space="preserve">21001-0013   </t>
  </si>
  <si>
    <t xml:space="preserve">Rúrka tuhá izolačná PVC voľne, pod omietkou 29mm                                                                        </t>
  </si>
  <si>
    <t>100</t>
  </si>
  <si>
    <t xml:space="preserve">345 653D204  </t>
  </si>
  <si>
    <t xml:space="preserve">Rúrka el-inšt plastová tuhá : RL 32, bez hrdla, biela                                                                   </t>
  </si>
  <si>
    <t>101</t>
  </si>
  <si>
    <t xml:space="preserve">21001-0313   </t>
  </si>
  <si>
    <t xml:space="preserve">Škatuľa KO odbočná hranatá (125) bez zapojenia                                                                          </t>
  </si>
  <si>
    <t>4,000</t>
  </si>
  <si>
    <t>102</t>
  </si>
  <si>
    <t xml:space="preserve">345 604K110  </t>
  </si>
  <si>
    <t xml:space="preserve">Škatuľa KO odbočná : KO 125 E (150x150x77) s viečkom                                                                    </t>
  </si>
  <si>
    <t>103</t>
  </si>
  <si>
    <t xml:space="preserve">21022-0401   </t>
  </si>
  <si>
    <t xml:space="preserve">Štítok na označenie zvodu                                                                                               </t>
  </si>
  <si>
    <t>104</t>
  </si>
  <si>
    <t xml:space="preserve">354 9071A01  </t>
  </si>
  <si>
    <t xml:space="preserve">Štítok označovací na bleskozvod                                                                                         </t>
  </si>
  <si>
    <t>105</t>
  </si>
  <si>
    <t xml:space="preserve">21022-0022   </t>
  </si>
  <si>
    <t xml:space="preserve">Vedenie uzemňovacie v zemi FeZn D 8-10mm, vrátane svoriek                                                               </t>
  </si>
  <si>
    <t>50,000</t>
  </si>
  <si>
    <t>106</t>
  </si>
  <si>
    <t xml:space="preserve">354 9000A01  </t>
  </si>
  <si>
    <t xml:space="preserve">Drôt uzemňovací, zvodový FeZn D10                                                                                       </t>
  </si>
  <si>
    <t>35,000</t>
  </si>
  <si>
    <t>107</t>
  </si>
  <si>
    <t xml:space="preserve">21022-0301   </t>
  </si>
  <si>
    <t xml:space="preserve">Svorka bleskozvodná do 2 skrutiek (SS,SP1,SR 03)                                                                        </t>
  </si>
  <si>
    <t>8,000</t>
  </si>
  <si>
    <t>108</t>
  </si>
  <si>
    <t xml:space="preserve">354 9040A20  </t>
  </si>
  <si>
    <t xml:space="preserve">Svorka SS, spojovacia (2xM8)                                                                                            </t>
  </si>
  <si>
    <t>109</t>
  </si>
  <si>
    <t xml:space="preserve">21022-0302   </t>
  </si>
  <si>
    <t xml:space="preserve">Svorka bleskozvodná nad 2 skrutky (SJ,SK,SO,SZ,ST,SR01-2)                                                               </t>
  </si>
  <si>
    <t>110</t>
  </si>
  <si>
    <t xml:space="preserve">354 9040A34  </t>
  </si>
  <si>
    <t xml:space="preserve">Svorka SO, žľabová pre pripojenie odkvapových žľabov                                                                    </t>
  </si>
  <si>
    <t>111</t>
  </si>
  <si>
    <t xml:space="preserve">21022-0361   </t>
  </si>
  <si>
    <t xml:space="preserve">Tyč zemniaca ZT do 2m, zarazenie do zeme, pripojenie vedenia                                                            </t>
  </si>
  <si>
    <t>112</t>
  </si>
  <si>
    <t xml:space="preserve">354 9050A03  </t>
  </si>
  <si>
    <t xml:space="preserve">Tyč zemniaca ZT 2 kruhová D25 (2m)                                                                                      </t>
  </si>
  <si>
    <t>113</t>
  </si>
  <si>
    <t>16,000</t>
  </si>
  <si>
    <t>114</t>
  </si>
  <si>
    <t xml:space="preserve">354 9040A05  </t>
  </si>
  <si>
    <t xml:space="preserve">Svorka SJ 02, pre uzemňovacie tyče D25mm                                                                                </t>
  </si>
  <si>
    <t>115</t>
  </si>
  <si>
    <t xml:space="preserve">46026-0011   </t>
  </si>
  <si>
    <t xml:space="preserve">Pevné spojenie páskových zemničov, zvarované                                                                            </t>
  </si>
  <si>
    <t>5,000</t>
  </si>
  <si>
    <t>116</t>
  </si>
  <si>
    <t>117</t>
  </si>
  <si>
    <t xml:space="preserve">21328-0050   </t>
  </si>
  <si>
    <t>Bleskozvod spolu :</t>
  </si>
  <si>
    <t>118</t>
  </si>
  <si>
    <t xml:space="preserve">46020-0153   </t>
  </si>
  <si>
    <t xml:space="preserve">Káblové ryhy šírky 35, hĺbky 70, zemina tr 3                                                                            </t>
  </si>
  <si>
    <t>40,000</t>
  </si>
  <si>
    <t>119</t>
  </si>
  <si>
    <t xml:space="preserve">46056-0153   </t>
  </si>
  <si>
    <t xml:space="preserve">Zásyp ryhy šírky 35, hĺbky 70, zemina tr 3                                                                              </t>
  </si>
  <si>
    <t>120</t>
  </si>
  <si>
    <t xml:space="preserve">46020-0163   </t>
  </si>
  <si>
    <t xml:space="preserve">Káblové ryhy šírky 35, hĺbky 80, zemina tr 3                                                                            </t>
  </si>
  <si>
    <t>30,000</t>
  </si>
  <si>
    <t>121</t>
  </si>
  <si>
    <t xml:space="preserve">46042-0372   </t>
  </si>
  <si>
    <t xml:space="preserve">Zriadenie kábl lôžka š 35/10cm, piesok, tehly naprieč                                                                   </t>
  </si>
  <si>
    <t>122</t>
  </si>
  <si>
    <t xml:space="preserve">46049-0012   </t>
  </si>
  <si>
    <t xml:space="preserve">Zakrytie káblov výstražnou fóliou PVC šírky 33cm                                                                        </t>
  </si>
  <si>
    <t>123</t>
  </si>
  <si>
    <t xml:space="preserve">46056-0163   </t>
  </si>
  <si>
    <t xml:space="preserve">Zásyp ryhy šírky 35, hĺbky 80, zemina tr 3                                                                              </t>
  </si>
  <si>
    <t>Zemné práce spolu :</t>
  </si>
  <si>
    <t>Revízia - Hlava XI</t>
  </si>
  <si>
    <t>124</t>
  </si>
  <si>
    <t xml:space="preserve">21329-1000   </t>
  </si>
  <si>
    <t xml:space="preserve">Odborná prehliadka a skúška                                                                                             </t>
  </si>
  <si>
    <t>60,000</t>
  </si>
  <si>
    <t xml:space="preserve">hod    </t>
  </si>
  <si>
    <t>Revízia - Hlava XI spolu :</t>
  </si>
  <si>
    <t>Rozvádzač - atyp - RS 1</t>
  </si>
  <si>
    <t>125</t>
  </si>
  <si>
    <t xml:space="preserve">357 001F002  </t>
  </si>
  <si>
    <t xml:space="preserve">Rozvodnica 72-modulov, dvere - oceľový biely plech, IP30 (Z)                                                            </t>
  </si>
  <si>
    <t>1,000</t>
  </si>
  <si>
    <t>126</t>
  </si>
  <si>
    <t xml:space="preserve">358 5301C06  </t>
  </si>
  <si>
    <t xml:space="preserve">Istič 3-pólový - 10kA (3MD)  25/3/B                                                                                     </t>
  </si>
  <si>
    <t>127</t>
  </si>
  <si>
    <t xml:space="preserve">358 5605B25  </t>
  </si>
  <si>
    <t xml:space="preserve">Zvodič kombinovaný typ 1+2 :  180kA                                                                                     </t>
  </si>
  <si>
    <t>128</t>
  </si>
  <si>
    <t xml:space="preserve">358 5510C23  </t>
  </si>
  <si>
    <t xml:space="preserve">Chránič prúdový 4-pól.  40/030-AC (4MD)                                                                                 </t>
  </si>
  <si>
    <t>3,000</t>
  </si>
  <si>
    <t>129</t>
  </si>
  <si>
    <t xml:space="preserve">358 5301C04  </t>
  </si>
  <si>
    <t xml:space="preserve">Istič 3-pólový - 10kA (3MD)  16/3/B                                                                                     </t>
  </si>
  <si>
    <t>2,000</t>
  </si>
  <si>
    <t>130</t>
  </si>
  <si>
    <t xml:space="preserve">358 5301C05  </t>
  </si>
  <si>
    <t xml:space="preserve">Istič 3-pólový - 10kA (3MD)  20/3/B                                                                                     </t>
  </si>
  <si>
    <t>131</t>
  </si>
  <si>
    <t xml:space="preserve">358 5101C01  </t>
  </si>
  <si>
    <t xml:space="preserve">Istič 1-pólový - 10kA (1MD)  6/1/B                                                                                      </t>
  </si>
  <si>
    <t>132</t>
  </si>
  <si>
    <t xml:space="preserve">358 5101C02  </t>
  </si>
  <si>
    <t xml:space="preserve">Istič 1-pólový - 10kA (1MD) 10/1/B                                                                                      </t>
  </si>
  <si>
    <t>133</t>
  </si>
  <si>
    <t xml:space="preserve">358 5101C03  </t>
  </si>
  <si>
    <t xml:space="preserve">Istič 1-pólový - 10kA (1MD) 16/1/B                                                                                      </t>
  </si>
  <si>
    <t>134</t>
  </si>
  <si>
    <t xml:space="preserve">358 780C02   </t>
  </si>
  <si>
    <t xml:space="preserve">Transformátor zvončekový  TR 4VA (2MD) 230/8-12V-AC                                                                     </t>
  </si>
  <si>
    <t>135</t>
  </si>
  <si>
    <t xml:space="preserve">358 900102.1 </t>
  </si>
  <si>
    <t xml:space="preserve">Popisné štítky,hreb.lišty, svorky, nápis na rozvádzač                                                                   </t>
  </si>
  <si>
    <t>136</t>
  </si>
  <si>
    <t xml:space="preserve">999 990375   </t>
  </si>
  <si>
    <t xml:space="preserve">Výroba rozvádzača                                                                                                       </t>
  </si>
  <si>
    <t>Rozvádzač - atyp - RS 1 spolu :</t>
  </si>
  <si>
    <t>Rozvádzač - atyp - RS 12</t>
  </si>
  <si>
    <t>137</t>
  </si>
  <si>
    <t xml:space="preserve">357 003C008  </t>
  </si>
  <si>
    <t xml:space="preserve">Rozvodnica  3x12MD, dvere plast biele, IP40 (Z)                                                                         </t>
  </si>
  <si>
    <t>138</t>
  </si>
  <si>
    <t>139</t>
  </si>
  <si>
    <t xml:space="preserve">358 5510C21  </t>
  </si>
  <si>
    <t xml:space="preserve">Chránič prúdový 4-pól. 25/030-AC (4MD)                                                                                  </t>
  </si>
  <si>
    <t>140</t>
  </si>
  <si>
    <t>141</t>
  </si>
  <si>
    <t>142</t>
  </si>
  <si>
    <t xml:space="preserve">358 900102.3 </t>
  </si>
  <si>
    <t xml:space="preserve">Popisné štítky, hreb.lišty, svorky, nápis na rozvádzač                                                                  </t>
  </si>
  <si>
    <t>143</t>
  </si>
  <si>
    <t>Rozvádzač - atyp - RS 12 spolu :</t>
  </si>
  <si>
    <t>Elektromontáže silnoprúd spolu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</si>
</sst>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000"/>
    <numFmt numFmtId="165" formatCode="#,##0.000"/>
    <numFmt numFmtId="166" formatCode="0.000"/>
    <numFmt numFmtId="167" formatCode="########################################"/>
    <numFmt numFmtId="168" formatCode="###\ ###\ ##0.000"/>
    <numFmt numFmtId="169" formatCode="###\ ###\ ##0.00"/>
    <numFmt numFmtId="170" formatCode="###\ ###\ ##0.0"/>
    <numFmt numFmtId="171" formatCode="#,##0&quot; Sk&quot;;[Red]&quot;-&quot;#,##0&quot; Sk&quot;"/>
    <numFmt numFmtId="172" formatCode="_-* #,##0\ &quot;Sk&quot;_-;\-* #,##0\ &quot;Sk&quot;_-;_-* &quot;-&quot;\ &quot;Sk&quot;_-;_-@_-"/>
    <numFmt numFmtId="173" formatCode="#,##0.00\ _S_k"/>
  </numFmts>
  <fonts count="43">
    <font>
      <sz val="11"/>
      <color theme="1"/>
      <name val="Calibri"/>
      <family val="2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CE"/>
      <family val="2"/>
      <charset val="238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sz val="10"/>
      <name val="Arial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7"/>
      <name val="Arial CYR"/>
      <charset val="238"/>
    </font>
    <font>
      <b/>
      <sz val="9"/>
      <color indexed="18"/>
      <name val="Arial CE"/>
      <family val="2"/>
      <charset val="238"/>
    </font>
    <font>
      <sz val="8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  <font>
      <sz val="9"/>
      <name val="Arial CE"/>
      <family val="2"/>
      <charset val="238"/>
    </font>
    <font>
      <sz val="10"/>
      <name val="TKTypeRegular"/>
      <family val="2"/>
      <charset val="238"/>
    </font>
    <font>
      <sz val="10"/>
      <name val="TKTypeRegular"/>
      <charset val="238"/>
    </font>
    <font>
      <b/>
      <sz val="12"/>
      <name val="TKTypeRegular"/>
      <charset val="238"/>
    </font>
    <font>
      <sz val="10"/>
      <color indexed="9"/>
      <name val="Arial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3"/>
      </patternFill>
    </fill>
  </fills>
  <borders count="9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3" fillId="0" borderId="0"/>
    <xf numFmtId="0" fontId="6" fillId="0" borderId="0"/>
    <xf numFmtId="0" fontId="13" fillId="0" borderId="18">
      <alignment vertical="center"/>
    </xf>
    <xf numFmtId="0" fontId="13" fillId="0" borderId="18" applyFont="0" applyFill="0" applyBorder="0">
      <alignment vertical="center"/>
    </xf>
    <xf numFmtId="171" fontId="13" fillId="0" borderId="18"/>
    <xf numFmtId="0" fontId="13" fillId="0" borderId="18" applyFont="0" applyFill="0"/>
    <xf numFmtId="172" fontId="3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4" fillId="3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19" applyNumberFormat="0" applyFill="0" applyAlignment="0" applyProtection="0"/>
    <xf numFmtId="0" fontId="3" fillId="0" borderId="0"/>
    <xf numFmtId="0" fontId="17" fillId="11" borderId="0" applyNumberFormat="0" applyBorder="0" applyAlignment="0" applyProtection="0"/>
    <xf numFmtId="0" fontId="18" fillId="12" borderId="20" applyNumberFormat="0" applyAlignment="0" applyProtection="0"/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/>
    <xf numFmtId="0" fontId="21" fillId="0" borderId="21" applyNumberFormat="0" applyFill="0" applyAlignment="0" applyProtection="0"/>
    <xf numFmtId="0" fontId="22" fillId="6" borderId="0" applyNumberFormat="0" applyBorder="0" applyAlignment="0" applyProtection="0"/>
    <xf numFmtId="0" fontId="13" fillId="0" borderId="22" applyBorder="0">
      <alignment vertical="center"/>
    </xf>
    <xf numFmtId="0" fontId="21" fillId="0" borderId="0" applyNumberFormat="0" applyFill="0" applyBorder="0" applyAlignment="0" applyProtection="0"/>
    <xf numFmtId="0" fontId="13" fillId="0" borderId="22">
      <alignment vertical="center"/>
    </xf>
    <xf numFmtId="0" fontId="19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2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</cellStyleXfs>
  <cellXfs count="324">
    <xf numFmtId="0" fontId="0" fillId="0" borderId="0" xfId="0"/>
    <xf numFmtId="4" fontId="2" fillId="0" borderId="0" xfId="0" applyNumberFormat="1" applyFont="1" applyAlignment="1" applyProtection="1">
      <alignment vertical="top"/>
      <protection locked="0"/>
    </xf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4" fontId="2" fillId="0" borderId="0" xfId="0" applyNumberFormat="1" applyFont="1" applyProtection="1">
      <protection hidden="1"/>
    </xf>
    <xf numFmtId="164" fontId="2" fillId="0" borderId="0" xfId="0" applyNumberFormat="1" applyFont="1" applyProtection="1">
      <protection hidden="1"/>
    </xf>
    <xf numFmtId="165" fontId="2" fillId="0" borderId="0" xfId="0" applyNumberFormat="1" applyFont="1" applyProtection="1">
      <protection hidden="1"/>
    </xf>
    <xf numFmtId="0" fontId="2" fillId="0" borderId="0" xfId="1" applyFont="1" applyProtection="1">
      <protection hidden="1"/>
    </xf>
    <xf numFmtId="49" fontId="2" fillId="0" borderId="0" xfId="0" applyNumberFormat="1" applyFont="1" applyProtection="1">
      <protection hidden="1"/>
    </xf>
    <xf numFmtId="0" fontId="1" fillId="0" borderId="0" xfId="1" applyFont="1" applyProtection="1">
      <protection hidden="1"/>
    </xf>
    <xf numFmtId="49" fontId="1" fillId="0" borderId="0" xfId="1" applyNumberFormat="1" applyFont="1" applyProtection="1">
      <protection hidden="1"/>
    </xf>
    <xf numFmtId="49" fontId="2" fillId="0" borderId="0" xfId="0" applyNumberFormat="1" applyFont="1" applyAlignment="1" applyProtection="1">
      <alignment horizontal="center"/>
      <protection hidden="1"/>
    </xf>
    <xf numFmtId="49" fontId="2" fillId="0" borderId="0" xfId="0" applyNumberFormat="1" applyFont="1" applyAlignment="1" applyProtection="1">
      <protection hidden="1"/>
    </xf>
    <xf numFmtId="0" fontId="4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2" fillId="0" borderId="3" xfId="0" applyFont="1" applyBorder="1" applyAlignment="1" applyProtection="1">
      <alignment horizontal="centerContinuous"/>
      <protection hidden="1"/>
    </xf>
    <xf numFmtId="0" fontId="2" fillId="0" borderId="4" xfId="0" applyFont="1" applyBorder="1" applyAlignment="1" applyProtection="1">
      <alignment horizontal="centerContinuous"/>
      <protection hidden="1"/>
    </xf>
    <xf numFmtId="0" fontId="2" fillId="0" borderId="5" xfId="0" applyFont="1" applyBorder="1" applyAlignment="1" applyProtection="1">
      <alignment horizontal="centerContinuous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1" xfId="0" applyNumberFormat="1" applyFont="1" applyBorder="1" applyAlignment="1" applyProtection="1">
      <alignment horizontal="center"/>
      <protection hidden="1"/>
    </xf>
    <xf numFmtId="0" fontId="2" fillId="0" borderId="2" xfId="0" applyNumberFormat="1" applyFont="1" applyBorder="1" applyAlignment="1" applyProtection="1">
      <alignment horizontal="center"/>
      <protection hidden="1"/>
    </xf>
    <xf numFmtId="0" fontId="2" fillId="0" borderId="7" xfId="0" applyNumberFormat="1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8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8" xfId="0" applyNumberFormat="1" applyFont="1" applyBorder="1" applyAlignment="1" applyProtection="1">
      <alignment horizontal="center"/>
      <protection hidden="1"/>
    </xf>
    <xf numFmtId="0" fontId="2" fillId="0" borderId="9" xfId="0" applyNumberFormat="1" applyFont="1" applyBorder="1" applyAlignment="1" applyProtection="1">
      <alignment horizontal="center"/>
      <protection hidden="1"/>
    </xf>
    <xf numFmtId="0" fontId="2" fillId="0" borderId="12" xfId="0" applyNumberFormat="1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 vertical="top"/>
      <protection hidden="1"/>
    </xf>
    <xf numFmtId="49" fontId="2" fillId="0" borderId="0" xfId="0" applyNumberFormat="1" applyFont="1" applyAlignment="1" applyProtection="1">
      <alignment horizontal="center" vertical="top"/>
      <protection hidden="1"/>
    </xf>
    <xf numFmtId="49" fontId="2" fillId="0" borderId="0" xfId="0" applyNumberFormat="1" applyFont="1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165" fontId="2" fillId="0" borderId="0" xfId="0" applyNumberFormat="1" applyFont="1" applyAlignment="1" applyProtection="1">
      <alignment vertical="top"/>
      <protection hidden="1"/>
    </xf>
    <xf numFmtId="0" fontId="2" fillId="0" borderId="0" xfId="0" applyFont="1" applyAlignment="1" applyProtection="1">
      <alignment vertical="top"/>
      <protection hidden="1"/>
    </xf>
    <xf numFmtId="4" fontId="2" fillId="0" borderId="0" xfId="0" applyNumberFormat="1" applyFont="1" applyAlignment="1" applyProtection="1">
      <alignment vertical="top"/>
      <protection hidden="1"/>
    </xf>
    <xf numFmtId="164" fontId="2" fillId="0" borderId="0" xfId="0" applyNumberFormat="1" applyFont="1" applyAlignment="1" applyProtection="1">
      <alignment vertical="top"/>
      <protection hidden="1"/>
    </xf>
    <xf numFmtId="0" fontId="2" fillId="0" borderId="0" xfId="0" applyFont="1" applyAlignment="1" applyProtection="1">
      <alignment horizontal="center" vertical="top"/>
      <protection hidden="1"/>
    </xf>
    <xf numFmtId="166" fontId="2" fillId="0" borderId="0" xfId="0" applyNumberFormat="1" applyFont="1" applyAlignment="1" applyProtection="1">
      <alignment vertical="top"/>
      <protection hidden="1"/>
    </xf>
    <xf numFmtId="49" fontId="1" fillId="0" borderId="0" xfId="0" applyNumberFormat="1" applyFont="1" applyAlignment="1" applyProtection="1">
      <alignment vertical="top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4" fontId="1" fillId="0" borderId="0" xfId="0" applyNumberFormat="1" applyFont="1" applyAlignment="1" applyProtection="1">
      <alignment vertical="top"/>
      <protection hidden="1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165" fontId="2" fillId="0" borderId="0" xfId="0" applyNumberFormat="1" applyFont="1" applyAlignment="1" applyProtection="1">
      <alignment vertical="top"/>
      <protection locked="0"/>
    </xf>
    <xf numFmtId="0" fontId="7" fillId="0" borderId="13" xfId="2" applyFont="1" applyBorder="1"/>
    <xf numFmtId="0" fontId="6" fillId="0" borderId="13" xfId="2" applyBorder="1"/>
    <xf numFmtId="0" fontId="8" fillId="0" borderId="13" xfId="2" applyFont="1" applyBorder="1"/>
    <xf numFmtId="0" fontId="6" fillId="0" borderId="0" xfId="2"/>
    <xf numFmtId="0" fontId="6" fillId="0" borderId="14" xfId="2" applyBorder="1"/>
    <xf numFmtId="0" fontId="7" fillId="0" borderId="15" xfId="2" applyFont="1" applyBorder="1" applyAlignment="1">
      <alignment vertical="center"/>
    </xf>
    <xf numFmtId="0" fontId="7" fillId="0" borderId="16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/>
    </xf>
    <xf numFmtId="0" fontId="9" fillId="0" borderId="0" xfId="2" applyFont="1"/>
    <xf numFmtId="0" fontId="10" fillId="0" borderId="17" xfId="2" applyFont="1" applyBorder="1"/>
    <xf numFmtId="167" fontId="10" fillId="0" borderId="17" xfId="2" applyNumberFormat="1" applyFont="1" applyBorder="1"/>
    <xf numFmtId="0" fontId="7" fillId="0" borderId="17" xfId="2" applyFont="1" applyBorder="1"/>
    <xf numFmtId="168" fontId="10" fillId="0" borderId="17" xfId="2" applyNumberFormat="1" applyFont="1" applyBorder="1"/>
    <xf numFmtId="0" fontId="2" fillId="0" borderId="17" xfId="2" applyFont="1" applyBorder="1" applyAlignment="1" applyProtection="1">
      <alignment horizontal="center"/>
      <protection locked="0"/>
    </xf>
    <xf numFmtId="0" fontId="2" fillId="0" borderId="17" xfId="2" applyFont="1" applyBorder="1" applyAlignment="1" applyProtection="1">
      <alignment horizontal="center"/>
    </xf>
    <xf numFmtId="0" fontId="10" fillId="0" borderId="0" xfId="2" applyFont="1"/>
    <xf numFmtId="168" fontId="10" fillId="0" borderId="0" xfId="2" applyNumberFormat="1" applyFont="1"/>
    <xf numFmtId="169" fontId="10" fillId="0" borderId="0" xfId="2" applyNumberFormat="1" applyFont="1" applyProtection="1">
      <protection locked="0"/>
    </xf>
    <xf numFmtId="170" fontId="10" fillId="0" borderId="0" xfId="2" applyNumberFormat="1" applyFont="1"/>
    <xf numFmtId="169" fontId="10" fillId="0" borderId="0" xfId="2" applyNumberFormat="1" applyFont="1"/>
    <xf numFmtId="0" fontId="10" fillId="0" borderId="0" xfId="2" applyFont="1" applyAlignment="1">
      <alignment wrapText="1"/>
    </xf>
    <xf numFmtId="167" fontId="10" fillId="0" borderId="0" xfId="2" applyNumberFormat="1" applyFont="1" applyAlignment="1">
      <alignment horizontal="right" wrapText="1"/>
    </xf>
    <xf numFmtId="168" fontId="10" fillId="0" borderId="0" xfId="2" applyNumberFormat="1" applyFont="1" applyAlignment="1">
      <alignment wrapText="1"/>
    </xf>
    <xf numFmtId="169" fontId="10" fillId="0" borderId="0" xfId="2" applyNumberFormat="1" applyFont="1" applyAlignment="1" applyProtection="1">
      <alignment wrapText="1"/>
      <protection locked="0"/>
    </xf>
    <xf numFmtId="4" fontId="2" fillId="0" borderId="0" xfId="2" applyNumberFormat="1" applyFont="1" applyAlignment="1" applyProtection="1">
      <alignment horizontal="center"/>
    </xf>
    <xf numFmtId="169" fontId="10" fillId="0" borderId="0" xfId="2" applyNumberFormat="1" applyFont="1" applyAlignment="1">
      <alignment wrapText="1"/>
    </xf>
    <xf numFmtId="170" fontId="10" fillId="0" borderId="0" xfId="2" applyNumberFormat="1" applyFont="1" applyAlignment="1">
      <alignment wrapText="1"/>
    </xf>
    <xf numFmtId="169" fontId="7" fillId="0" borderId="0" xfId="2" applyNumberFormat="1" applyFont="1" applyProtection="1">
      <protection locked="0"/>
    </xf>
    <xf numFmtId="170" fontId="7" fillId="0" borderId="0" xfId="2" applyNumberFormat="1" applyFont="1"/>
    <xf numFmtId="169" fontId="7" fillId="0" borderId="0" xfId="2" applyNumberFormat="1" applyFont="1"/>
    <xf numFmtId="168" fontId="6" fillId="0" borderId="0" xfId="2" applyNumberFormat="1"/>
    <xf numFmtId="169" fontId="6" fillId="0" borderId="0" xfId="2" applyNumberFormat="1" applyProtection="1">
      <protection locked="0"/>
    </xf>
    <xf numFmtId="170" fontId="6" fillId="0" borderId="0" xfId="2" applyNumberFormat="1"/>
    <xf numFmtId="169" fontId="6" fillId="0" borderId="0" xfId="2" applyNumberFormat="1"/>
    <xf numFmtId="0" fontId="7" fillId="0" borderId="0" xfId="2" applyFont="1"/>
    <xf numFmtId="4" fontId="1" fillId="0" borderId="0" xfId="2" applyNumberFormat="1" applyFont="1" applyBorder="1" applyAlignment="1" applyProtection="1">
      <alignment horizontal="center"/>
    </xf>
    <xf numFmtId="0" fontId="11" fillId="0" borderId="0" xfId="2" applyFont="1"/>
    <xf numFmtId="0" fontId="11" fillId="0" borderId="0" xfId="2" applyFont="1" applyProtection="1">
      <protection locked="0"/>
    </xf>
    <xf numFmtId="0" fontId="12" fillId="0" borderId="0" xfId="2" applyFont="1" applyBorder="1"/>
    <xf numFmtId="168" fontId="12" fillId="0" borderId="0" xfId="2" applyNumberFormat="1" applyFont="1" applyBorder="1"/>
    <xf numFmtId="169" fontId="12" fillId="0" borderId="0" xfId="2" applyNumberFormat="1" applyFont="1" applyBorder="1"/>
    <xf numFmtId="170" fontId="12" fillId="0" borderId="0" xfId="2" applyNumberFormat="1" applyFont="1" applyBorder="1"/>
    <xf numFmtId="0" fontId="24" fillId="4" borderId="0" xfId="2" applyFont="1" applyFill="1"/>
    <xf numFmtId="0" fontId="25" fillId="4" borderId="0" xfId="2" applyFont="1" applyFill="1"/>
    <xf numFmtId="0" fontId="26" fillId="4" borderId="0" xfId="2" applyFont="1" applyFill="1"/>
    <xf numFmtId="0" fontId="27" fillId="4" borderId="0" xfId="2" applyFont="1" applyFill="1"/>
    <xf numFmtId="0" fontId="28" fillId="17" borderId="23" xfId="2" applyFont="1" applyFill="1" applyBorder="1" applyAlignment="1">
      <alignment horizontal="center" vertical="center"/>
    </xf>
    <xf numFmtId="0" fontId="28" fillId="17" borderId="23" xfId="2" applyFont="1" applyFill="1" applyBorder="1" applyAlignment="1">
      <alignment horizontal="center" vertical="center" wrapText="1"/>
    </xf>
    <xf numFmtId="0" fontId="29" fillId="17" borderId="23" xfId="2" applyFont="1" applyFill="1" applyBorder="1" applyAlignment="1">
      <alignment horizontal="center"/>
    </xf>
    <xf numFmtId="0" fontId="30" fillId="0" borderId="0" xfId="2" applyFont="1"/>
    <xf numFmtId="0" fontId="26" fillId="0" borderId="0" xfId="2" applyFont="1"/>
    <xf numFmtId="0" fontId="26" fillId="0" borderId="0" xfId="2" applyFont="1" applyBorder="1"/>
    <xf numFmtId="0" fontId="27" fillId="0" borderId="24" xfId="2" applyFont="1" applyBorder="1"/>
    <xf numFmtId="0" fontId="27" fillId="0" borderId="25" xfId="2" applyFont="1" applyBorder="1"/>
    <xf numFmtId="0" fontId="27" fillId="0" borderId="26" xfId="2" applyFont="1" applyBorder="1" applyProtection="1">
      <protection locked="0"/>
    </xf>
    <xf numFmtId="4" fontId="2" fillId="0" borderId="27" xfId="2" applyNumberFormat="1" applyFont="1" applyBorder="1" applyAlignment="1" applyProtection="1">
      <alignment horizontal="center"/>
    </xf>
    <xf numFmtId="0" fontId="31" fillId="0" borderId="28" xfId="2" applyFont="1" applyBorder="1"/>
    <xf numFmtId="0" fontId="31" fillId="0" borderId="29" xfId="2" applyFont="1" applyBorder="1"/>
    <xf numFmtId="0" fontId="31" fillId="0" borderId="29" xfId="2" applyFont="1" applyBorder="1" applyProtection="1">
      <protection locked="0"/>
    </xf>
    <xf numFmtId="0" fontId="31" fillId="0" borderId="30" xfId="2" applyFont="1" applyBorder="1"/>
    <xf numFmtId="0" fontId="31" fillId="0" borderId="31" xfId="2" applyFont="1" applyBorder="1"/>
    <xf numFmtId="0" fontId="31" fillId="0" borderId="32" xfId="2" applyFont="1" applyBorder="1"/>
    <xf numFmtId="0" fontId="31" fillId="0" borderId="32" xfId="2" applyFont="1" applyBorder="1" applyProtection="1">
      <protection locked="0"/>
    </xf>
    <xf numFmtId="0" fontId="31" fillId="0" borderId="33" xfId="2" applyFont="1" applyBorder="1"/>
    <xf numFmtId="0" fontId="31" fillId="0" borderId="34" xfId="2" applyFont="1" applyBorder="1"/>
    <xf numFmtId="0" fontId="31" fillId="0" borderId="35" xfId="2" applyFont="1" applyBorder="1"/>
    <xf numFmtId="0" fontId="31" fillId="0" borderId="35" xfId="2" applyFont="1" applyBorder="1" applyProtection="1">
      <protection locked="0"/>
    </xf>
    <xf numFmtId="0" fontId="31" fillId="0" borderId="36" xfId="2" applyFont="1" applyBorder="1"/>
    <xf numFmtId="0" fontId="27" fillId="0" borderId="28" xfId="2" applyFont="1" applyBorder="1"/>
    <xf numFmtId="0" fontId="27" fillId="0" borderId="29" xfId="2" applyFont="1" applyBorder="1"/>
    <xf numFmtId="0" fontId="27" fillId="0" borderId="29" xfId="2" applyFont="1" applyBorder="1" applyProtection="1">
      <protection locked="0"/>
    </xf>
    <xf numFmtId="2" fontId="27" fillId="0" borderId="37" xfId="2" applyNumberFormat="1" applyFont="1" applyBorder="1" applyAlignment="1">
      <alignment horizontal="center"/>
    </xf>
    <xf numFmtId="0" fontId="27" fillId="0" borderId="34" xfId="2" applyFont="1" applyBorder="1"/>
    <xf numFmtId="0" fontId="27" fillId="0" borderId="35" xfId="2" applyFont="1" applyBorder="1"/>
    <xf numFmtId="0" fontId="27" fillId="0" borderId="35" xfId="2" applyFont="1" applyBorder="1" applyProtection="1">
      <protection locked="0"/>
    </xf>
    <xf numFmtId="2" fontId="27" fillId="0" borderId="38" xfId="2" applyNumberFormat="1" applyFont="1" applyBorder="1" applyAlignment="1">
      <alignment horizontal="center"/>
    </xf>
    <xf numFmtId="0" fontId="31" fillId="0" borderId="24" xfId="2" applyFont="1" applyBorder="1"/>
    <xf numFmtId="0" fontId="31" fillId="0" borderId="25" xfId="2" applyFont="1" applyBorder="1"/>
    <xf numFmtId="0" fontId="31" fillId="0" borderId="25" xfId="2" applyFont="1" applyBorder="1" applyProtection="1">
      <protection locked="0"/>
    </xf>
    <xf numFmtId="0" fontId="31" fillId="0" borderId="39" xfId="2" applyFont="1" applyBorder="1"/>
    <xf numFmtId="4" fontId="2" fillId="0" borderId="37" xfId="2" applyNumberFormat="1" applyFont="1" applyBorder="1" applyAlignment="1" applyProtection="1">
      <alignment horizontal="center"/>
    </xf>
    <xf numFmtId="4" fontId="2" fillId="0" borderId="40" xfId="2" applyNumberFormat="1" applyFont="1" applyBorder="1" applyAlignment="1" applyProtection="1">
      <alignment horizontal="center"/>
    </xf>
    <xf numFmtId="0" fontId="27" fillId="0" borderId="25" xfId="2" applyFont="1" applyBorder="1" applyProtection="1">
      <protection locked="0"/>
    </xf>
    <xf numFmtId="0" fontId="32" fillId="0" borderId="24" xfId="2" applyFont="1" applyBorder="1"/>
    <xf numFmtId="0" fontId="32" fillId="0" borderId="25" xfId="2" applyFont="1" applyBorder="1"/>
    <xf numFmtId="0" fontId="32" fillId="0" borderId="25" xfId="2" applyFont="1" applyBorder="1" applyProtection="1">
      <protection locked="0"/>
    </xf>
    <xf numFmtId="0" fontId="26" fillId="0" borderId="0" xfId="2" applyFont="1" applyProtection="1">
      <protection locked="0"/>
    </xf>
    <xf numFmtId="0" fontId="31" fillId="0" borderId="41" xfId="2" applyFont="1" applyBorder="1"/>
    <xf numFmtId="0" fontId="30" fillId="0" borderId="0" xfId="2" applyFont="1" applyProtection="1">
      <protection locked="0"/>
    </xf>
    <xf numFmtId="4" fontId="2" fillId="0" borderId="42" xfId="2" applyNumberFormat="1" applyFont="1" applyBorder="1" applyAlignment="1" applyProtection="1">
      <alignment horizontal="center"/>
    </xf>
    <xf numFmtId="0" fontId="31" fillId="0" borderId="26" xfId="2" applyFont="1" applyBorder="1" applyProtection="1">
      <protection locked="0"/>
    </xf>
    <xf numFmtId="0" fontId="31" fillId="0" borderId="43" xfId="2" applyFont="1" applyBorder="1"/>
    <xf numFmtId="0" fontId="32" fillId="0" borderId="28" xfId="2" applyFont="1" applyBorder="1"/>
    <xf numFmtId="0" fontId="32" fillId="0" borderId="29" xfId="2" applyFont="1" applyBorder="1"/>
    <xf numFmtId="0" fontId="32" fillId="0" borderId="44" xfId="2" applyFont="1" applyBorder="1" applyProtection="1">
      <protection locked="0"/>
    </xf>
    <xf numFmtId="4" fontId="2" fillId="0" borderId="45" xfId="2" applyNumberFormat="1" applyFont="1" applyBorder="1" applyAlignment="1" applyProtection="1">
      <alignment horizontal="center"/>
    </xf>
    <xf numFmtId="0" fontId="32" fillId="0" borderId="31" xfId="2" applyFont="1" applyBorder="1"/>
    <xf numFmtId="0" fontId="32" fillId="0" borderId="32" xfId="2" applyFont="1" applyBorder="1"/>
    <xf numFmtId="0" fontId="32" fillId="0" borderId="46" xfId="2" applyFont="1" applyBorder="1" applyProtection="1">
      <protection locked="0"/>
    </xf>
    <xf numFmtId="4" fontId="2" fillId="0" borderId="47" xfId="2" applyNumberFormat="1" applyFont="1" applyBorder="1" applyAlignment="1" applyProtection="1">
      <alignment horizontal="center"/>
    </xf>
    <xf numFmtId="0" fontId="32" fillId="0" borderId="34" xfId="2" applyFont="1" applyBorder="1"/>
    <xf numFmtId="0" fontId="32" fillId="0" borderId="35" xfId="2" applyFont="1" applyBorder="1"/>
    <xf numFmtId="0" fontId="32" fillId="0" borderId="48" xfId="2" applyFont="1" applyBorder="1" applyProtection="1">
      <protection locked="0"/>
    </xf>
    <xf numFmtId="4" fontId="2" fillId="0" borderId="49" xfId="2" applyNumberFormat="1" applyFont="1" applyBorder="1" applyAlignment="1" applyProtection="1">
      <alignment horizontal="center"/>
    </xf>
    <xf numFmtId="0" fontId="27" fillId="0" borderId="50" xfId="2" applyFont="1" applyBorder="1" applyProtection="1">
      <protection locked="0"/>
    </xf>
    <xf numFmtId="0" fontId="26" fillId="0" borderId="51" xfId="2" applyFont="1" applyBorder="1"/>
    <xf numFmtId="4" fontId="2" fillId="0" borderId="52" xfId="2" applyNumberFormat="1" applyFont="1" applyBorder="1" applyAlignment="1" applyProtection="1">
      <alignment horizontal="center"/>
    </xf>
    <xf numFmtId="0" fontId="27" fillId="0" borderId="31" xfId="2" applyFont="1" applyBorder="1"/>
    <xf numFmtId="0" fontId="27" fillId="0" borderId="32" xfId="2" applyFont="1" applyBorder="1"/>
    <xf numFmtId="0" fontId="27" fillId="0" borderId="32" xfId="2" applyFont="1" applyBorder="1" applyProtection="1">
      <protection locked="0"/>
    </xf>
    <xf numFmtId="4" fontId="2" fillId="0" borderId="53" xfId="2" applyNumberFormat="1" applyFont="1" applyBorder="1" applyAlignment="1" applyProtection="1">
      <alignment horizontal="center"/>
    </xf>
    <xf numFmtId="4" fontId="2" fillId="0" borderId="54" xfId="2" applyNumberFormat="1" applyFont="1" applyBorder="1" applyAlignment="1" applyProtection="1">
      <alignment horizontal="center"/>
    </xf>
    <xf numFmtId="0" fontId="27" fillId="0" borderId="55" xfId="2" applyFont="1" applyBorder="1" applyProtection="1">
      <protection locked="0"/>
    </xf>
    <xf numFmtId="0" fontId="27" fillId="0" borderId="56" xfId="2" applyFont="1" applyBorder="1" applyProtection="1">
      <protection locked="0"/>
    </xf>
    <xf numFmtId="4" fontId="2" fillId="0" borderId="57" xfId="2" applyNumberFormat="1" applyFont="1" applyBorder="1" applyAlignment="1" applyProtection="1">
      <alignment horizontal="center"/>
    </xf>
    <xf numFmtId="0" fontId="31" fillId="0" borderId="58" xfId="2" applyFont="1" applyBorder="1"/>
    <xf numFmtId="4" fontId="2" fillId="0" borderId="59" xfId="2" applyNumberFormat="1" applyFont="1" applyBorder="1" applyAlignment="1" applyProtection="1">
      <alignment horizontal="center"/>
    </xf>
    <xf numFmtId="0" fontId="32" fillId="0" borderId="29" xfId="2" applyFont="1" applyBorder="1" applyProtection="1">
      <protection locked="0"/>
    </xf>
    <xf numFmtId="0" fontId="32" fillId="0" borderId="32" xfId="2" applyFont="1" applyBorder="1" applyProtection="1">
      <protection locked="0"/>
    </xf>
    <xf numFmtId="0" fontId="32" fillId="0" borderId="35" xfId="2" applyFont="1" applyBorder="1" applyProtection="1">
      <protection locked="0"/>
    </xf>
    <xf numFmtId="0" fontId="27" fillId="0" borderId="60" xfId="2" applyFont="1" applyBorder="1" applyProtection="1">
      <protection locked="0"/>
    </xf>
    <xf numFmtId="4" fontId="2" fillId="0" borderId="61" xfId="2" applyNumberFormat="1" applyFont="1" applyBorder="1" applyAlignment="1" applyProtection="1">
      <alignment horizontal="center"/>
    </xf>
    <xf numFmtId="0" fontId="32" fillId="0" borderId="62" xfId="2" applyFont="1" applyBorder="1" applyProtection="1">
      <protection locked="0"/>
    </xf>
    <xf numFmtId="0" fontId="32" fillId="0" borderId="63" xfId="2" applyFont="1" applyBorder="1" applyProtection="1">
      <protection locked="0"/>
    </xf>
    <xf numFmtId="0" fontId="27" fillId="0" borderId="62" xfId="2" applyFont="1" applyBorder="1" applyProtection="1">
      <protection locked="0"/>
    </xf>
    <xf numFmtId="0" fontId="31" fillId="0" borderId="64" xfId="2" applyFont="1" applyBorder="1"/>
    <xf numFmtId="0" fontId="32" fillId="0" borderId="65" xfId="2" applyFont="1" applyBorder="1" applyProtection="1">
      <protection locked="0"/>
    </xf>
    <xf numFmtId="4" fontId="2" fillId="0" borderId="66" xfId="2" applyNumberFormat="1" applyFont="1" applyBorder="1" applyAlignment="1" applyProtection="1">
      <alignment horizontal="center"/>
    </xf>
    <xf numFmtId="0" fontId="32" fillId="0" borderId="60" xfId="2" applyFont="1" applyBorder="1" applyProtection="1">
      <protection locked="0"/>
    </xf>
    <xf numFmtId="0" fontId="27" fillId="0" borderId="65" xfId="2" applyFont="1" applyBorder="1" applyProtection="1">
      <protection locked="0"/>
    </xf>
    <xf numFmtId="4" fontId="2" fillId="0" borderId="67" xfId="2" applyNumberFormat="1" applyFont="1" applyBorder="1" applyAlignment="1" applyProtection="1">
      <alignment horizontal="center"/>
    </xf>
    <xf numFmtId="0" fontId="32" fillId="0" borderId="26" xfId="2" applyFont="1" applyBorder="1" applyProtection="1">
      <protection locked="0"/>
    </xf>
    <xf numFmtId="0" fontId="26" fillId="0" borderId="68" xfId="2" applyFont="1" applyBorder="1"/>
    <xf numFmtId="4" fontId="2" fillId="0" borderId="69" xfId="2" applyNumberFormat="1" applyFont="1" applyBorder="1" applyAlignment="1" applyProtection="1">
      <alignment horizontal="center"/>
    </xf>
    <xf numFmtId="0" fontId="6" fillId="0" borderId="70" xfId="2" applyBorder="1"/>
    <xf numFmtId="4" fontId="1" fillId="0" borderId="71" xfId="2" applyNumberFormat="1" applyFont="1" applyBorder="1" applyAlignment="1" applyProtection="1">
      <alignment horizontal="center"/>
    </xf>
    <xf numFmtId="0" fontId="6" fillId="0" borderId="0" xfId="2" applyFont="1"/>
    <xf numFmtId="0" fontId="33" fillId="0" borderId="0" xfId="2" applyFont="1" applyBorder="1" applyAlignment="1" applyProtection="1">
      <alignment horizontal="left" vertical="center"/>
    </xf>
    <xf numFmtId="0" fontId="6" fillId="0" borderId="0" xfId="2" applyBorder="1" applyAlignment="1" applyProtection="1">
      <alignment horizontal="left" vertical="center"/>
    </xf>
    <xf numFmtId="0" fontId="6" fillId="0" borderId="0" xfId="2" applyBorder="1" applyAlignment="1" applyProtection="1">
      <alignment horizontal="center"/>
    </xf>
    <xf numFmtId="173" fontId="6" fillId="0" borderId="0" xfId="2" applyNumberFormat="1" applyProtection="1"/>
    <xf numFmtId="0" fontId="6" fillId="0" borderId="0" xfId="2" applyProtection="1"/>
    <xf numFmtId="0" fontId="34" fillId="0" borderId="72" xfId="2" applyFont="1" applyBorder="1" applyAlignment="1" applyProtection="1">
      <alignment horizontal="centerContinuous" vertical="center" wrapText="1"/>
    </xf>
    <xf numFmtId="49" fontId="34" fillId="0" borderId="73" xfId="2" applyNumberFormat="1" applyFont="1" applyBorder="1" applyAlignment="1" applyProtection="1">
      <alignment horizontal="centerContinuous" vertical="center"/>
    </xf>
    <xf numFmtId="0" fontId="34" fillId="0" borderId="73" xfId="2" applyFont="1" applyBorder="1" applyAlignment="1" applyProtection="1">
      <alignment horizontal="centerContinuous" vertical="center" wrapText="1"/>
    </xf>
    <xf numFmtId="173" fontId="34" fillId="0" borderId="73" xfId="2" applyNumberFormat="1" applyFont="1" applyBorder="1" applyAlignment="1" applyProtection="1">
      <alignment horizontal="centerContinuous" vertical="center" wrapText="1"/>
    </xf>
    <xf numFmtId="173" fontId="34" fillId="0" borderId="74" xfId="2" applyNumberFormat="1" applyFont="1" applyBorder="1" applyAlignment="1" applyProtection="1">
      <alignment horizontal="centerContinuous" vertical="center" wrapText="1"/>
    </xf>
    <xf numFmtId="0" fontId="34" fillId="0" borderId="75" xfId="2" applyFont="1" applyBorder="1" applyAlignment="1" applyProtection="1">
      <alignment horizontal="centerContinuous" vertical="center" wrapText="1"/>
    </xf>
    <xf numFmtId="49" fontId="34" fillId="0" borderId="76" xfId="2" applyNumberFormat="1" applyFont="1" applyBorder="1" applyAlignment="1" applyProtection="1">
      <alignment horizontal="centerContinuous" vertical="center"/>
    </xf>
    <xf numFmtId="0" fontId="34" fillId="0" borderId="76" xfId="2" applyFont="1" applyBorder="1" applyAlignment="1" applyProtection="1">
      <alignment horizontal="centerContinuous" vertical="center" wrapText="1"/>
    </xf>
    <xf numFmtId="173" fontId="34" fillId="0" borderId="76" xfId="2" applyNumberFormat="1" applyFont="1" applyBorder="1" applyAlignment="1" applyProtection="1">
      <alignment horizontal="centerContinuous" vertical="center" wrapText="1"/>
    </xf>
    <xf numFmtId="173" fontId="34" fillId="0" borderId="77" xfId="2" applyNumberFormat="1" applyFont="1" applyBorder="1" applyAlignment="1" applyProtection="1">
      <alignment horizontal="centerContinuous" vertical="center" wrapText="1"/>
    </xf>
    <xf numFmtId="0" fontId="34" fillId="0" borderId="78" xfId="2" applyFont="1" applyBorder="1" applyAlignment="1" applyProtection="1">
      <alignment horizontal="centerContinuous" vertical="center" wrapText="1"/>
    </xf>
    <xf numFmtId="49" fontId="34" fillId="0" borderId="79" xfId="2" applyNumberFormat="1" applyFont="1" applyBorder="1" applyAlignment="1" applyProtection="1">
      <alignment horizontal="centerContinuous" vertical="center"/>
    </xf>
    <xf numFmtId="0" fontId="34" fillId="0" borderId="79" xfId="2" applyFont="1" applyBorder="1" applyAlignment="1" applyProtection="1">
      <alignment horizontal="centerContinuous" vertical="center" wrapText="1"/>
    </xf>
    <xf numFmtId="173" fontId="34" fillId="0" borderId="79" xfId="2" applyNumberFormat="1" applyFont="1" applyBorder="1" applyAlignment="1" applyProtection="1">
      <alignment horizontal="centerContinuous" vertical="center" wrapText="1"/>
    </xf>
    <xf numFmtId="173" fontId="34" fillId="0" borderId="80" xfId="2" applyNumberFormat="1" applyFont="1" applyBorder="1" applyAlignment="1" applyProtection="1">
      <alignment horizontal="centerContinuous" vertical="center" wrapText="1"/>
    </xf>
    <xf numFmtId="0" fontId="34" fillId="0" borderId="70" xfId="2" applyFont="1" applyBorder="1" applyAlignment="1" applyProtection="1">
      <alignment horizontal="center" vertical="center" wrapText="1"/>
    </xf>
    <xf numFmtId="49" fontId="34" fillId="0" borderId="0" xfId="2" applyNumberFormat="1" applyFont="1" applyBorder="1" applyAlignment="1" applyProtection="1">
      <alignment horizontal="center" vertical="center"/>
    </xf>
    <xf numFmtId="0" fontId="34" fillId="0" borderId="0" xfId="2" applyFont="1" applyBorder="1" applyAlignment="1" applyProtection="1">
      <alignment horizontal="center" vertical="center" wrapText="1"/>
    </xf>
    <xf numFmtId="173" fontId="34" fillId="0" borderId="0" xfId="2" applyNumberFormat="1" applyFont="1" applyBorder="1" applyAlignment="1" applyProtection="1">
      <alignment horizontal="right" vertical="center" wrapText="1"/>
    </xf>
    <xf numFmtId="173" fontId="34" fillId="0" borderId="67" xfId="2" applyNumberFormat="1" applyFont="1" applyBorder="1" applyAlignment="1" applyProtection="1">
      <alignment horizontal="right" vertical="center" wrapText="1"/>
    </xf>
    <xf numFmtId="0" fontId="6" fillId="0" borderId="70" xfId="2" applyBorder="1" applyAlignment="1" applyProtection="1">
      <alignment horizontal="center"/>
    </xf>
    <xf numFmtId="49" fontId="34" fillId="0" borderId="68" xfId="2" applyNumberFormat="1" applyFont="1" applyBorder="1" applyProtection="1"/>
    <xf numFmtId="173" fontId="6" fillId="0" borderId="0" xfId="2" applyNumberFormat="1" applyBorder="1" applyAlignment="1" applyProtection="1">
      <alignment horizontal="right"/>
    </xf>
    <xf numFmtId="173" fontId="6" fillId="0" borderId="0" xfId="2" applyNumberFormat="1" applyFill="1" applyBorder="1" applyAlignment="1" applyProtection="1">
      <alignment horizontal="right"/>
    </xf>
    <xf numFmtId="173" fontId="6" fillId="0" borderId="67" xfId="2" applyNumberFormat="1" applyBorder="1" applyAlignment="1" applyProtection="1">
      <alignment horizontal="right"/>
    </xf>
    <xf numFmtId="0" fontId="6" fillId="0" borderId="81" xfId="2" applyFill="1" applyBorder="1" applyAlignment="1" applyProtection="1">
      <alignment horizontal="center"/>
    </xf>
    <xf numFmtId="0" fontId="6" fillId="0" borderId="82" xfId="2" applyBorder="1" applyProtection="1"/>
    <xf numFmtId="0" fontId="6" fillId="0" borderId="83" xfId="2" applyFill="1" applyBorder="1" applyAlignment="1" applyProtection="1">
      <alignment horizontal="center"/>
    </xf>
    <xf numFmtId="0" fontId="6" fillId="0" borderId="73" xfId="2" applyFill="1" applyBorder="1" applyAlignment="1" applyProtection="1">
      <alignment horizontal="center"/>
    </xf>
    <xf numFmtId="173" fontId="6" fillId="0" borderId="73" xfId="2" applyNumberFormat="1" applyFill="1" applyBorder="1" applyAlignment="1" applyProtection="1">
      <alignment horizontal="right"/>
      <protection locked="0"/>
    </xf>
    <xf numFmtId="173" fontId="6" fillId="0" borderId="73" xfId="2" applyNumberFormat="1" applyFill="1" applyBorder="1" applyAlignment="1" applyProtection="1">
      <alignment horizontal="right"/>
    </xf>
    <xf numFmtId="173" fontId="6" fillId="0" borderId="74" xfId="2" applyNumberFormat="1" applyFill="1" applyBorder="1" applyAlignment="1" applyProtection="1">
      <alignment horizontal="right"/>
    </xf>
    <xf numFmtId="0" fontId="6" fillId="0" borderId="0" xfId="2" applyFill="1" applyProtection="1"/>
    <xf numFmtId="0" fontId="6" fillId="0" borderId="84" xfId="2" applyFill="1" applyBorder="1" applyAlignment="1" applyProtection="1">
      <alignment horizontal="center"/>
    </xf>
    <xf numFmtId="0" fontId="6" fillId="0" borderId="85" xfId="2" applyFill="1" applyBorder="1" applyAlignment="1" applyProtection="1">
      <alignment horizontal="center"/>
    </xf>
    <xf numFmtId="173" fontId="6" fillId="0" borderId="85" xfId="2" applyNumberFormat="1" applyFill="1" applyBorder="1" applyAlignment="1" applyProtection="1">
      <alignment horizontal="right"/>
      <protection locked="0"/>
    </xf>
    <xf numFmtId="173" fontId="6" fillId="0" borderId="85" xfId="2" applyNumberFormat="1" applyFill="1" applyBorder="1" applyAlignment="1" applyProtection="1">
      <alignment horizontal="right"/>
    </xf>
    <xf numFmtId="0" fontId="6" fillId="0" borderId="0" xfId="2" applyFill="1" applyBorder="1" applyAlignment="1" applyProtection="1">
      <alignment horizontal="center"/>
    </xf>
    <xf numFmtId="173" fontId="6" fillId="0" borderId="84" xfId="2" applyNumberFormat="1" applyFill="1" applyBorder="1" applyAlignment="1" applyProtection="1">
      <alignment horizontal="right"/>
      <protection locked="0"/>
    </xf>
    <xf numFmtId="173" fontId="6" fillId="0" borderId="84" xfId="2" applyNumberFormat="1" applyFill="1" applyBorder="1" applyAlignment="1" applyProtection="1">
      <alignment horizontal="right"/>
    </xf>
    <xf numFmtId="0" fontId="6" fillId="0" borderId="82" xfId="2" applyFill="1" applyBorder="1" applyAlignment="1" applyProtection="1">
      <alignment horizontal="center"/>
    </xf>
    <xf numFmtId="173" fontId="6" fillId="0" borderId="82" xfId="2" applyNumberFormat="1" applyFill="1" applyBorder="1" applyAlignment="1" applyProtection="1">
      <alignment horizontal="right"/>
      <protection locked="0"/>
    </xf>
    <xf numFmtId="173" fontId="6" fillId="0" borderId="82" xfId="2" applyNumberFormat="1" applyFill="1" applyBorder="1" applyAlignment="1" applyProtection="1">
      <alignment horizontal="right"/>
    </xf>
    <xf numFmtId="0" fontId="6" fillId="0" borderId="84" xfId="2" applyBorder="1" applyProtection="1"/>
    <xf numFmtId="0" fontId="6" fillId="0" borderId="75" xfId="2" applyFill="1" applyBorder="1" applyAlignment="1" applyProtection="1">
      <alignment horizontal="center"/>
    </xf>
    <xf numFmtId="173" fontId="6" fillId="0" borderId="86" xfId="2" applyNumberFormat="1" applyFill="1" applyBorder="1" applyAlignment="1" applyProtection="1">
      <alignment horizontal="right"/>
    </xf>
    <xf numFmtId="0" fontId="34" fillId="0" borderId="84" xfId="2" applyFont="1" applyBorder="1" applyProtection="1"/>
    <xf numFmtId="0" fontId="6" fillId="0" borderId="84" xfId="2" applyFill="1" applyBorder="1" applyProtection="1"/>
    <xf numFmtId="0" fontId="6" fillId="0" borderId="78" xfId="2" applyFill="1" applyBorder="1" applyAlignment="1" applyProtection="1">
      <alignment horizontal="center"/>
    </xf>
    <xf numFmtId="49" fontId="6" fillId="0" borderId="87" xfId="2" applyNumberFormat="1" applyFill="1" applyBorder="1" applyProtection="1"/>
    <xf numFmtId="0" fontId="6" fillId="0" borderId="87" xfId="2" applyFill="1" applyBorder="1" applyAlignment="1" applyProtection="1">
      <alignment horizontal="center"/>
    </xf>
    <xf numFmtId="173" fontId="6" fillId="0" borderId="87" xfId="2" applyNumberFormat="1" applyFill="1" applyBorder="1" applyAlignment="1" applyProtection="1">
      <alignment horizontal="right"/>
      <protection locked="0"/>
    </xf>
    <xf numFmtId="173" fontId="6" fillId="0" borderId="87" xfId="2" applyNumberFormat="1" applyFill="1" applyBorder="1" applyAlignment="1" applyProtection="1">
      <alignment horizontal="right"/>
    </xf>
    <xf numFmtId="0" fontId="6" fillId="0" borderId="70" xfId="2" applyFill="1" applyBorder="1" applyAlignment="1" applyProtection="1">
      <alignment horizontal="center"/>
    </xf>
    <xf numFmtId="49" fontId="6" fillId="0" borderId="0" xfId="2" applyNumberFormat="1" applyFill="1" applyBorder="1" applyProtection="1"/>
    <xf numFmtId="173" fontId="6" fillId="0" borderId="0" xfId="2" applyNumberFormat="1" applyFill="1" applyBorder="1" applyAlignment="1" applyProtection="1">
      <alignment horizontal="right"/>
      <protection locked="0"/>
    </xf>
    <xf numFmtId="173" fontId="6" fillId="0" borderId="88" xfId="2" applyNumberFormat="1" applyFill="1" applyBorder="1" applyAlignment="1" applyProtection="1">
      <alignment horizontal="right"/>
    </xf>
    <xf numFmtId="173" fontId="6" fillId="0" borderId="89" xfId="2" applyNumberFormat="1" applyFill="1" applyBorder="1" applyAlignment="1" applyProtection="1">
      <alignment horizontal="right"/>
    </xf>
    <xf numFmtId="173" fontId="6" fillId="0" borderId="90" xfId="2" applyNumberFormat="1" applyFill="1" applyBorder="1" applyAlignment="1" applyProtection="1">
      <alignment horizontal="right"/>
    </xf>
    <xf numFmtId="49" fontId="34" fillId="0" borderId="0" xfId="2" applyNumberFormat="1" applyFont="1" applyFill="1" applyBorder="1" applyProtection="1"/>
    <xf numFmtId="173" fontId="6" fillId="0" borderId="67" xfId="2" applyNumberFormat="1" applyFill="1" applyBorder="1" applyAlignment="1" applyProtection="1">
      <alignment horizontal="right"/>
    </xf>
    <xf numFmtId="0" fontId="6" fillId="0" borderId="72" xfId="2" applyFill="1" applyBorder="1" applyAlignment="1" applyProtection="1">
      <alignment horizontal="center"/>
    </xf>
    <xf numFmtId="0" fontId="33" fillId="0" borderId="91" xfId="2" applyFont="1" applyFill="1" applyBorder="1" applyAlignment="1" applyProtection="1">
      <alignment wrapText="1"/>
    </xf>
    <xf numFmtId="0" fontId="6" fillId="0" borderId="91" xfId="2" applyFill="1" applyBorder="1" applyAlignment="1" applyProtection="1">
      <alignment horizontal="center"/>
    </xf>
    <xf numFmtId="173" fontId="6" fillId="0" borderId="91" xfId="2" applyNumberFormat="1" applyFill="1" applyBorder="1" applyAlignment="1" applyProtection="1">
      <alignment horizontal="right"/>
      <protection locked="0"/>
    </xf>
    <xf numFmtId="173" fontId="6" fillId="0" borderId="91" xfId="2" applyNumberFormat="1" applyFill="1" applyBorder="1" applyAlignment="1" applyProtection="1">
      <alignment horizontal="right"/>
    </xf>
    <xf numFmtId="173" fontId="6" fillId="0" borderId="66" xfId="2" applyNumberFormat="1" applyFill="1" applyBorder="1" applyAlignment="1" applyProtection="1">
      <alignment horizontal="right"/>
    </xf>
    <xf numFmtId="0" fontId="33" fillId="0" borderId="84" xfId="2" applyFont="1" applyFill="1" applyBorder="1" applyAlignment="1" applyProtection="1">
      <alignment wrapText="1"/>
    </xf>
    <xf numFmtId="0" fontId="37" fillId="0" borderId="84" xfId="2" applyFont="1" applyFill="1" applyBorder="1" applyAlignment="1" applyProtection="1">
      <alignment wrapText="1"/>
    </xf>
    <xf numFmtId="49" fontId="6" fillId="0" borderId="84" xfId="2" applyNumberFormat="1" applyFill="1" applyBorder="1" applyProtection="1"/>
    <xf numFmtId="0" fontId="37" fillId="0" borderId="84" xfId="2" applyFont="1" applyFill="1" applyBorder="1" applyAlignment="1" applyProtection="1">
      <alignment horizontal="left" wrapText="1"/>
    </xf>
    <xf numFmtId="0" fontId="6" fillId="0" borderId="92" xfId="2" applyFill="1" applyBorder="1" applyAlignment="1" applyProtection="1">
      <alignment horizontal="center"/>
    </xf>
    <xf numFmtId="49" fontId="34" fillId="0" borderId="68" xfId="2" applyNumberFormat="1" applyFont="1" applyFill="1" applyBorder="1" applyProtection="1"/>
    <xf numFmtId="0" fontId="6" fillId="0" borderId="68" xfId="2" applyFill="1" applyBorder="1" applyAlignment="1" applyProtection="1">
      <alignment horizontal="center"/>
    </xf>
    <xf numFmtId="173" fontId="6" fillId="0" borderId="68" xfId="2" applyNumberFormat="1" applyFill="1" applyBorder="1" applyAlignment="1" applyProtection="1">
      <alignment horizontal="right"/>
      <protection locked="0"/>
    </xf>
    <xf numFmtId="173" fontId="6" fillId="0" borderId="68" xfId="2" applyNumberFormat="1" applyFill="1" applyBorder="1" applyAlignment="1" applyProtection="1">
      <alignment horizontal="right"/>
    </xf>
    <xf numFmtId="173" fontId="6" fillId="0" borderId="49" xfId="2" applyNumberFormat="1" applyFill="1" applyBorder="1" applyAlignment="1" applyProtection="1">
      <alignment horizontal="right"/>
    </xf>
    <xf numFmtId="0" fontId="6" fillId="0" borderId="93" xfId="2" applyFill="1" applyBorder="1" applyAlignment="1" applyProtection="1">
      <alignment horizontal="center"/>
    </xf>
    <xf numFmtId="49" fontId="6" fillId="0" borderId="82" xfId="2" applyNumberFormat="1" applyFill="1" applyBorder="1" applyProtection="1"/>
    <xf numFmtId="173" fontId="6" fillId="0" borderId="94" xfId="2" applyNumberFormat="1" applyFill="1" applyBorder="1" applyAlignment="1" applyProtection="1">
      <alignment horizontal="right"/>
    </xf>
    <xf numFmtId="173" fontId="6" fillId="0" borderId="95" xfId="2" applyNumberFormat="1" applyFill="1" applyBorder="1" applyAlignment="1" applyProtection="1">
      <alignment horizontal="right"/>
    </xf>
    <xf numFmtId="49" fontId="6" fillId="0" borderId="68" xfId="2" applyNumberFormat="1" applyFill="1" applyBorder="1" applyProtection="1"/>
    <xf numFmtId="49" fontId="6" fillId="0" borderId="91" xfId="2" applyNumberFormat="1" applyFill="1" applyBorder="1" applyProtection="1"/>
    <xf numFmtId="0" fontId="6" fillId="0" borderId="96" xfId="2" applyFill="1" applyBorder="1" applyAlignment="1" applyProtection="1">
      <alignment horizontal="center"/>
    </xf>
    <xf numFmtId="0" fontId="6" fillId="0" borderId="0" xfId="2" applyFill="1" applyBorder="1" applyProtection="1"/>
    <xf numFmtId="0" fontId="6" fillId="0" borderId="88" xfId="2" applyFill="1" applyBorder="1" applyAlignment="1" applyProtection="1">
      <alignment horizontal="center"/>
    </xf>
    <xf numFmtId="0" fontId="38" fillId="0" borderId="89" xfId="2" applyFont="1" applyFill="1" applyBorder="1" applyProtection="1"/>
    <xf numFmtId="0" fontId="38" fillId="0" borderId="89" xfId="2" applyFont="1" applyFill="1" applyBorder="1" applyAlignment="1" applyProtection="1">
      <alignment horizontal="center"/>
    </xf>
    <xf numFmtId="173" fontId="38" fillId="0" borderId="89" xfId="2" applyNumberFormat="1" applyFont="1" applyFill="1" applyBorder="1" applyAlignment="1" applyProtection="1">
      <alignment horizontal="right"/>
      <protection locked="0"/>
    </xf>
    <xf numFmtId="173" fontId="38" fillId="0" borderId="89" xfId="2" applyNumberFormat="1" applyFont="1" applyFill="1" applyBorder="1" applyAlignment="1" applyProtection="1">
      <alignment horizontal="right"/>
    </xf>
    <xf numFmtId="0" fontId="6" fillId="0" borderId="0" xfId="2" applyAlignment="1" applyProtection="1">
      <alignment horizontal="center" vertical="top"/>
    </xf>
    <xf numFmtId="0" fontId="39" fillId="0" borderId="0" xfId="2" applyFont="1" applyBorder="1" applyAlignment="1" applyProtection="1">
      <alignment horizontal="left" vertical="center"/>
    </xf>
    <xf numFmtId="0" fontId="6" fillId="0" borderId="0" xfId="2" applyAlignment="1" applyProtection="1">
      <alignment horizontal="center"/>
    </xf>
    <xf numFmtId="173" fontId="6" fillId="0" borderId="0" xfId="2" applyNumberFormat="1" applyAlignment="1" applyProtection="1">
      <alignment horizontal="right"/>
    </xf>
    <xf numFmtId="173" fontId="40" fillId="0" borderId="0" xfId="2" applyNumberFormat="1" applyFont="1" applyAlignment="1" applyProtection="1">
      <alignment horizontal="right"/>
    </xf>
    <xf numFmtId="0" fontId="41" fillId="0" borderId="0" xfId="2" applyNumberFormat="1" applyFont="1" applyAlignment="1" applyProtection="1">
      <alignment horizontal="right"/>
    </xf>
    <xf numFmtId="0" fontId="9" fillId="0" borderId="0" xfId="2" applyFont="1" applyBorder="1" applyAlignment="1" applyProtection="1">
      <alignment horizontal="left" vertical="center"/>
    </xf>
    <xf numFmtId="49" fontId="6" fillId="0" borderId="0" xfId="2" applyNumberFormat="1" applyProtection="1"/>
    <xf numFmtId="49" fontId="6" fillId="0" borderId="0" xfId="2" applyNumberFormat="1" applyAlignment="1" applyProtection="1">
      <alignment horizontal="right"/>
    </xf>
    <xf numFmtId="164" fontId="2" fillId="0" borderId="0" xfId="2" applyNumberFormat="1" applyFont="1" applyAlignment="1" applyProtection="1">
      <alignment vertical="top"/>
    </xf>
    <xf numFmtId="165" fontId="2" fillId="0" borderId="0" xfId="2" applyNumberFormat="1" applyFont="1" applyAlignment="1" applyProtection="1">
      <alignment vertical="top"/>
    </xf>
    <xf numFmtId="0" fontId="2" fillId="0" borderId="0" xfId="2" applyFont="1" applyAlignment="1" applyProtection="1">
      <alignment vertical="top"/>
    </xf>
    <xf numFmtId="0" fontId="2" fillId="0" borderId="0" xfId="2" applyFont="1" applyAlignment="1" applyProtection="1">
      <alignment horizontal="center" vertical="top"/>
    </xf>
    <xf numFmtId="166" fontId="2" fillId="0" borderId="0" xfId="2" applyNumberFormat="1" applyFont="1" applyAlignment="1" applyProtection="1">
      <alignment vertical="top"/>
    </xf>
    <xf numFmtId="0" fontId="2" fillId="0" borderId="0" xfId="2" applyFont="1" applyProtection="1"/>
    <xf numFmtId="0" fontId="28" fillId="17" borderId="23" xfId="2" applyFont="1" applyFill="1" applyBorder="1"/>
    <xf numFmtId="0" fontId="29" fillId="17" borderId="23" xfId="2" applyFont="1" applyFill="1" applyBorder="1"/>
    <xf numFmtId="0" fontId="29" fillId="17" borderId="23" xfId="2" applyFont="1" applyFill="1" applyBorder="1" applyAlignment="1">
      <alignment horizontal="left"/>
    </xf>
    <xf numFmtId="0" fontId="2" fillId="0" borderId="0" xfId="2" applyFont="1" applyAlignment="1">
      <alignment horizontal="right"/>
    </xf>
    <xf numFmtId="0" fontId="2" fillId="0" borderId="0" xfId="2" applyFont="1" applyAlignment="1">
      <alignment horizontal="center"/>
    </xf>
    <xf numFmtId="0" fontId="2" fillId="0" borderId="0" xfId="2" applyFont="1"/>
    <xf numFmtId="0" fontId="1" fillId="0" borderId="0" xfId="2" applyFont="1"/>
    <xf numFmtId="4" fontId="2" fillId="0" borderId="0" xfId="2" applyNumberFormat="1" applyFont="1" applyProtection="1">
      <protection locked="0"/>
    </xf>
    <xf numFmtId="4" fontId="2" fillId="0" borderId="0" xfId="2" applyNumberFormat="1" applyFont="1" applyProtection="1"/>
    <xf numFmtId="164" fontId="2" fillId="0" borderId="0" xfId="2" applyNumberFormat="1" applyFont="1" applyProtection="1"/>
    <xf numFmtId="165" fontId="2" fillId="0" borderId="0" xfId="2" applyNumberFormat="1" applyFont="1" applyProtection="1"/>
    <xf numFmtId="0" fontId="2" fillId="0" borderId="0" xfId="1" applyFont="1"/>
    <xf numFmtId="49" fontId="2" fillId="0" borderId="0" xfId="2" applyNumberFormat="1" applyFont="1" applyProtection="1"/>
    <xf numFmtId="0" fontId="1" fillId="0" borderId="0" xfId="1" applyFont="1"/>
    <xf numFmtId="49" fontId="1" fillId="0" borderId="0" xfId="1" applyNumberFormat="1" applyFont="1"/>
    <xf numFmtId="4" fontId="2" fillId="0" borderId="0" xfId="2" applyNumberFormat="1" applyFont="1" applyAlignment="1" applyProtection="1">
      <alignment vertical="top"/>
    </xf>
    <xf numFmtId="3" fontId="2" fillId="0" borderId="0" xfId="2" applyNumberFormat="1" applyFont="1"/>
    <xf numFmtId="0" fontId="2" fillId="0" borderId="0" xfId="2" applyFont="1" applyProtection="1">
      <protection locked="0"/>
    </xf>
    <xf numFmtId="4" fontId="2" fillId="0" borderId="0" xfId="2" applyNumberFormat="1" applyFont="1" applyAlignment="1" applyProtection="1">
      <alignment vertical="top"/>
      <protection locked="0"/>
    </xf>
    <xf numFmtId="0" fontId="1" fillId="0" borderId="0" xfId="2" applyFont="1" applyAlignment="1">
      <alignment horizontal="right"/>
    </xf>
    <xf numFmtId="4" fontId="1" fillId="0" borderId="0" xfId="2" applyNumberFormat="1" applyFont="1" applyAlignment="1" applyProtection="1">
      <alignment vertical="top"/>
    </xf>
    <xf numFmtId="0" fontId="42" fillId="0" borderId="0" xfId="2" applyFont="1"/>
    <xf numFmtId="49" fontId="2" fillId="0" borderId="0" xfId="2" applyNumberFormat="1" applyFont="1" applyAlignment="1" applyProtection="1">
      <alignment horizontal="center" vertical="top"/>
    </xf>
    <xf numFmtId="49" fontId="2" fillId="0" borderId="0" xfId="2" applyNumberFormat="1" applyFont="1" applyAlignment="1" applyProtection="1">
      <alignment vertical="top"/>
    </xf>
    <xf numFmtId="0" fontId="2" fillId="0" borderId="0" xfId="2" applyFont="1" applyAlignment="1" applyProtection="1">
      <alignment horizontal="right" vertical="top" wrapText="1"/>
    </xf>
    <xf numFmtId="0" fontId="2" fillId="0" borderId="0" xfId="2" applyFont="1" applyAlignment="1" applyProtection="1">
      <alignment vertical="top" wrapText="1"/>
    </xf>
    <xf numFmtId="49" fontId="1" fillId="0" borderId="0" xfId="2" applyNumberFormat="1" applyFont="1" applyAlignment="1" applyProtection="1">
      <alignment vertical="top"/>
    </xf>
    <xf numFmtId="0" fontId="2" fillId="0" borderId="0" xfId="2" applyFont="1" applyAlignment="1" applyProtection="1">
      <alignment horizontal="right" vertical="top"/>
    </xf>
  </cellXfs>
  <cellStyles count="65">
    <cellStyle name="1 000 Sk" xfId="3"/>
    <cellStyle name="1 000,-  Sk" xfId="4"/>
    <cellStyle name="1 000,- Kč" xfId="5"/>
    <cellStyle name="1 000,- Sk" xfId="6"/>
    <cellStyle name="1000 Sk_fakturuj99" xfId="7"/>
    <cellStyle name="20 % – Zvýraznění1" xfId="8"/>
    <cellStyle name="20 % – Zvýraznění2" xfId="9"/>
    <cellStyle name="20 % – Zvýraznění3" xfId="10"/>
    <cellStyle name="20 % – Zvýraznění4" xfId="11"/>
    <cellStyle name="20 % – Zvýraznění5" xfId="12"/>
    <cellStyle name="20 % – Zvýraznění6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40 % – Zvýraznění1" xfId="20"/>
    <cellStyle name="40 % – Zvýraznění2" xfId="21"/>
    <cellStyle name="40 % – Zvýraznění3" xfId="22"/>
    <cellStyle name="40 % – Zvýraznění4" xfId="23"/>
    <cellStyle name="40 % – Zvýraznění5" xfId="24"/>
    <cellStyle name="40 % – Zvýraznění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– Zvýraznění1" xfId="32"/>
    <cellStyle name="60 % – Zvýraznění2" xfId="33"/>
    <cellStyle name="60 % – Zvýraznění3" xfId="34"/>
    <cellStyle name="60 % – Zvýraznění4" xfId="35"/>
    <cellStyle name="60 % – Zvýraznění5" xfId="36"/>
    <cellStyle name="60 % – Zvýraznění6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Celkem" xfId="44"/>
    <cellStyle name="data" xfId="45"/>
    <cellStyle name="Chybně" xfId="46"/>
    <cellStyle name="Kontrolní buňka" xfId="47"/>
    <cellStyle name="Název" xfId="48"/>
    <cellStyle name="Neutrální" xfId="49"/>
    <cellStyle name="Normálna" xfId="0" builtinId="0"/>
    <cellStyle name="Normálna 2" xfId="2"/>
    <cellStyle name="normálne_KLs" xfId="1"/>
    <cellStyle name="Propojená buňka" xfId="50"/>
    <cellStyle name="Správně" xfId="51"/>
    <cellStyle name="TEXT" xfId="52"/>
    <cellStyle name="Text upozornění" xfId="53"/>
    <cellStyle name="TEXT1" xfId="54"/>
    <cellStyle name="Title" xfId="55"/>
    <cellStyle name="Total" xfId="56"/>
    <cellStyle name="Vysvětlující text" xfId="57"/>
    <cellStyle name="Warning Text" xfId="58"/>
    <cellStyle name="Zvýraznění 1" xfId="59"/>
    <cellStyle name="Zvýraznění 2" xfId="60"/>
    <cellStyle name="Zvýraznění 3" xfId="61"/>
    <cellStyle name="Zvýraznění 4" xfId="62"/>
    <cellStyle name="Zvýraznění 5" xfId="63"/>
    <cellStyle name="Zvýraznění 6" xfId="6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201_DeD%20VK%202.lokalita%20-%20V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201-AS"/>
      <sheetName val="SO 201-PL"/>
      <sheetName val="SO 201-ZTI"/>
      <sheetName val="SO 201-UV"/>
      <sheetName val="SO 201-EO"/>
    </sheetNames>
    <sheetDataSet>
      <sheetData sheetId="0"/>
      <sheetData sheetId="1">
        <row r="49">
          <cell r="H49">
            <v>0</v>
          </cell>
        </row>
      </sheetData>
      <sheetData sheetId="2">
        <row r="116">
          <cell r="H116">
            <v>0</v>
          </cell>
        </row>
      </sheetData>
      <sheetData sheetId="3">
        <row r="150">
          <cell r="F150">
            <v>0</v>
          </cell>
        </row>
      </sheetData>
      <sheetData sheetId="4">
        <row r="169">
          <cell r="J16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5"/>
  <sheetViews>
    <sheetView tabSelected="1" topLeftCell="A418" workbookViewId="0">
      <selection activeCell="D427" sqref="D427"/>
    </sheetView>
  </sheetViews>
  <sheetFormatPr defaultRowHeight="12.75"/>
  <cols>
    <col min="1" max="1" width="4.140625" style="33" customWidth="1"/>
    <col min="2" max="2" width="5" style="34" customWidth="1"/>
    <col min="3" max="3" width="13" style="35" customWidth="1"/>
    <col min="4" max="4" width="35.7109375" style="36" customWidth="1"/>
    <col min="5" max="5" width="10.7109375" style="37" customWidth="1"/>
    <col min="6" max="6" width="5.28515625" style="38" customWidth="1"/>
    <col min="7" max="7" width="9.7109375" style="39" customWidth="1"/>
    <col min="8" max="9" width="9.7109375" style="39" hidden="1" customWidth="1"/>
    <col min="10" max="10" width="10.7109375" style="39" customWidth="1"/>
    <col min="11" max="11" width="7.42578125" style="40" hidden="1" customWidth="1"/>
    <col min="12" max="12" width="8.28515625" style="40" hidden="1" customWidth="1"/>
    <col min="13" max="13" width="9.140625" style="37" hidden="1" customWidth="1"/>
    <col min="14" max="14" width="7" style="37" hidden="1" customWidth="1"/>
    <col min="15" max="15" width="3.5703125" style="38" customWidth="1"/>
    <col min="16" max="16" width="12.7109375" style="38" hidden="1" customWidth="1"/>
    <col min="17" max="19" width="13.28515625" style="37" hidden="1" customWidth="1"/>
    <col min="20" max="20" width="10.5703125" style="41" hidden="1" customWidth="1"/>
    <col min="21" max="21" width="10.28515625" style="41" hidden="1" customWidth="1"/>
    <col min="22" max="22" width="5.7109375" style="41" hidden="1" customWidth="1"/>
    <col min="23" max="23" width="9.140625" style="42"/>
    <col min="24" max="25" width="5.7109375" style="38" customWidth="1"/>
    <col min="26" max="26" width="6.5703125" style="38" customWidth="1"/>
    <col min="27" max="27" width="24.85546875" style="38" customWidth="1"/>
    <col min="28" max="28" width="4.28515625" style="38" customWidth="1"/>
    <col min="29" max="29" width="8.28515625" style="38" customWidth="1"/>
    <col min="30" max="30" width="8.7109375" style="38" customWidth="1"/>
    <col min="31" max="34" width="9.140625" style="38"/>
    <col min="35" max="256" width="9.140625" style="3"/>
    <col min="257" max="257" width="4.140625" style="3" customWidth="1"/>
    <col min="258" max="258" width="5" style="3" customWidth="1"/>
    <col min="259" max="259" width="13" style="3" customWidth="1"/>
    <col min="260" max="260" width="35.7109375" style="3" customWidth="1"/>
    <col min="261" max="261" width="10.7109375" style="3" customWidth="1"/>
    <col min="262" max="262" width="5.28515625" style="3" customWidth="1"/>
    <col min="263" max="263" width="9.7109375" style="3" customWidth="1"/>
    <col min="264" max="265" width="0" style="3" hidden="1" customWidth="1"/>
    <col min="266" max="266" width="10.7109375" style="3" customWidth="1"/>
    <col min="267" max="270" width="0" style="3" hidden="1" customWidth="1"/>
    <col min="271" max="271" width="3.5703125" style="3" customWidth="1"/>
    <col min="272" max="278" width="0" style="3" hidden="1" customWidth="1"/>
    <col min="279" max="279" width="9.140625" style="3"/>
    <col min="280" max="281" width="5.7109375" style="3" customWidth="1"/>
    <col min="282" max="282" width="6.5703125" style="3" customWidth="1"/>
    <col min="283" max="283" width="24.85546875" style="3" customWidth="1"/>
    <col min="284" max="284" width="4.28515625" style="3" customWidth="1"/>
    <col min="285" max="285" width="8.28515625" style="3" customWidth="1"/>
    <col min="286" max="286" width="8.7109375" style="3" customWidth="1"/>
    <col min="287" max="512" width="9.140625" style="3"/>
    <col min="513" max="513" width="4.140625" style="3" customWidth="1"/>
    <col min="514" max="514" width="5" style="3" customWidth="1"/>
    <col min="515" max="515" width="13" style="3" customWidth="1"/>
    <col min="516" max="516" width="35.7109375" style="3" customWidth="1"/>
    <col min="517" max="517" width="10.7109375" style="3" customWidth="1"/>
    <col min="518" max="518" width="5.28515625" style="3" customWidth="1"/>
    <col min="519" max="519" width="9.7109375" style="3" customWidth="1"/>
    <col min="520" max="521" width="0" style="3" hidden="1" customWidth="1"/>
    <col min="522" max="522" width="10.7109375" style="3" customWidth="1"/>
    <col min="523" max="526" width="0" style="3" hidden="1" customWidth="1"/>
    <col min="527" max="527" width="3.5703125" style="3" customWidth="1"/>
    <col min="528" max="534" width="0" style="3" hidden="1" customWidth="1"/>
    <col min="535" max="535" width="9.140625" style="3"/>
    <col min="536" max="537" width="5.7109375" style="3" customWidth="1"/>
    <col min="538" max="538" width="6.5703125" style="3" customWidth="1"/>
    <col min="539" max="539" width="24.85546875" style="3" customWidth="1"/>
    <col min="540" max="540" width="4.28515625" style="3" customWidth="1"/>
    <col min="541" max="541" width="8.28515625" style="3" customWidth="1"/>
    <col min="542" max="542" width="8.7109375" style="3" customWidth="1"/>
    <col min="543" max="768" width="9.140625" style="3"/>
    <col min="769" max="769" width="4.140625" style="3" customWidth="1"/>
    <col min="770" max="770" width="5" style="3" customWidth="1"/>
    <col min="771" max="771" width="13" style="3" customWidth="1"/>
    <col min="772" max="772" width="35.7109375" style="3" customWidth="1"/>
    <col min="773" max="773" width="10.7109375" style="3" customWidth="1"/>
    <col min="774" max="774" width="5.28515625" style="3" customWidth="1"/>
    <col min="775" max="775" width="9.7109375" style="3" customWidth="1"/>
    <col min="776" max="777" width="0" style="3" hidden="1" customWidth="1"/>
    <col min="778" max="778" width="10.7109375" style="3" customWidth="1"/>
    <col min="779" max="782" width="0" style="3" hidden="1" customWidth="1"/>
    <col min="783" max="783" width="3.5703125" style="3" customWidth="1"/>
    <col min="784" max="790" width="0" style="3" hidden="1" customWidth="1"/>
    <col min="791" max="791" width="9.140625" style="3"/>
    <col min="792" max="793" width="5.7109375" style="3" customWidth="1"/>
    <col min="794" max="794" width="6.5703125" style="3" customWidth="1"/>
    <col min="795" max="795" width="24.85546875" style="3" customWidth="1"/>
    <col min="796" max="796" width="4.28515625" style="3" customWidth="1"/>
    <col min="797" max="797" width="8.28515625" style="3" customWidth="1"/>
    <col min="798" max="798" width="8.7109375" style="3" customWidth="1"/>
    <col min="799" max="1024" width="9.140625" style="3"/>
    <col min="1025" max="1025" width="4.140625" style="3" customWidth="1"/>
    <col min="1026" max="1026" width="5" style="3" customWidth="1"/>
    <col min="1027" max="1027" width="13" style="3" customWidth="1"/>
    <col min="1028" max="1028" width="35.7109375" style="3" customWidth="1"/>
    <col min="1029" max="1029" width="10.7109375" style="3" customWidth="1"/>
    <col min="1030" max="1030" width="5.28515625" style="3" customWidth="1"/>
    <col min="1031" max="1031" width="9.7109375" style="3" customWidth="1"/>
    <col min="1032" max="1033" width="0" style="3" hidden="1" customWidth="1"/>
    <col min="1034" max="1034" width="10.7109375" style="3" customWidth="1"/>
    <col min="1035" max="1038" width="0" style="3" hidden="1" customWidth="1"/>
    <col min="1039" max="1039" width="3.5703125" style="3" customWidth="1"/>
    <col min="1040" max="1046" width="0" style="3" hidden="1" customWidth="1"/>
    <col min="1047" max="1047" width="9.140625" style="3"/>
    <col min="1048" max="1049" width="5.7109375" style="3" customWidth="1"/>
    <col min="1050" max="1050" width="6.5703125" style="3" customWidth="1"/>
    <col min="1051" max="1051" width="24.85546875" style="3" customWidth="1"/>
    <col min="1052" max="1052" width="4.28515625" style="3" customWidth="1"/>
    <col min="1053" max="1053" width="8.28515625" style="3" customWidth="1"/>
    <col min="1054" max="1054" width="8.7109375" style="3" customWidth="1"/>
    <col min="1055" max="1280" width="9.140625" style="3"/>
    <col min="1281" max="1281" width="4.140625" style="3" customWidth="1"/>
    <col min="1282" max="1282" width="5" style="3" customWidth="1"/>
    <col min="1283" max="1283" width="13" style="3" customWidth="1"/>
    <col min="1284" max="1284" width="35.7109375" style="3" customWidth="1"/>
    <col min="1285" max="1285" width="10.7109375" style="3" customWidth="1"/>
    <col min="1286" max="1286" width="5.28515625" style="3" customWidth="1"/>
    <col min="1287" max="1287" width="9.7109375" style="3" customWidth="1"/>
    <col min="1288" max="1289" width="0" style="3" hidden="1" customWidth="1"/>
    <col min="1290" max="1290" width="10.7109375" style="3" customWidth="1"/>
    <col min="1291" max="1294" width="0" style="3" hidden="1" customWidth="1"/>
    <col min="1295" max="1295" width="3.5703125" style="3" customWidth="1"/>
    <col min="1296" max="1302" width="0" style="3" hidden="1" customWidth="1"/>
    <col min="1303" max="1303" width="9.140625" style="3"/>
    <col min="1304" max="1305" width="5.7109375" style="3" customWidth="1"/>
    <col min="1306" max="1306" width="6.5703125" style="3" customWidth="1"/>
    <col min="1307" max="1307" width="24.85546875" style="3" customWidth="1"/>
    <col min="1308" max="1308" width="4.28515625" style="3" customWidth="1"/>
    <col min="1309" max="1309" width="8.28515625" style="3" customWidth="1"/>
    <col min="1310" max="1310" width="8.7109375" style="3" customWidth="1"/>
    <col min="1311" max="1536" width="9.140625" style="3"/>
    <col min="1537" max="1537" width="4.140625" style="3" customWidth="1"/>
    <col min="1538" max="1538" width="5" style="3" customWidth="1"/>
    <col min="1539" max="1539" width="13" style="3" customWidth="1"/>
    <col min="1540" max="1540" width="35.7109375" style="3" customWidth="1"/>
    <col min="1541" max="1541" width="10.7109375" style="3" customWidth="1"/>
    <col min="1542" max="1542" width="5.28515625" style="3" customWidth="1"/>
    <col min="1543" max="1543" width="9.7109375" style="3" customWidth="1"/>
    <col min="1544" max="1545" width="0" style="3" hidden="1" customWidth="1"/>
    <col min="1546" max="1546" width="10.7109375" style="3" customWidth="1"/>
    <col min="1547" max="1550" width="0" style="3" hidden="1" customWidth="1"/>
    <col min="1551" max="1551" width="3.5703125" style="3" customWidth="1"/>
    <col min="1552" max="1558" width="0" style="3" hidden="1" customWidth="1"/>
    <col min="1559" max="1559" width="9.140625" style="3"/>
    <col min="1560" max="1561" width="5.7109375" style="3" customWidth="1"/>
    <col min="1562" max="1562" width="6.5703125" style="3" customWidth="1"/>
    <col min="1563" max="1563" width="24.85546875" style="3" customWidth="1"/>
    <col min="1564" max="1564" width="4.28515625" style="3" customWidth="1"/>
    <col min="1565" max="1565" width="8.28515625" style="3" customWidth="1"/>
    <col min="1566" max="1566" width="8.7109375" style="3" customWidth="1"/>
    <col min="1567" max="1792" width="9.140625" style="3"/>
    <col min="1793" max="1793" width="4.140625" style="3" customWidth="1"/>
    <col min="1794" max="1794" width="5" style="3" customWidth="1"/>
    <col min="1795" max="1795" width="13" style="3" customWidth="1"/>
    <col min="1796" max="1796" width="35.7109375" style="3" customWidth="1"/>
    <col min="1797" max="1797" width="10.7109375" style="3" customWidth="1"/>
    <col min="1798" max="1798" width="5.28515625" style="3" customWidth="1"/>
    <col min="1799" max="1799" width="9.7109375" style="3" customWidth="1"/>
    <col min="1800" max="1801" width="0" style="3" hidden="1" customWidth="1"/>
    <col min="1802" max="1802" width="10.7109375" style="3" customWidth="1"/>
    <col min="1803" max="1806" width="0" style="3" hidden="1" customWidth="1"/>
    <col min="1807" max="1807" width="3.5703125" style="3" customWidth="1"/>
    <col min="1808" max="1814" width="0" style="3" hidden="1" customWidth="1"/>
    <col min="1815" max="1815" width="9.140625" style="3"/>
    <col min="1816" max="1817" width="5.7109375" style="3" customWidth="1"/>
    <col min="1818" max="1818" width="6.5703125" style="3" customWidth="1"/>
    <col min="1819" max="1819" width="24.85546875" style="3" customWidth="1"/>
    <col min="1820" max="1820" width="4.28515625" style="3" customWidth="1"/>
    <col min="1821" max="1821" width="8.28515625" style="3" customWidth="1"/>
    <col min="1822" max="1822" width="8.7109375" style="3" customWidth="1"/>
    <col min="1823" max="2048" width="9.140625" style="3"/>
    <col min="2049" max="2049" width="4.140625" style="3" customWidth="1"/>
    <col min="2050" max="2050" width="5" style="3" customWidth="1"/>
    <col min="2051" max="2051" width="13" style="3" customWidth="1"/>
    <col min="2052" max="2052" width="35.7109375" style="3" customWidth="1"/>
    <col min="2053" max="2053" width="10.7109375" style="3" customWidth="1"/>
    <col min="2054" max="2054" width="5.28515625" style="3" customWidth="1"/>
    <col min="2055" max="2055" width="9.7109375" style="3" customWidth="1"/>
    <col min="2056" max="2057" width="0" style="3" hidden="1" customWidth="1"/>
    <col min="2058" max="2058" width="10.7109375" style="3" customWidth="1"/>
    <col min="2059" max="2062" width="0" style="3" hidden="1" customWidth="1"/>
    <col min="2063" max="2063" width="3.5703125" style="3" customWidth="1"/>
    <col min="2064" max="2070" width="0" style="3" hidden="1" customWidth="1"/>
    <col min="2071" max="2071" width="9.140625" style="3"/>
    <col min="2072" max="2073" width="5.7109375" style="3" customWidth="1"/>
    <col min="2074" max="2074" width="6.5703125" style="3" customWidth="1"/>
    <col min="2075" max="2075" width="24.85546875" style="3" customWidth="1"/>
    <col min="2076" max="2076" width="4.28515625" style="3" customWidth="1"/>
    <col min="2077" max="2077" width="8.28515625" style="3" customWidth="1"/>
    <col min="2078" max="2078" width="8.7109375" style="3" customWidth="1"/>
    <col min="2079" max="2304" width="9.140625" style="3"/>
    <col min="2305" max="2305" width="4.140625" style="3" customWidth="1"/>
    <col min="2306" max="2306" width="5" style="3" customWidth="1"/>
    <col min="2307" max="2307" width="13" style="3" customWidth="1"/>
    <col min="2308" max="2308" width="35.7109375" style="3" customWidth="1"/>
    <col min="2309" max="2309" width="10.7109375" style="3" customWidth="1"/>
    <col min="2310" max="2310" width="5.28515625" style="3" customWidth="1"/>
    <col min="2311" max="2311" width="9.7109375" style="3" customWidth="1"/>
    <col min="2312" max="2313" width="0" style="3" hidden="1" customWidth="1"/>
    <col min="2314" max="2314" width="10.7109375" style="3" customWidth="1"/>
    <col min="2315" max="2318" width="0" style="3" hidden="1" customWidth="1"/>
    <col min="2319" max="2319" width="3.5703125" style="3" customWidth="1"/>
    <col min="2320" max="2326" width="0" style="3" hidden="1" customWidth="1"/>
    <col min="2327" max="2327" width="9.140625" style="3"/>
    <col min="2328" max="2329" width="5.7109375" style="3" customWidth="1"/>
    <col min="2330" max="2330" width="6.5703125" style="3" customWidth="1"/>
    <col min="2331" max="2331" width="24.85546875" style="3" customWidth="1"/>
    <col min="2332" max="2332" width="4.28515625" style="3" customWidth="1"/>
    <col min="2333" max="2333" width="8.28515625" style="3" customWidth="1"/>
    <col min="2334" max="2334" width="8.7109375" style="3" customWidth="1"/>
    <col min="2335" max="2560" width="9.140625" style="3"/>
    <col min="2561" max="2561" width="4.140625" style="3" customWidth="1"/>
    <col min="2562" max="2562" width="5" style="3" customWidth="1"/>
    <col min="2563" max="2563" width="13" style="3" customWidth="1"/>
    <col min="2564" max="2564" width="35.7109375" style="3" customWidth="1"/>
    <col min="2565" max="2565" width="10.7109375" style="3" customWidth="1"/>
    <col min="2566" max="2566" width="5.28515625" style="3" customWidth="1"/>
    <col min="2567" max="2567" width="9.7109375" style="3" customWidth="1"/>
    <col min="2568" max="2569" width="0" style="3" hidden="1" customWidth="1"/>
    <col min="2570" max="2570" width="10.7109375" style="3" customWidth="1"/>
    <col min="2571" max="2574" width="0" style="3" hidden="1" customWidth="1"/>
    <col min="2575" max="2575" width="3.5703125" style="3" customWidth="1"/>
    <col min="2576" max="2582" width="0" style="3" hidden="1" customWidth="1"/>
    <col min="2583" max="2583" width="9.140625" style="3"/>
    <col min="2584" max="2585" width="5.7109375" style="3" customWidth="1"/>
    <col min="2586" max="2586" width="6.5703125" style="3" customWidth="1"/>
    <col min="2587" max="2587" width="24.85546875" style="3" customWidth="1"/>
    <col min="2588" max="2588" width="4.28515625" style="3" customWidth="1"/>
    <col min="2589" max="2589" width="8.28515625" style="3" customWidth="1"/>
    <col min="2590" max="2590" width="8.7109375" style="3" customWidth="1"/>
    <col min="2591" max="2816" width="9.140625" style="3"/>
    <col min="2817" max="2817" width="4.140625" style="3" customWidth="1"/>
    <col min="2818" max="2818" width="5" style="3" customWidth="1"/>
    <col min="2819" max="2819" width="13" style="3" customWidth="1"/>
    <col min="2820" max="2820" width="35.7109375" style="3" customWidth="1"/>
    <col min="2821" max="2821" width="10.7109375" style="3" customWidth="1"/>
    <col min="2822" max="2822" width="5.28515625" style="3" customWidth="1"/>
    <col min="2823" max="2823" width="9.7109375" style="3" customWidth="1"/>
    <col min="2824" max="2825" width="0" style="3" hidden="1" customWidth="1"/>
    <col min="2826" max="2826" width="10.7109375" style="3" customWidth="1"/>
    <col min="2827" max="2830" width="0" style="3" hidden="1" customWidth="1"/>
    <col min="2831" max="2831" width="3.5703125" style="3" customWidth="1"/>
    <col min="2832" max="2838" width="0" style="3" hidden="1" customWidth="1"/>
    <col min="2839" max="2839" width="9.140625" style="3"/>
    <col min="2840" max="2841" width="5.7109375" style="3" customWidth="1"/>
    <col min="2842" max="2842" width="6.5703125" style="3" customWidth="1"/>
    <col min="2843" max="2843" width="24.85546875" style="3" customWidth="1"/>
    <col min="2844" max="2844" width="4.28515625" style="3" customWidth="1"/>
    <col min="2845" max="2845" width="8.28515625" style="3" customWidth="1"/>
    <col min="2846" max="2846" width="8.7109375" style="3" customWidth="1"/>
    <col min="2847" max="3072" width="9.140625" style="3"/>
    <col min="3073" max="3073" width="4.140625" style="3" customWidth="1"/>
    <col min="3074" max="3074" width="5" style="3" customWidth="1"/>
    <col min="3075" max="3075" width="13" style="3" customWidth="1"/>
    <col min="3076" max="3076" width="35.7109375" style="3" customWidth="1"/>
    <col min="3077" max="3077" width="10.7109375" style="3" customWidth="1"/>
    <col min="3078" max="3078" width="5.28515625" style="3" customWidth="1"/>
    <col min="3079" max="3079" width="9.7109375" style="3" customWidth="1"/>
    <col min="3080" max="3081" width="0" style="3" hidden="1" customWidth="1"/>
    <col min="3082" max="3082" width="10.7109375" style="3" customWidth="1"/>
    <col min="3083" max="3086" width="0" style="3" hidden="1" customWidth="1"/>
    <col min="3087" max="3087" width="3.5703125" style="3" customWidth="1"/>
    <col min="3088" max="3094" width="0" style="3" hidden="1" customWidth="1"/>
    <col min="3095" max="3095" width="9.140625" style="3"/>
    <col min="3096" max="3097" width="5.7109375" style="3" customWidth="1"/>
    <col min="3098" max="3098" width="6.5703125" style="3" customWidth="1"/>
    <col min="3099" max="3099" width="24.85546875" style="3" customWidth="1"/>
    <col min="3100" max="3100" width="4.28515625" style="3" customWidth="1"/>
    <col min="3101" max="3101" width="8.28515625" style="3" customWidth="1"/>
    <col min="3102" max="3102" width="8.7109375" style="3" customWidth="1"/>
    <col min="3103" max="3328" width="9.140625" style="3"/>
    <col min="3329" max="3329" width="4.140625" style="3" customWidth="1"/>
    <col min="3330" max="3330" width="5" style="3" customWidth="1"/>
    <col min="3331" max="3331" width="13" style="3" customWidth="1"/>
    <col min="3332" max="3332" width="35.7109375" style="3" customWidth="1"/>
    <col min="3333" max="3333" width="10.7109375" style="3" customWidth="1"/>
    <col min="3334" max="3334" width="5.28515625" style="3" customWidth="1"/>
    <col min="3335" max="3335" width="9.7109375" style="3" customWidth="1"/>
    <col min="3336" max="3337" width="0" style="3" hidden="1" customWidth="1"/>
    <col min="3338" max="3338" width="10.7109375" style="3" customWidth="1"/>
    <col min="3339" max="3342" width="0" style="3" hidden="1" customWidth="1"/>
    <col min="3343" max="3343" width="3.5703125" style="3" customWidth="1"/>
    <col min="3344" max="3350" width="0" style="3" hidden="1" customWidth="1"/>
    <col min="3351" max="3351" width="9.140625" style="3"/>
    <col min="3352" max="3353" width="5.7109375" style="3" customWidth="1"/>
    <col min="3354" max="3354" width="6.5703125" style="3" customWidth="1"/>
    <col min="3355" max="3355" width="24.85546875" style="3" customWidth="1"/>
    <col min="3356" max="3356" width="4.28515625" style="3" customWidth="1"/>
    <col min="3357" max="3357" width="8.28515625" style="3" customWidth="1"/>
    <col min="3358" max="3358" width="8.7109375" style="3" customWidth="1"/>
    <col min="3359" max="3584" width="9.140625" style="3"/>
    <col min="3585" max="3585" width="4.140625" style="3" customWidth="1"/>
    <col min="3586" max="3586" width="5" style="3" customWidth="1"/>
    <col min="3587" max="3587" width="13" style="3" customWidth="1"/>
    <col min="3588" max="3588" width="35.7109375" style="3" customWidth="1"/>
    <col min="3589" max="3589" width="10.7109375" style="3" customWidth="1"/>
    <col min="3590" max="3590" width="5.28515625" style="3" customWidth="1"/>
    <col min="3591" max="3591" width="9.7109375" style="3" customWidth="1"/>
    <col min="3592" max="3593" width="0" style="3" hidden="1" customWidth="1"/>
    <col min="3594" max="3594" width="10.7109375" style="3" customWidth="1"/>
    <col min="3595" max="3598" width="0" style="3" hidden="1" customWidth="1"/>
    <col min="3599" max="3599" width="3.5703125" style="3" customWidth="1"/>
    <col min="3600" max="3606" width="0" style="3" hidden="1" customWidth="1"/>
    <col min="3607" max="3607" width="9.140625" style="3"/>
    <col min="3608" max="3609" width="5.7109375" style="3" customWidth="1"/>
    <col min="3610" max="3610" width="6.5703125" style="3" customWidth="1"/>
    <col min="3611" max="3611" width="24.85546875" style="3" customWidth="1"/>
    <col min="3612" max="3612" width="4.28515625" style="3" customWidth="1"/>
    <col min="3613" max="3613" width="8.28515625" style="3" customWidth="1"/>
    <col min="3614" max="3614" width="8.7109375" style="3" customWidth="1"/>
    <col min="3615" max="3840" width="9.140625" style="3"/>
    <col min="3841" max="3841" width="4.140625" style="3" customWidth="1"/>
    <col min="3842" max="3842" width="5" style="3" customWidth="1"/>
    <col min="3843" max="3843" width="13" style="3" customWidth="1"/>
    <col min="3844" max="3844" width="35.7109375" style="3" customWidth="1"/>
    <col min="3845" max="3845" width="10.7109375" style="3" customWidth="1"/>
    <col min="3846" max="3846" width="5.28515625" style="3" customWidth="1"/>
    <col min="3847" max="3847" width="9.7109375" style="3" customWidth="1"/>
    <col min="3848" max="3849" width="0" style="3" hidden="1" customWidth="1"/>
    <col min="3850" max="3850" width="10.7109375" style="3" customWidth="1"/>
    <col min="3851" max="3854" width="0" style="3" hidden="1" customWidth="1"/>
    <col min="3855" max="3855" width="3.5703125" style="3" customWidth="1"/>
    <col min="3856" max="3862" width="0" style="3" hidden="1" customWidth="1"/>
    <col min="3863" max="3863" width="9.140625" style="3"/>
    <col min="3864" max="3865" width="5.7109375" style="3" customWidth="1"/>
    <col min="3866" max="3866" width="6.5703125" style="3" customWidth="1"/>
    <col min="3867" max="3867" width="24.85546875" style="3" customWidth="1"/>
    <col min="3868" max="3868" width="4.28515625" style="3" customWidth="1"/>
    <col min="3869" max="3869" width="8.28515625" style="3" customWidth="1"/>
    <col min="3870" max="3870" width="8.7109375" style="3" customWidth="1"/>
    <col min="3871" max="4096" width="9.140625" style="3"/>
    <col min="4097" max="4097" width="4.140625" style="3" customWidth="1"/>
    <col min="4098" max="4098" width="5" style="3" customWidth="1"/>
    <col min="4099" max="4099" width="13" style="3" customWidth="1"/>
    <col min="4100" max="4100" width="35.7109375" style="3" customWidth="1"/>
    <col min="4101" max="4101" width="10.7109375" style="3" customWidth="1"/>
    <col min="4102" max="4102" width="5.28515625" style="3" customWidth="1"/>
    <col min="4103" max="4103" width="9.7109375" style="3" customWidth="1"/>
    <col min="4104" max="4105" width="0" style="3" hidden="1" customWidth="1"/>
    <col min="4106" max="4106" width="10.7109375" style="3" customWidth="1"/>
    <col min="4107" max="4110" width="0" style="3" hidden="1" customWidth="1"/>
    <col min="4111" max="4111" width="3.5703125" style="3" customWidth="1"/>
    <col min="4112" max="4118" width="0" style="3" hidden="1" customWidth="1"/>
    <col min="4119" max="4119" width="9.140625" style="3"/>
    <col min="4120" max="4121" width="5.7109375" style="3" customWidth="1"/>
    <col min="4122" max="4122" width="6.5703125" style="3" customWidth="1"/>
    <col min="4123" max="4123" width="24.85546875" style="3" customWidth="1"/>
    <col min="4124" max="4124" width="4.28515625" style="3" customWidth="1"/>
    <col min="4125" max="4125" width="8.28515625" style="3" customWidth="1"/>
    <col min="4126" max="4126" width="8.7109375" style="3" customWidth="1"/>
    <col min="4127" max="4352" width="9.140625" style="3"/>
    <col min="4353" max="4353" width="4.140625" style="3" customWidth="1"/>
    <col min="4354" max="4354" width="5" style="3" customWidth="1"/>
    <col min="4355" max="4355" width="13" style="3" customWidth="1"/>
    <col min="4356" max="4356" width="35.7109375" style="3" customWidth="1"/>
    <col min="4357" max="4357" width="10.7109375" style="3" customWidth="1"/>
    <col min="4358" max="4358" width="5.28515625" style="3" customWidth="1"/>
    <col min="4359" max="4359" width="9.7109375" style="3" customWidth="1"/>
    <col min="4360" max="4361" width="0" style="3" hidden="1" customWidth="1"/>
    <col min="4362" max="4362" width="10.7109375" style="3" customWidth="1"/>
    <col min="4363" max="4366" width="0" style="3" hidden="1" customWidth="1"/>
    <col min="4367" max="4367" width="3.5703125" style="3" customWidth="1"/>
    <col min="4368" max="4374" width="0" style="3" hidden="1" customWidth="1"/>
    <col min="4375" max="4375" width="9.140625" style="3"/>
    <col min="4376" max="4377" width="5.7109375" style="3" customWidth="1"/>
    <col min="4378" max="4378" width="6.5703125" style="3" customWidth="1"/>
    <col min="4379" max="4379" width="24.85546875" style="3" customWidth="1"/>
    <col min="4380" max="4380" width="4.28515625" style="3" customWidth="1"/>
    <col min="4381" max="4381" width="8.28515625" style="3" customWidth="1"/>
    <col min="4382" max="4382" width="8.7109375" style="3" customWidth="1"/>
    <col min="4383" max="4608" width="9.140625" style="3"/>
    <col min="4609" max="4609" width="4.140625" style="3" customWidth="1"/>
    <col min="4610" max="4610" width="5" style="3" customWidth="1"/>
    <col min="4611" max="4611" width="13" style="3" customWidth="1"/>
    <col min="4612" max="4612" width="35.7109375" style="3" customWidth="1"/>
    <col min="4613" max="4613" width="10.7109375" style="3" customWidth="1"/>
    <col min="4614" max="4614" width="5.28515625" style="3" customWidth="1"/>
    <col min="4615" max="4615" width="9.7109375" style="3" customWidth="1"/>
    <col min="4616" max="4617" width="0" style="3" hidden="1" customWidth="1"/>
    <col min="4618" max="4618" width="10.7109375" style="3" customWidth="1"/>
    <col min="4619" max="4622" width="0" style="3" hidden="1" customWidth="1"/>
    <col min="4623" max="4623" width="3.5703125" style="3" customWidth="1"/>
    <col min="4624" max="4630" width="0" style="3" hidden="1" customWidth="1"/>
    <col min="4631" max="4631" width="9.140625" style="3"/>
    <col min="4632" max="4633" width="5.7109375" style="3" customWidth="1"/>
    <col min="4634" max="4634" width="6.5703125" style="3" customWidth="1"/>
    <col min="4635" max="4635" width="24.85546875" style="3" customWidth="1"/>
    <col min="4636" max="4636" width="4.28515625" style="3" customWidth="1"/>
    <col min="4637" max="4637" width="8.28515625" style="3" customWidth="1"/>
    <col min="4638" max="4638" width="8.7109375" style="3" customWidth="1"/>
    <col min="4639" max="4864" width="9.140625" style="3"/>
    <col min="4865" max="4865" width="4.140625" style="3" customWidth="1"/>
    <col min="4866" max="4866" width="5" style="3" customWidth="1"/>
    <col min="4867" max="4867" width="13" style="3" customWidth="1"/>
    <col min="4868" max="4868" width="35.7109375" style="3" customWidth="1"/>
    <col min="4869" max="4869" width="10.7109375" style="3" customWidth="1"/>
    <col min="4870" max="4870" width="5.28515625" style="3" customWidth="1"/>
    <col min="4871" max="4871" width="9.7109375" style="3" customWidth="1"/>
    <col min="4872" max="4873" width="0" style="3" hidden="1" customWidth="1"/>
    <col min="4874" max="4874" width="10.7109375" style="3" customWidth="1"/>
    <col min="4875" max="4878" width="0" style="3" hidden="1" customWidth="1"/>
    <col min="4879" max="4879" width="3.5703125" style="3" customWidth="1"/>
    <col min="4880" max="4886" width="0" style="3" hidden="1" customWidth="1"/>
    <col min="4887" max="4887" width="9.140625" style="3"/>
    <col min="4888" max="4889" width="5.7109375" style="3" customWidth="1"/>
    <col min="4890" max="4890" width="6.5703125" style="3" customWidth="1"/>
    <col min="4891" max="4891" width="24.85546875" style="3" customWidth="1"/>
    <col min="4892" max="4892" width="4.28515625" style="3" customWidth="1"/>
    <col min="4893" max="4893" width="8.28515625" style="3" customWidth="1"/>
    <col min="4894" max="4894" width="8.7109375" style="3" customWidth="1"/>
    <col min="4895" max="5120" width="9.140625" style="3"/>
    <col min="5121" max="5121" width="4.140625" style="3" customWidth="1"/>
    <col min="5122" max="5122" width="5" style="3" customWidth="1"/>
    <col min="5123" max="5123" width="13" style="3" customWidth="1"/>
    <col min="5124" max="5124" width="35.7109375" style="3" customWidth="1"/>
    <col min="5125" max="5125" width="10.7109375" style="3" customWidth="1"/>
    <col min="5126" max="5126" width="5.28515625" style="3" customWidth="1"/>
    <col min="5127" max="5127" width="9.7109375" style="3" customWidth="1"/>
    <col min="5128" max="5129" width="0" style="3" hidden="1" customWidth="1"/>
    <col min="5130" max="5130" width="10.7109375" style="3" customWidth="1"/>
    <col min="5131" max="5134" width="0" style="3" hidden="1" customWidth="1"/>
    <col min="5135" max="5135" width="3.5703125" style="3" customWidth="1"/>
    <col min="5136" max="5142" width="0" style="3" hidden="1" customWidth="1"/>
    <col min="5143" max="5143" width="9.140625" style="3"/>
    <col min="5144" max="5145" width="5.7109375" style="3" customWidth="1"/>
    <col min="5146" max="5146" width="6.5703125" style="3" customWidth="1"/>
    <col min="5147" max="5147" width="24.85546875" style="3" customWidth="1"/>
    <col min="5148" max="5148" width="4.28515625" style="3" customWidth="1"/>
    <col min="5149" max="5149" width="8.28515625" style="3" customWidth="1"/>
    <col min="5150" max="5150" width="8.7109375" style="3" customWidth="1"/>
    <col min="5151" max="5376" width="9.140625" style="3"/>
    <col min="5377" max="5377" width="4.140625" style="3" customWidth="1"/>
    <col min="5378" max="5378" width="5" style="3" customWidth="1"/>
    <col min="5379" max="5379" width="13" style="3" customWidth="1"/>
    <col min="5380" max="5380" width="35.7109375" style="3" customWidth="1"/>
    <col min="5381" max="5381" width="10.7109375" style="3" customWidth="1"/>
    <col min="5382" max="5382" width="5.28515625" style="3" customWidth="1"/>
    <col min="5383" max="5383" width="9.7109375" style="3" customWidth="1"/>
    <col min="5384" max="5385" width="0" style="3" hidden="1" customWidth="1"/>
    <col min="5386" max="5386" width="10.7109375" style="3" customWidth="1"/>
    <col min="5387" max="5390" width="0" style="3" hidden="1" customWidth="1"/>
    <col min="5391" max="5391" width="3.5703125" style="3" customWidth="1"/>
    <col min="5392" max="5398" width="0" style="3" hidden="1" customWidth="1"/>
    <col min="5399" max="5399" width="9.140625" style="3"/>
    <col min="5400" max="5401" width="5.7109375" style="3" customWidth="1"/>
    <col min="5402" max="5402" width="6.5703125" style="3" customWidth="1"/>
    <col min="5403" max="5403" width="24.85546875" style="3" customWidth="1"/>
    <col min="5404" max="5404" width="4.28515625" style="3" customWidth="1"/>
    <col min="5405" max="5405" width="8.28515625" style="3" customWidth="1"/>
    <col min="5406" max="5406" width="8.7109375" style="3" customWidth="1"/>
    <col min="5407" max="5632" width="9.140625" style="3"/>
    <col min="5633" max="5633" width="4.140625" style="3" customWidth="1"/>
    <col min="5634" max="5634" width="5" style="3" customWidth="1"/>
    <col min="5635" max="5635" width="13" style="3" customWidth="1"/>
    <col min="5636" max="5636" width="35.7109375" style="3" customWidth="1"/>
    <col min="5637" max="5637" width="10.7109375" style="3" customWidth="1"/>
    <col min="5638" max="5638" width="5.28515625" style="3" customWidth="1"/>
    <col min="5639" max="5639" width="9.7109375" style="3" customWidth="1"/>
    <col min="5640" max="5641" width="0" style="3" hidden="1" customWidth="1"/>
    <col min="5642" max="5642" width="10.7109375" style="3" customWidth="1"/>
    <col min="5643" max="5646" width="0" style="3" hidden="1" customWidth="1"/>
    <col min="5647" max="5647" width="3.5703125" style="3" customWidth="1"/>
    <col min="5648" max="5654" width="0" style="3" hidden="1" customWidth="1"/>
    <col min="5655" max="5655" width="9.140625" style="3"/>
    <col min="5656" max="5657" width="5.7109375" style="3" customWidth="1"/>
    <col min="5658" max="5658" width="6.5703125" style="3" customWidth="1"/>
    <col min="5659" max="5659" width="24.85546875" style="3" customWidth="1"/>
    <col min="5660" max="5660" width="4.28515625" style="3" customWidth="1"/>
    <col min="5661" max="5661" width="8.28515625" style="3" customWidth="1"/>
    <col min="5662" max="5662" width="8.7109375" style="3" customWidth="1"/>
    <col min="5663" max="5888" width="9.140625" style="3"/>
    <col min="5889" max="5889" width="4.140625" style="3" customWidth="1"/>
    <col min="5890" max="5890" width="5" style="3" customWidth="1"/>
    <col min="5891" max="5891" width="13" style="3" customWidth="1"/>
    <col min="5892" max="5892" width="35.7109375" style="3" customWidth="1"/>
    <col min="5893" max="5893" width="10.7109375" style="3" customWidth="1"/>
    <col min="5894" max="5894" width="5.28515625" style="3" customWidth="1"/>
    <col min="5895" max="5895" width="9.7109375" style="3" customWidth="1"/>
    <col min="5896" max="5897" width="0" style="3" hidden="1" customWidth="1"/>
    <col min="5898" max="5898" width="10.7109375" style="3" customWidth="1"/>
    <col min="5899" max="5902" width="0" style="3" hidden="1" customWidth="1"/>
    <col min="5903" max="5903" width="3.5703125" style="3" customWidth="1"/>
    <col min="5904" max="5910" width="0" style="3" hidden="1" customWidth="1"/>
    <col min="5911" max="5911" width="9.140625" style="3"/>
    <col min="5912" max="5913" width="5.7109375" style="3" customWidth="1"/>
    <col min="5914" max="5914" width="6.5703125" style="3" customWidth="1"/>
    <col min="5915" max="5915" width="24.85546875" style="3" customWidth="1"/>
    <col min="5916" max="5916" width="4.28515625" style="3" customWidth="1"/>
    <col min="5917" max="5917" width="8.28515625" style="3" customWidth="1"/>
    <col min="5918" max="5918" width="8.7109375" style="3" customWidth="1"/>
    <col min="5919" max="6144" width="9.140625" style="3"/>
    <col min="6145" max="6145" width="4.140625" style="3" customWidth="1"/>
    <col min="6146" max="6146" width="5" style="3" customWidth="1"/>
    <col min="6147" max="6147" width="13" style="3" customWidth="1"/>
    <col min="6148" max="6148" width="35.7109375" style="3" customWidth="1"/>
    <col min="6149" max="6149" width="10.7109375" style="3" customWidth="1"/>
    <col min="6150" max="6150" width="5.28515625" style="3" customWidth="1"/>
    <col min="6151" max="6151" width="9.7109375" style="3" customWidth="1"/>
    <col min="6152" max="6153" width="0" style="3" hidden="1" customWidth="1"/>
    <col min="6154" max="6154" width="10.7109375" style="3" customWidth="1"/>
    <col min="6155" max="6158" width="0" style="3" hidden="1" customWidth="1"/>
    <col min="6159" max="6159" width="3.5703125" style="3" customWidth="1"/>
    <col min="6160" max="6166" width="0" style="3" hidden="1" customWidth="1"/>
    <col min="6167" max="6167" width="9.140625" style="3"/>
    <col min="6168" max="6169" width="5.7109375" style="3" customWidth="1"/>
    <col min="6170" max="6170" width="6.5703125" style="3" customWidth="1"/>
    <col min="6171" max="6171" width="24.85546875" style="3" customWidth="1"/>
    <col min="6172" max="6172" width="4.28515625" style="3" customWidth="1"/>
    <col min="6173" max="6173" width="8.28515625" style="3" customWidth="1"/>
    <col min="6174" max="6174" width="8.7109375" style="3" customWidth="1"/>
    <col min="6175" max="6400" width="9.140625" style="3"/>
    <col min="6401" max="6401" width="4.140625" style="3" customWidth="1"/>
    <col min="6402" max="6402" width="5" style="3" customWidth="1"/>
    <col min="6403" max="6403" width="13" style="3" customWidth="1"/>
    <col min="6404" max="6404" width="35.7109375" style="3" customWidth="1"/>
    <col min="6405" max="6405" width="10.7109375" style="3" customWidth="1"/>
    <col min="6406" max="6406" width="5.28515625" style="3" customWidth="1"/>
    <col min="6407" max="6407" width="9.7109375" style="3" customWidth="1"/>
    <col min="6408" max="6409" width="0" style="3" hidden="1" customWidth="1"/>
    <col min="6410" max="6410" width="10.7109375" style="3" customWidth="1"/>
    <col min="6411" max="6414" width="0" style="3" hidden="1" customWidth="1"/>
    <col min="6415" max="6415" width="3.5703125" style="3" customWidth="1"/>
    <col min="6416" max="6422" width="0" style="3" hidden="1" customWidth="1"/>
    <col min="6423" max="6423" width="9.140625" style="3"/>
    <col min="6424" max="6425" width="5.7109375" style="3" customWidth="1"/>
    <col min="6426" max="6426" width="6.5703125" style="3" customWidth="1"/>
    <col min="6427" max="6427" width="24.85546875" style="3" customWidth="1"/>
    <col min="6428" max="6428" width="4.28515625" style="3" customWidth="1"/>
    <col min="6429" max="6429" width="8.28515625" style="3" customWidth="1"/>
    <col min="6430" max="6430" width="8.7109375" style="3" customWidth="1"/>
    <col min="6431" max="6656" width="9.140625" style="3"/>
    <col min="6657" max="6657" width="4.140625" style="3" customWidth="1"/>
    <col min="6658" max="6658" width="5" style="3" customWidth="1"/>
    <col min="6659" max="6659" width="13" style="3" customWidth="1"/>
    <col min="6660" max="6660" width="35.7109375" style="3" customWidth="1"/>
    <col min="6661" max="6661" width="10.7109375" style="3" customWidth="1"/>
    <col min="6662" max="6662" width="5.28515625" style="3" customWidth="1"/>
    <col min="6663" max="6663" width="9.7109375" style="3" customWidth="1"/>
    <col min="6664" max="6665" width="0" style="3" hidden="1" customWidth="1"/>
    <col min="6666" max="6666" width="10.7109375" style="3" customWidth="1"/>
    <col min="6667" max="6670" width="0" style="3" hidden="1" customWidth="1"/>
    <col min="6671" max="6671" width="3.5703125" style="3" customWidth="1"/>
    <col min="6672" max="6678" width="0" style="3" hidden="1" customWidth="1"/>
    <col min="6679" max="6679" width="9.140625" style="3"/>
    <col min="6680" max="6681" width="5.7109375" style="3" customWidth="1"/>
    <col min="6682" max="6682" width="6.5703125" style="3" customWidth="1"/>
    <col min="6683" max="6683" width="24.85546875" style="3" customWidth="1"/>
    <col min="6684" max="6684" width="4.28515625" style="3" customWidth="1"/>
    <col min="6685" max="6685" width="8.28515625" style="3" customWidth="1"/>
    <col min="6686" max="6686" width="8.7109375" style="3" customWidth="1"/>
    <col min="6687" max="6912" width="9.140625" style="3"/>
    <col min="6913" max="6913" width="4.140625" style="3" customWidth="1"/>
    <col min="6914" max="6914" width="5" style="3" customWidth="1"/>
    <col min="6915" max="6915" width="13" style="3" customWidth="1"/>
    <col min="6916" max="6916" width="35.7109375" style="3" customWidth="1"/>
    <col min="6917" max="6917" width="10.7109375" style="3" customWidth="1"/>
    <col min="6918" max="6918" width="5.28515625" style="3" customWidth="1"/>
    <col min="6919" max="6919" width="9.7109375" style="3" customWidth="1"/>
    <col min="6920" max="6921" width="0" style="3" hidden="1" customWidth="1"/>
    <col min="6922" max="6922" width="10.7109375" style="3" customWidth="1"/>
    <col min="6923" max="6926" width="0" style="3" hidden="1" customWidth="1"/>
    <col min="6927" max="6927" width="3.5703125" style="3" customWidth="1"/>
    <col min="6928" max="6934" width="0" style="3" hidden="1" customWidth="1"/>
    <col min="6935" max="6935" width="9.140625" style="3"/>
    <col min="6936" max="6937" width="5.7109375" style="3" customWidth="1"/>
    <col min="6938" max="6938" width="6.5703125" style="3" customWidth="1"/>
    <col min="6939" max="6939" width="24.85546875" style="3" customWidth="1"/>
    <col min="6940" max="6940" width="4.28515625" style="3" customWidth="1"/>
    <col min="6941" max="6941" width="8.28515625" style="3" customWidth="1"/>
    <col min="6942" max="6942" width="8.7109375" style="3" customWidth="1"/>
    <col min="6943" max="7168" width="9.140625" style="3"/>
    <col min="7169" max="7169" width="4.140625" style="3" customWidth="1"/>
    <col min="7170" max="7170" width="5" style="3" customWidth="1"/>
    <col min="7171" max="7171" width="13" style="3" customWidth="1"/>
    <col min="7172" max="7172" width="35.7109375" style="3" customWidth="1"/>
    <col min="7173" max="7173" width="10.7109375" style="3" customWidth="1"/>
    <col min="7174" max="7174" width="5.28515625" style="3" customWidth="1"/>
    <col min="7175" max="7175" width="9.7109375" style="3" customWidth="1"/>
    <col min="7176" max="7177" width="0" style="3" hidden="1" customWidth="1"/>
    <col min="7178" max="7178" width="10.7109375" style="3" customWidth="1"/>
    <col min="7179" max="7182" width="0" style="3" hidden="1" customWidth="1"/>
    <col min="7183" max="7183" width="3.5703125" style="3" customWidth="1"/>
    <col min="7184" max="7190" width="0" style="3" hidden="1" customWidth="1"/>
    <col min="7191" max="7191" width="9.140625" style="3"/>
    <col min="7192" max="7193" width="5.7109375" style="3" customWidth="1"/>
    <col min="7194" max="7194" width="6.5703125" style="3" customWidth="1"/>
    <col min="7195" max="7195" width="24.85546875" style="3" customWidth="1"/>
    <col min="7196" max="7196" width="4.28515625" style="3" customWidth="1"/>
    <col min="7197" max="7197" width="8.28515625" style="3" customWidth="1"/>
    <col min="7198" max="7198" width="8.7109375" style="3" customWidth="1"/>
    <col min="7199" max="7424" width="9.140625" style="3"/>
    <col min="7425" max="7425" width="4.140625" style="3" customWidth="1"/>
    <col min="7426" max="7426" width="5" style="3" customWidth="1"/>
    <col min="7427" max="7427" width="13" style="3" customWidth="1"/>
    <col min="7428" max="7428" width="35.7109375" style="3" customWidth="1"/>
    <col min="7429" max="7429" width="10.7109375" style="3" customWidth="1"/>
    <col min="7430" max="7430" width="5.28515625" style="3" customWidth="1"/>
    <col min="7431" max="7431" width="9.7109375" style="3" customWidth="1"/>
    <col min="7432" max="7433" width="0" style="3" hidden="1" customWidth="1"/>
    <col min="7434" max="7434" width="10.7109375" style="3" customWidth="1"/>
    <col min="7435" max="7438" width="0" style="3" hidden="1" customWidth="1"/>
    <col min="7439" max="7439" width="3.5703125" style="3" customWidth="1"/>
    <col min="7440" max="7446" width="0" style="3" hidden="1" customWidth="1"/>
    <col min="7447" max="7447" width="9.140625" style="3"/>
    <col min="7448" max="7449" width="5.7109375" style="3" customWidth="1"/>
    <col min="7450" max="7450" width="6.5703125" style="3" customWidth="1"/>
    <col min="7451" max="7451" width="24.85546875" style="3" customWidth="1"/>
    <col min="7452" max="7452" width="4.28515625" style="3" customWidth="1"/>
    <col min="7453" max="7453" width="8.28515625" style="3" customWidth="1"/>
    <col min="7454" max="7454" width="8.7109375" style="3" customWidth="1"/>
    <col min="7455" max="7680" width="9.140625" style="3"/>
    <col min="7681" max="7681" width="4.140625" style="3" customWidth="1"/>
    <col min="7682" max="7682" width="5" style="3" customWidth="1"/>
    <col min="7683" max="7683" width="13" style="3" customWidth="1"/>
    <col min="7684" max="7684" width="35.7109375" style="3" customWidth="1"/>
    <col min="7685" max="7685" width="10.7109375" style="3" customWidth="1"/>
    <col min="7686" max="7686" width="5.28515625" style="3" customWidth="1"/>
    <col min="7687" max="7687" width="9.7109375" style="3" customWidth="1"/>
    <col min="7688" max="7689" width="0" style="3" hidden="1" customWidth="1"/>
    <col min="7690" max="7690" width="10.7109375" style="3" customWidth="1"/>
    <col min="7691" max="7694" width="0" style="3" hidden="1" customWidth="1"/>
    <col min="7695" max="7695" width="3.5703125" style="3" customWidth="1"/>
    <col min="7696" max="7702" width="0" style="3" hidden="1" customWidth="1"/>
    <col min="7703" max="7703" width="9.140625" style="3"/>
    <col min="7704" max="7705" width="5.7109375" style="3" customWidth="1"/>
    <col min="7706" max="7706" width="6.5703125" style="3" customWidth="1"/>
    <col min="7707" max="7707" width="24.85546875" style="3" customWidth="1"/>
    <col min="7708" max="7708" width="4.28515625" style="3" customWidth="1"/>
    <col min="7709" max="7709" width="8.28515625" style="3" customWidth="1"/>
    <col min="7710" max="7710" width="8.7109375" style="3" customWidth="1"/>
    <col min="7711" max="7936" width="9.140625" style="3"/>
    <col min="7937" max="7937" width="4.140625" style="3" customWidth="1"/>
    <col min="7938" max="7938" width="5" style="3" customWidth="1"/>
    <col min="7939" max="7939" width="13" style="3" customWidth="1"/>
    <col min="7940" max="7940" width="35.7109375" style="3" customWidth="1"/>
    <col min="7941" max="7941" width="10.7109375" style="3" customWidth="1"/>
    <col min="7942" max="7942" width="5.28515625" style="3" customWidth="1"/>
    <col min="7943" max="7943" width="9.7109375" style="3" customWidth="1"/>
    <col min="7944" max="7945" width="0" style="3" hidden="1" customWidth="1"/>
    <col min="7946" max="7946" width="10.7109375" style="3" customWidth="1"/>
    <col min="7947" max="7950" width="0" style="3" hidden="1" customWidth="1"/>
    <col min="7951" max="7951" width="3.5703125" style="3" customWidth="1"/>
    <col min="7952" max="7958" width="0" style="3" hidden="1" customWidth="1"/>
    <col min="7959" max="7959" width="9.140625" style="3"/>
    <col min="7960" max="7961" width="5.7109375" style="3" customWidth="1"/>
    <col min="7962" max="7962" width="6.5703125" style="3" customWidth="1"/>
    <col min="7963" max="7963" width="24.85546875" style="3" customWidth="1"/>
    <col min="7964" max="7964" width="4.28515625" style="3" customWidth="1"/>
    <col min="7965" max="7965" width="8.28515625" style="3" customWidth="1"/>
    <col min="7966" max="7966" width="8.7109375" style="3" customWidth="1"/>
    <col min="7967" max="8192" width="9.140625" style="3"/>
    <col min="8193" max="8193" width="4.140625" style="3" customWidth="1"/>
    <col min="8194" max="8194" width="5" style="3" customWidth="1"/>
    <col min="8195" max="8195" width="13" style="3" customWidth="1"/>
    <col min="8196" max="8196" width="35.7109375" style="3" customWidth="1"/>
    <col min="8197" max="8197" width="10.7109375" style="3" customWidth="1"/>
    <col min="8198" max="8198" width="5.28515625" style="3" customWidth="1"/>
    <col min="8199" max="8199" width="9.7109375" style="3" customWidth="1"/>
    <col min="8200" max="8201" width="0" style="3" hidden="1" customWidth="1"/>
    <col min="8202" max="8202" width="10.7109375" style="3" customWidth="1"/>
    <col min="8203" max="8206" width="0" style="3" hidden="1" customWidth="1"/>
    <col min="8207" max="8207" width="3.5703125" style="3" customWidth="1"/>
    <col min="8208" max="8214" width="0" style="3" hidden="1" customWidth="1"/>
    <col min="8215" max="8215" width="9.140625" style="3"/>
    <col min="8216" max="8217" width="5.7109375" style="3" customWidth="1"/>
    <col min="8218" max="8218" width="6.5703125" style="3" customWidth="1"/>
    <col min="8219" max="8219" width="24.85546875" style="3" customWidth="1"/>
    <col min="8220" max="8220" width="4.28515625" style="3" customWidth="1"/>
    <col min="8221" max="8221" width="8.28515625" style="3" customWidth="1"/>
    <col min="8222" max="8222" width="8.7109375" style="3" customWidth="1"/>
    <col min="8223" max="8448" width="9.140625" style="3"/>
    <col min="8449" max="8449" width="4.140625" style="3" customWidth="1"/>
    <col min="8450" max="8450" width="5" style="3" customWidth="1"/>
    <col min="8451" max="8451" width="13" style="3" customWidth="1"/>
    <col min="8452" max="8452" width="35.7109375" style="3" customWidth="1"/>
    <col min="8453" max="8453" width="10.7109375" style="3" customWidth="1"/>
    <col min="8454" max="8454" width="5.28515625" style="3" customWidth="1"/>
    <col min="8455" max="8455" width="9.7109375" style="3" customWidth="1"/>
    <col min="8456" max="8457" width="0" style="3" hidden="1" customWidth="1"/>
    <col min="8458" max="8458" width="10.7109375" style="3" customWidth="1"/>
    <col min="8459" max="8462" width="0" style="3" hidden="1" customWidth="1"/>
    <col min="8463" max="8463" width="3.5703125" style="3" customWidth="1"/>
    <col min="8464" max="8470" width="0" style="3" hidden="1" customWidth="1"/>
    <col min="8471" max="8471" width="9.140625" style="3"/>
    <col min="8472" max="8473" width="5.7109375" style="3" customWidth="1"/>
    <col min="8474" max="8474" width="6.5703125" style="3" customWidth="1"/>
    <col min="8475" max="8475" width="24.85546875" style="3" customWidth="1"/>
    <col min="8476" max="8476" width="4.28515625" style="3" customWidth="1"/>
    <col min="8477" max="8477" width="8.28515625" style="3" customWidth="1"/>
    <col min="8478" max="8478" width="8.7109375" style="3" customWidth="1"/>
    <col min="8479" max="8704" width="9.140625" style="3"/>
    <col min="8705" max="8705" width="4.140625" style="3" customWidth="1"/>
    <col min="8706" max="8706" width="5" style="3" customWidth="1"/>
    <col min="8707" max="8707" width="13" style="3" customWidth="1"/>
    <col min="8708" max="8708" width="35.7109375" style="3" customWidth="1"/>
    <col min="8709" max="8709" width="10.7109375" style="3" customWidth="1"/>
    <col min="8710" max="8710" width="5.28515625" style="3" customWidth="1"/>
    <col min="8711" max="8711" width="9.7109375" style="3" customWidth="1"/>
    <col min="8712" max="8713" width="0" style="3" hidden="1" customWidth="1"/>
    <col min="8714" max="8714" width="10.7109375" style="3" customWidth="1"/>
    <col min="8715" max="8718" width="0" style="3" hidden="1" customWidth="1"/>
    <col min="8719" max="8719" width="3.5703125" style="3" customWidth="1"/>
    <col min="8720" max="8726" width="0" style="3" hidden="1" customWidth="1"/>
    <col min="8727" max="8727" width="9.140625" style="3"/>
    <col min="8728" max="8729" width="5.7109375" style="3" customWidth="1"/>
    <col min="8730" max="8730" width="6.5703125" style="3" customWidth="1"/>
    <col min="8731" max="8731" width="24.85546875" style="3" customWidth="1"/>
    <col min="8732" max="8732" width="4.28515625" style="3" customWidth="1"/>
    <col min="8733" max="8733" width="8.28515625" style="3" customWidth="1"/>
    <col min="8734" max="8734" width="8.7109375" style="3" customWidth="1"/>
    <col min="8735" max="8960" width="9.140625" style="3"/>
    <col min="8961" max="8961" width="4.140625" style="3" customWidth="1"/>
    <col min="8962" max="8962" width="5" style="3" customWidth="1"/>
    <col min="8963" max="8963" width="13" style="3" customWidth="1"/>
    <col min="8964" max="8964" width="35.7109375" style="3" customWidth="1"/>
    <col min="8965" max="8965" width="10.7109375" style="3" customWidth="1"/>
    <col min="8966" max="8966" width="5.28515625" style="3" customWidth="1"/>
    <col min="8967" max="8967" width="9.7109375" style="3" customWidth="1"/>
    <col min="8968" max="8969" width="0" style="3" hidden="1" customWidth="1"/>
    <col min="8970" max="8970" width="10.7109375" style="3" customWidth="1"/>
    <col min="8971" max="8974" width="0" style="3" hidden="1" customWidth="1"/>
    <col min="8975" max="8975" width="3.5703125" style="3" customWidth="1"/>
    <col min="8976" max="8982" width="0" style="3" hidden="1" customWidth="1"/>
    <col min="8983" max="8983" width="9.140625" style="3"/>
    <col min="8984" max="8985" width="5.7109375" style="3" customWidth="1"/>
    <col min="8986" max="8986" width="6.5703125" style="3" customWidth="1"/>
    <col min="8987" max="8987" width="24.85546875" style="3" customWidth="1"/>
    <col min="8988" max="8988" width="4.28515625" style="3" customWidth="1"/>
    <col min="8989" max="8989" width="8.28515625" style="3" customWidth="1"/>
    <col min="8990" max="8990" width="8.7109375" style="3" customWidth="1"/>
    <col min="8991" max="9216" width="9.140625" style="3"/>
    <col min="9217" max="9217" width="4.140625" style="3" customWidth="1"/>
    <col min="9218" max="9218" width="5" style="3" customWidth="1"/>
    <col min="9219" max="9219" width="13" style="3" customWidth="1"/>
    <col min="9220" max="9220" width="35.7109375" style="3" customWidth="1"/>
    <col min="9221" max="9221" width="10.7109375" style="3" customWidth="1"/>
    <col min="9222" max="9222" width="5.28515625" style="3" customWidth="1"/>
    <col min="9223" max="9223" width="9.7109375" style="3" customWidth="1"/>
    <col min="9224" max="9225" width="0" style="3" hidden="1" customWidth="1"/>
    <col min="9226" max="9226" width="10.7109375" style="3" customWidth="1"/>
    <col min="9227" max="9230" width="0" style="3" hidden="1" customWidth="1"/>
    <col min="9231" max="9231" width="3.5703125" style="3" customWidth="1"/>
    <col min="9232" max="9238" width="0" style="3" hidden="1" customWidth="1"/>
    <col min="9239" max="9239" width="9.140625" style="3"/>
    <col min="9240" max="9241" width="5.7109375" style="3" customWidth="1"/>
    <col min="9242" max="9242" width="6.5703125" style="3" customWidth="1"/>
    <col min="9243" max="9243" width="24.85546875" style="3" customWidth="1"/>
    <col min="9244" max="9244" width="4.28515625" style="3" customWidth="1"/>
    <col min="9245" max="9245" width="8.28515625" style="3" customWidth="1"/>
    <col min="9246" max="9246" width="8.7109375" style="3" customWidth="1"/>
    <col min="9247" max="9472" width="9.140625" style="3"/>
    <col min="9473" max="9473" width="4.140625" style="3" customWidth="1"/>
    <col min="9474" max="9474" width="5" style="3" customWidth="1"/>
    <col min="9475" max="9475" width="13" style="3" customWidth="1"/>
    <col min="9476" max="9476" width="35.7109375" style="3" customWidth="1"/>
    <col min="9477" max="9477" width="10.7109375" style="3" customWidth="1"/>
    <col min="9478" max="9478" width="5.28515625" style="3" customWidth="1"/>
    <col min="9479" max="9479" width="9.7109375" style="3" customWidth="1"/>
    <col min="9480" max="9481" width="0" style="3" hidden="1" customWidth="1"/>
    <col min="9482" max="9482" width="10.7109375" style="3" customWidth="1"/>
    <col min="9483" max="9486" width="0" style="3" hidden="1" customWidth="1"/>
    <col min="9487" max="9487" width="3.5703125" style="3" customWidth="1"/>
    <col min="9488" max="9494" width="0" style="3" hidden="1" customWidth="1"/>
    <col min="9495" max="9495" width="9.140625" style="3"/>
    <col min="9496" max="9497" width="5.7109375" style="3" customWidth="1"/>
    <col min="9498" max="9498" width="6.5703125" style="3" customWidth="1"/>
    <col min="9499" max="9499" width="24.85546875" style="3" customWidth="1"/>
    <col min="9500" max="9500" width="4.28515625" style="3" customWidth="1"/>
    <col min="9501" max="9501" width="8.28515625" style="3" customWidth="1"/>
    <col min="9502" max="9502" width="8.7109375" style="3" customWidth="1"/>
    <col min="9503" max="9728" width="9.140625" style="3"/>
    <col min="9729" max="9729" width="4.140625" style="3" customWidth="1"/>
    <col min="9730" max="9730" width="5" style="3" customWidth="1"/>
    <col min="9731" max="9731" width="13" style="3" customWidth="1"/>
    <col min="9732" max="9732" width="35.7109375" style="3" customWidth="1"/>
    <col min="9733" max="9733" width="10.7109375" style="3" customWidth="1"/>
    <col min="9734" max="9734" width="5.28515625" style="3" customWidth="1"/>
    <col min="9735" max="9735" width="9.7109375" style="3" customWidth="1"/>
    <col min="9736" max="9737" width="0" style="3" hidden="1" customWidth="1"/>
    <col min="9738" max="9738" width="10.7109375" style="3" customWidth="1"/>
    <col min="9739" max="9742" width="0" style="3" hidden="1" customWidth="1"/>
    <col min="9743" max="9743" width="3.5703125" style="3" customWidth="1"/>
    <col min="9744" max="9750" width="0" style="3" hidden="1" customWidth="1"/>
    <col min="9751" max="9751" width="9.140625" style="3"/>
    <col min="9752" max="9753" width="5.7109375" style="3" customWidth="1"/>
    <col min="9754" max="9754" width="6.5703125" style="3" customWidth="1"/>
    <col min="9755" max="9755" width="24.85546875" style="3" customWidth="1"/>
    <col min="9756" max="9756" width="4.28515625" style="3" customWidth="1"/>
    <col min="9757" max="9757" width="8.28515625" style="3" customWidth="1"/>
    <col min="9758" max="9758" width="8.7109375" style="3" customWidth="1"/>
    <col min="9759" max="9984" width="9.140625" style="3"/>
    <col min="9985" max="9985" width="4.140625" style="3" customWidth="1"/>
    <col min="9986" max="9986" width="5" style="3" customWidth="1"/>
    <col min="9987" max="9987" width="13" style="3" customWidth="1"/>
    <col min="9988" max="9988" width="35.7109375" style="3" customWidth="1"/>
    <col min="9989" max="9989" width="10.7109375" style="3" customWidth="1"/>
    <col min="9990" max="9990" width="5.28515625" style="3" customWidth="1"/>
    <col min="9991" max="9991" width="9.7109375" style="3" customWidth="1"/>
    <col min="9992" max="9993" width="0" style="3" hidden="1" customWidth="1"/>
    <col min="9994" max="9994" width="10.7109375" style="3" customWidth="1"/>
    <col min="9995" max="9998" width="0" style="3" hidden="1" customWidth="1"/>
    <col min="9999" max="9999" width="3.5703125" style="3" customWidth="1"/>
    <col min="10000" max="10006" width="0" style="3" hidden="1" customWidth="1"/>
    <col min="10007" max="10007" width="9.140625" style="3"/>
    <col min="10008" max="10009" width="5.7109375" style="3" customWidth="1"/>
    <col min="10010" max="10010" width="6.5703125" style="3" customWidth="1"/>
    <col min="10011" max="10011" width="24.85546875" style="3" customWidth="1"/>
    <col min="10012" max="10012" width="4.28515625" style="3" customWidth="1"/>
    <col min="10013" max="10013" width="8.28515625" style="3" customWidth="1"/>
    <col min="10014" max="10014" width="8.7109375" style="3" customWidth="1"/>
    <col min="10015" max="10240" width="9.140625" style="3"/>
    <col min="10241" max="10241" width="4.140625" style="3" customWidth="1"/>
    <col min="10242" max="10242" width="5" style="3" customWidth="1"/>
    <col min="10243" max="10243" width="13" style="3" customWidth="1"/>
    <col min="10244" max="10244" width="35.7109375" style="3" customWidth="1"/>
    <col min="10245" max="10245" width="10.7109375" style="3" customWidth="1"/>
    <col min="10246" max="10246" width="5.28515625" style="3" customWidth="1"/>
    <col min="10247" max="10247" width="9.7109375" style="3" customWidth="1"/>
    <col min="10248" max="10249" width="0" style="3" hidden="1" customWidth="1"/>
    <col min="10250" max="10250" width="10.7109375" style="3" customWidth="1"/>
    <col min="10251" max="10254" width="0" style="3" hidden="1" customWidth="1"/>
    <col min="10255" max="10255" width="3.5703125" style="3" customWidth="1"/>
    <col min="10256" max="10262" width="0" style="3" hidden="1" customWidth="1"/>
    <col min="10263" max="10263" width="9.140625" style="3"/>
    <col min="10264" max="10265" width="5.7109375" style="3" customWidth="1"/>
    <col min="10266" max="10266" width="6.5703125" style="3" customWidth="1"/>
    <col min="10267" max="10267" width="24.85546875" style="3" customWidth="1"/>
    <col min="10268" max="10268" width="4.28515625" style="3" customWidth="1"/>
    <col min="10269" max="10269" width="8.28515625" style="3" customWidth="1"/>
    <col min="10270" max="10270" width="8.7109375" style="3" customWidth="1"/>
    <col min="10271" max="10496" width="9.140625" style="3"/>
    <col min="10497" max="10497" width="4.140625" style="3" customWidth="1"/>
    <col min="10498" max="10498" width="5" style="3" customWidth="1"/>
    <col min="10499" max="10499" width="13" style="3" customWidth="1"/>
    <col min="10500" max="10500" width="35.7109375" style="3" customWidth="1"/>
    <col min="10501" max="10501" width="10.7109375" style="3" customWidth="1"/>
    <col min="10502" max="10502" width="5.28515625" style="3" customWidth="1"/>
    <col min="10503" max="10503" width="9.7109375" style="3" customWidth="1"/>
    <col min="10504" max="10505" width="0" style="3" hidden="1" customWidth="1"/>
    <col min="10506" max="10506" width="10.7109375" style="3" customWidth="1"/>
    <col min="10507" max="10510" width="0" style="3" hidden="1" customWidth="1"/>
    <col min="10511" max="10511" width="3.5703125" style="3" customWidth="1"/>
    <col min="10512" max="10518" width="0" style="3" hidden="1" customWidth="1"/>
    <col min="10519" max="10519" width="9.140625" style="3"/>
    <col min="10520" max="10521" width="5.7109375" style="3" customWidth="1"/>
    <col min="10522" max="10522" width="6.5703125" style="3" customWidth="1"/>
    <col min="10523" max="10523" width="24.85546875" style="3" customWidth="1"/>
    <col min="10524" max="10524" width="4.28515625" style="3" customWidth="1"/>
    <col min="10525" max="10525" width="8.28515625" style="3" customWidth="1"/>
    <col min="10526" max="10526" width="8.7109375" style="3" customWidth="1"/>
    <col min="10527" max="10752" width="9.140625" style="3"/>
    <col min="10753" max="10753" width="4.140625" style="3" customWidth="1"/>
    <col min="10754" max="10754" width="5" style="3" customWidth="1"/>
    <col min="10755" max="10755" width="13" style="3" customWidth="1"/>
    <col min="10756" max="10756" width="35.7109375" style="3" customWidth="1"/>
    <col min="10757" max="10757" width="10.7109375" style="3" customWidth="1"/>
    <col min="10758" max="10758" width="5.28515625" style="3" customWidth="1"/>
    <col min="10759" max="10759" width="9.7109375" style="3" customWidth="1"/>
    <col min="10760" max="10761" width="0" style="3" hidden="1" customWidth="1"/>
    <col min="10762" max="10762" width="10.7109375" style="3" customWidth="1"/>
    <col min="10763" max="10766" width="0" style="3" hidden="1" customWidth="1"/>
    <col min="10767" max="10767" width="3.5703125" style="3" customWidth="1"/>
    <col min="10768" max="10774" width="0" style="3" hidden="1" customWidth="1"/>
    <col min="10775" max="10775" width="9.140625" style="3"/>
    <col min="10776" max="10777" width="5.7109375" style="3" customWidth="1"/>
    <col min="10778" max="10778" width="6.5703125" style="3" customWidth="1"/>
    <col min="10779" max="10779" width="24.85546875" style="3" customWidth="1"/>
    <col min="10780" max="10780" width="4.28515625" style="3" customWidth="1"/>
    <col min="10781" max="10781" width="8.28515625" style="3" customWidth="1"/>
    <col min="10782" max="10782" width="8.7109375" style="3" customWidth="1"/>
    <col min="10783" max="11008" width="9.140625" style="3"/>
    <col min="11009" max="11009" width="4.140625" style="3" customWidth="1"/>
    <col min="11010" max="11010" width="5" style="3" customWidth="1"/>
    <col min="11011" max="11011" width="13" style="3" customWidth="1"/>
    <col min="11012" max="11012" width="35.7109375" style="3" customWidth="1"/>
    <col min="11013" max="11013" width="10.7109375" style="3" customWidth="1"/>
    <col min="11014" max="11014" width="5.28515625" style="3" customWidth="1"/>
    <col min="11015" max="11015" width="9.7109375" style="3" customWidth="1"/>
    <col min="11016" max="11017" width="0" style="3" hidden="1" customWidth="1"/>
    <col min="11018" max="11018" width="10.7109375" style="3" customWidth="1"/>
    <col min="11019" max="11022" width="0" style="3" hidden="1" customWidth="1"/>
    <col min="11023" max="11023" width="3.5703125" style="3" customWidth="1"/>
    <col min="11024" max="11030" width="0" style="3" hidden="1" customWidth="1"/>
    <col min="11031" max="11031" width="9.140625" style="3"/>
    <col min="11032" max="11033" width="5.7109375" style="3" customWidth="1"/>
    <col min="11034" max="11034" width="6.5703125" style="3" customWidth="1"/>
    <col min="11035" max="11035" width="24.85546875" style="3" customWidth="1"/>
    <col min="11036" max="11036" width="4.28515625" style="3" customWidth="1"/>
    <col min="11037" max="11037" width="8.28515625" style="3" customWidth="1"/>
    <col min="11038" max="11038" width="8.7109375" style="3" customWidth="1"/>
    <col min="11039" max="11264" width="9.140625" style="3"/>
    <col min="11265" max="11265" width="4.140625" style="3" customWidth="1"/>
    <col min="11266" max="11266" width="5" style="3" customWidth="1"/>
    <col min="11267" max="11267" width="13" style="3" customWidth="1"/>
    <col min="11268" max="11268" width="35.7109375" style="3" customWidth="1"/>
    <col min="11269" max="11269" width="10.7109375" style="3" customWidth="1"/>
    <col min="11270" max="11270" width="5.28515625" style="3" customWidth="1"/>
    <col min="11271" max="11271" width="9.7109375" style="3" customWidth="1"/>
    <col min="11272" max="11273" width="0" style="3" hidden="1" customWidth="1"/>
    <col min="11274" max="11274" width="10.7109375" style="3" customWidth="1"/>
    <col min="11275" max="11278" width="0" style="3" hidden="1" customWidth="1"/>
    <col min="11279" max="11279" width="3.5703125" style="3" customWidth="1"/>
    <col min="11280" max="11286" width="0" style="3" hidden="1" customWidth="1"/>
    <col min="11287" max="11287" width="9.140625" style="3"/>
    <col min="11288" max="11289" width="5.7109375" style="3" customWidth="1"/>
    <col min="11290" max="11290" width="6.5703125" style="3" customWidth="1"/>
    <col min="11291" max="11291" width="24.85546875" style="3" customWidth="1"/>
    <col min="11292" max="11292" width="4.28515625" style="3" customWidth="1"/>
    <col min="11293" max="11293" width="8.28515625" style="3" customWidth="1"/>
    <col min="11294" max="11294" width="8.7109375" style="3" customWidth="1"/>
    <col min="11295" max="11520" width="9.140625" style="3"/>
    <col min="11521" max="11521" width="4.140625" style="3" customWidth="1"/>
    <col min="11522" max="11522" width="5" style="3" customWidth="1"/>
    <col min="11523" max="11523" width="13" style="3" customWidth="1"/>
    <col min="11524" max="11524" width="35.7109375" style="3" customWidth="1"/>
    <col min="11525" max="11525" width="10.7109375" style="3" customWidth="1"/>
    <col min="11526" max="11526" width="5.28515625" style="3" customWidth="1"/>
    <col min="11527" max="11527" width="9.7109375" style="3" customWidth="1"/>
    <col min="11528" max="11529" width="0" style="3" hidden="1" customWidth="1"/>
    <col min="11530" max="11530" width="10.7109375" style="3" customWidth="1"/>
    <col min="11531" max="11534" width="0" style="3" hidden="1" customWidth="1"/>
    <col min="11535" max="11535" width="3.5703125" style="3" customWidth="1"/>
    <col min="11536" max="11542" width="0" style="3" hidden="1" customWidth="1"/>
    <col min="11543" max="11543" width="9.140625" style="3"/>
    <col min="11544" max="11545" width="5.7109375" style="3" customWidth="1"/>
    <col min="11546" max="11546" width="6.5703125" style="3" customWidth="1"/>
    <col min="11547" max="11547" width="24.85546875" style="3" customWidth="1"/>
    <col min="11548" max="11548" width="4.28515625" style="3" customWidth="1"/>
    <col min="11549" max="11549" width="8.28515625" style="3" customWidth="1"/>
    <col min="11550" max="11550" width="8.7109375" style="3" customWidth="1"/>
    <col min="11551" max="11776" width="9.140625" style="3"/>
    <col min="11777" max="11777" width="4.140625" style="3" customWidth="1"/>
    <col min="11778" max="11778" width="5" style="3" customWidth="1"/>
    <col min="11779" max="11779" width="13" style="3" customWidth="1"/>
    <col min="11780" max="11780" width="35.7109375" style="3" customWidth="1"/>
    <col min="11781" max="11781" width="10.7109375" style="3" customWidth="1"/>
    <col min="11782" max="11782" width="5.28515625" style="3" customWidth="1"/>
    <col min="11783" max="11783" width="9.7109375" style="3" customWidth="1"/>
    <col min="11784" max="11785" width="0" style="3" hidden="1" customWidth="1"/>
    <col min="11786" max="11786" width="10.7109375" style="3" customWidth="1"/>
    <col min="11787" max="11790" width="0" style="3" hidden="1" customWidth="1"/>
    <col min="11791" max="11791" width="3.5703125" style="3" customWidth="1"/>
    <col min="11792" max="11798" width="0" style="3" hidden="1" customWidth="1"/>
    <col min="11799" max="11799" width="9.140625" style="3"/>
    <col min="11800" max="11801" width="5.7109375" style="3" customWidth="1"/>
    <col min="11802" max="11802" width="6.5703125" style="3" customWidth="1"/>
    <col min="11803" max="11803" width="24.85546875" style="3" customWidth="1"/>
    <col min="11804" max="11804" width="4.28515625" style="3" customWidth="1"/>
    <col min="11805" max="11805" width="8.28515625" style="3" customWidth="1"/>
    <col min="11806" max="11806" width="8.7109375" style="3" customWidth="1"/>
    <col min="11807" max="12032" width="9.140625" style="3"/>
    <col min="12033" max="12033" width="4.140625" style="3" customWidth="1"/>
    <col min="12034" max="12034" width="5" style="3" customWidth="1"/>
    <col min="12035" max="12035" width="13" style="3" customWidth="1"/>
    <col min="12036" max="12036" width="35.7109375" style="3" customWidth="1"/>
    <col min="12037" max="12037" width="10.7109375" style="3" customWidth="1"/>
    <col min="12038" max="12038" width="5.28515625" style="3" customWidth="1"/>
    <col min="12039" max="12039" width="9.7109375" style="3" customWidth="1"/>
    <col min="12040" max="12041" width="0" style="3" hidden="1" customWidth="1"/>
    <col min="12042" max="12042" width="10.7109375" style="3" customWidth="1"/>
    <col min="12043" max="12046" width="0" style="3" hidden="1" customWidth="1"/>
    <col min="12047" max="12047" width="3.5703125" style="3" customWidth="1"/>
    <col min="12048" max="12054" width="0" style="3" hidden="1" customWidth="1"/>
    <col min="12055" max="12055" width="9.140625" style="3"/>
    <col min="12056" max="12057" width="5.7109375" style="3" customWidth="1"/>
    <col min="12058" max="12058" width="6.5703125" style="3" customWidth="1"/>
    <col min="12059" max="12059" width="24.85546875" style="3" customWidth="1"/>
    <col min="12060" max="12060" width="4.28515625" style="3" customWidth="1"/>
    <col min="12061" max="12061" width="8.28515625" style="3" customWidth="1"/>
    <col min="12062" max="12062" width="8.7109375" style="3" customWidth="1"/>
    <col min="12063" max="12288" width="9.140625" style="3"/>
    <col min="12289" max="12289" width="4.140625" style="3" customWidth="1"/>
    <col min="12290" max="12290" width="5" style="3" customWidth="1"/>
    <col min="12291" max="12291" width="13" style="3" customWidth="1"/>
    <col min="12292" max="12292" width="35.7109375" style="3" customWidth="1"/>
    <col min="12293" max="12293" width="10.7109375" style="3" customWidth="1"/>
    <col min="12294" max="12294" width="5.28515625" style="3" customWidth="1"/>
    <col min="12295" max="12295" width="9.7109375" style="3" customWidth="1"/>
    <col min="12296" max="12297" width="0" style="3" hidden="1" customWidth="1"/>
    <col min="12298" max="12298" width="10.7109375" style="3" customWidth="1"/>
    <col min="12299" max="12302" width="0" style="3" hidden="1" customWidth="1"/>
    <col min="12303" max="12303" width="3.5703125" style="3" customWidth="1"/>
    <col min="12304" max="12310" width="0" style="3" hidden="1" customWidth="1"/>
    <col min="12311" max="12311" width="9.140625" style="3"/>
    <col min="12312" max="12313" width="5.7109375" style="3" customWidth="1"/>
    <col min="12314" max="12314" width="6.5703125" style="3" customWidth="1"/>
    <col min="12315" max="12315" width="24.85546875" style="3" customWidth="1"/>
    <col min="12316" max="12316" width="4.28515625" style="3" customWidth="1"/>
    <col min="12317" max="12317" width="8.28515625" style="3" customWidth="1"/>
    <col min="12318" max="12318" width="8.7109375" style="3" customWidth="1"/>
    <col min="12319" max="12544" width="9.140625" style="3"/>
    <col min="12545" max="12545" width="4.140625" style="3" customWidth="1"/>
    <col min="12546" max="12546" width="5" style="3" customWidth="1"/>
    <col min="12547" max="12547" width="13" style="3" customWidth="1"/>
    <col min="12548" max="12548" width="35.7109375" style="3" customWidth="1"/>
    <col min="12549" max="12549" width="10.7109375" style="3" customWidth="1"/>
    <col min="12550" max="12550" width="5.28515625" style="3" customWidth="1"/>
    <col min="12551" max="12551" width="9.7109375" style="3" customWidth="1"/>
    <col min="12552" max="12553" width="0" style="3" hidden="1" customWidth="1"/>
    <col min="12554" max="12554" width="10.7109375" style="3" customWidth="1"/>
    <col min="12555" max="12558" width="0" style="3" hidden="1" customWidth="1"/>
    <col min="12559" max="12559" width="3.5703125" style="3" customWidth="1"/>
    <col min="12560" max="12566" width="0" style="3" hidden="1" customWidth="1"/>
    <col min="12567" max="12567" width="9.140625" style="3"/>
    <col min="12568" max="12569" width="5.7109375" style="3" customWidth="1"/>
    <col min="12570" max="12570" width="6.5703125" style="3" customWidth="1"/>
    <col min="12571" max="12571" width="24.85546875" style="3" customWidth="1"/>
    <col min="12572" max="12572" width="4.28515625" style="3" customWidth="1"/>
    <col min="12573" max="12573" width="8.28515625" style="3" customWidth="1"/>
    <col min="12574" max="12574" width="8.7109375" style="3" customWidth="1"/>
    <col min="12575" max="12800" width="9.140625" style="3"/>
    <col min="12801" max="12801" width="4.140625" style="3" customWidth="1"/>
    <col min="12802" max="12802" width="5" style="3" customWidth="1"/>
    <col min="12803" max="12803" width="13" style="3" customWidth="1"/>
    <col min="12804" max="12804" width="35.7109375" style="3" customWidth="1"/>
    <col min="12805" max="12805" width="10.7109375" style="3" customWidth="1"/>
    <col min="12806" max="12806" width="5.28515625" style="3" customWidth="1"/>
    <col min="12807" max="12807" width="9.7109375" style="3" customWidth="1"/>
    <col min="12808" max="12809" width="0" style="3" hidden="1" customWidth="1"/>
    <col min="12810" max="12810" width="10.7109375" style="3" customWidth="1"/>
    <col min="12811" max="12814" width="0" style="3" hidden="1" customWidth="1"/>
    <col min="12815" max="12815" width="3.5703125" style="3" customWidth="1"/>
    <col min="12816" max="12822" width="0" style="3" hidden="1" customWidth="1"/>
    <col min="12823" max="12823" width="9.140625" style="3"/>
    <col min="12824" max="12825" width="5.7109375" style="3" customWidth="1"/>
    <col min="12826" max="12826" width="6.5703125" style="3" customWidth="1"/>
    <col min="12827" max="12827" width="24.85546875" style="3" customWidth="1"/>
    <col min="12828" max="12828" width="4.28515625" style="3" customWidth="1"/>
    <col min="12829" max="12829" width="8.28515625" style="3" customWidth="1"/>
    <col min="12830" max="12830" width="8.7109375" style="3" customWidth="1"/>
    <col min="12831" max="13056" width="9.140625" style="3"/>
    <col min="13057" max="13057" width="4.140625" style="3" customWidth="1"/>
    <col min="13058" max="13058" width="5" style="3" customWidth="1"/>
    <col min="13059" max="13059" width="13" style="3" customWidth="1"/>
    <col min="13060" max="13060" width="35.7109375" style="3" customWidth="1"/>
    <col min="13061" max="13061" width="10.7109375" style="3" customWidth="1"/>
    <col min="13062" max="13062" width="5.28515625" style="3" customWidth="1"/>
    <col min="13063" max="13063" width="9.7109375" style="3" customWidth="1"/>
    <col min="13064" max="13065" width="0" style="3" hidden="1" customWidth="1"/>
    <col min="13066" max="13066" width="10.7109375" style="3" customWidth="1"/>
    <col min="13067" max="13070" width="0" style="3" hidden="1" customWidth="1"/>
    <col min="13071" max="13071" width="3.5703125" style="3" customWidth="1"/>
    <col min="13072" max="13078" width="0" style="3" hidden="1" customWidth="1"/>
    <col min="13079" max="13079" width="9.140625" style="3"/>
    <col min="13080" max="13081" width="5.7109375" style="3" customWidth="1"/>
    <col min="13082" max="13082" width="6.5703125" style="3" customWidth="1"/>
    <col min="13083" max="13083" width="24.85546875" style="3" customWidth="1"/>
    <col min="13084" max="13084" width="4.28515625" style="3" customWidth="1"/>
    <col min="13085" max="13085" width="8.28515625" style="3" customWidth="1"/>
    <col min="13086" max="13086" width="8.7109375" style="3" customWidth="1"/>
    <col min="13087" max="13312" width="9.140625" style="3"/>
    <col min="13313" max="13313" width="4.140625" style="3" customWidth="1"/>
    <col min="13314" max="13314" width="5" style="3" customWidth="1"/>
    <col min="13315" max="13315" width="13" style="3" customWidth="1"/>
    <col min="13316" max="13316" width="35.7109375" style="3" customWidth="1"/>
    <col min="13317" max="13317" width="10.7109375" style="3" customWidth="1"/>
    <col min="13318" max="13318" width="5.28515625" style="3" customWidth="1"/>
    <col min="13319" max="13319" width="9.7109375" style="3" customWidth="1"/>
    <col min="13320" max="13321" width="0" style="3" hidden="1" customWidth="1"/>
    <col min="13322" max="13322" width="10.7109375" style="3" customWidth="1"/>
    <col min="13323" max="13326" width="0" style="3" hidden="1" customWidth="1"/>
    <col min="13327" max="13327" width="3.5703125" style="3" customWidth="1"/>
    <col min="13328" max="13334" width="0" style="3" hidden="1" customWidth="1"/>
    <col min="13335" max="13335" width="9.140625" style="3"/>
    <col min="13336" max="13337" width="5.7109375" style="3" customWidth="1"/>
    <col min="13338" max="13338" width="6.5703125" style="3" customWidth="1"/>
    <col min="13339" max="13339" width="24.85546875" style="3" customWidth="1"/>
    <col min="13340" max="13340" width="4.28515625" style="3" customWidth="1"/>
    <col min="13341" max="13341" width="8.28515625" style="3" customWidth="1"/>
    <col min="13342" max="13342" width="8.7109375" style="3" customWidth="1"/>
    <col min="13343" max="13568" width="9.140625" style="3"/>
    <col min="13569" max="13569" width="4.140625" style="3" customWidth="1"/>
    <col min="13570" max="13570" width="5" style="3" customWidth="1"/>
    <col min="13571" max="13571" width="13" style="3" customWidth="1"/>
    <col min="13572" max="13572" width="35.7109375" style="3" customWidth="1"/>
    <col min="13573" max="13573" width="10.7109375" style="3" customWidth="1"/>
    <col min="13574" max="13574" width="5.28515625" style="3" customWidth="1"/>
    <col min="13575" max="13575" width="9.7109375" style="3" customWidth="1"/>
    <col min="13576" max="13577" width="0" style="3" hidden="1" customWidth="1"/>
    <col min="13578" max="13578" width="10.7109375" style="3" customWidth="1"/>
    <col min="13579" max="13582" width="0" style="3" hidden="1" customWidth="1"/>
    <col min="13583" max="13583" width="3.5703125" style="3" customWidth="1"/>
    <col min="13584" max="13590" width="0" style="3" hidden="1" customWidth="1"/>
    <col min="13591" max="13591" width="9.140625" style="3"/>
    <col min="13592" max="13593" width="5.7109375" style="3" customWidth="1"/>
    <col min="13594" max="13594" width="6.5703125" style="3" customWidth="1"/>
    <col min="13595" max="13595" width="24.85546875" style="3" customWidth="1"/>
    <col min="13596" max="13596" width="4.28515625" style="3" customWidth="1"/>
    <col min="13597" max="13597" width="8.28515625" style="3" customWidth="1"/>
    <col min="13598" max="13598" width="8.7109375" style="3" customWidth="1"/>
    <col min="13599" max="13824" width="9.140625" style="3"/>
    <col min="13825" max="13825" width="4.140625" style="3" customWidth="1"/>
    <col min="13826" max="13826" width="5" style="3" customWidth="1"/>
    <col min="13827" max="13827" width="13" style="3" customWidth="1"/>
    <col min="13828" max="13828" width="35.7109375" style="3" customWidth="1"/>
    <col min="13829" max="13829" width="10.7109375" style="3" customWidth="1"/>
    <col min="13830" max="13830" width="5.28515625" style="3" customWidth="1"/>
    <col min="13831" max="13831" width="9.7109375" style="3" customWidth="1"/>
    <col min="13832" max="13833" width="0" style="3" hidden="1" customWidth="1"/>
    <col min="13834" max="13834" width="10.7109375" style="3" customWidth="1"/>
    <col min="13835" max="13838" width="0" style="3" hidden="1" customWidth="1"/>
    <col min="13839" max="13839" width="3.5703125" style="3" customWidth="1"/>
    <col min="13840" max="13846" width="0" style="3" hidden="1" customWidth="1"/>
    <col min="13847" max="13847" width="9.140625" style="3"/>
    <col min="13848" max="13849" width="5.7109375" style="3" customWidth="1"/>
    <col min="13850" max="13850" width="6.5703125" style="3" customWidth="1"/>
    <col min="13851" max="13851" width="24.85546875" style="3" customWidth="1"/>
    <col min="13852" max="13852" width="4.28515625" style="3" customWidth="1"/>
    <col min="13853" max="13853" width="8.28515625" style="3" customWidth="1"/>
    <col min="13854" max="13854" width="8.7109375" style="3" customWidth="1"/>
    <col min="13855" max="14080" width="9.140625" style="3"/>
    <col min="14081" max="14081" width="4.140625" style="3" customWidth="1"/>
    <col min="14082" max="14082" width="5" style="3" customWidth="1"/>
    <col min="14083" max="14083" width="13" style="3" customWidth="1"/>
    <col min="14084" max="14084" width="35.7109375" style="3" customWidth="1"/>
    <col min="14085" max="14085" width="10.7109375" style="3" customWidth="1"/>
    <col min="14086" max="14086" width="5.28515625" style="3" customWidth="1"/>
    <col min="14087" max="14087" width="9.7109375" style="3" customWidth="1"/>
    <col min="14088" max="14089" width="0" style="3" hidden="1" customWidth="1"/>
    <col min="14090" max="14090" width="10.7109375" style="3" customWidth="1"/>
    <col min="14091" max="14094" width="0" style="3" hidden="1" customWidth="1"/>
    <col min="14095" max="14095" width="3.5703125" style="3" customWidth="1"/>
    <col min="14096" max="14102" width="0" style="3" hidden="1" customWidth="1"/>
    <col min="14103" max="14103" width="9.140625" style="3"/>
    <col min="14104" max="14105" width="5.7109375" style="3" customWidth="1"/>
    <col min="14106" max="14106" width="6.5703125" style="3" customWidth="1"/>
    <col min="14107" max="14107" width="24.85546875" style="3" customWidth="1"/>
    <col min="14108" max="14108" width="4.28515625" style="3" customWidth="1"/>
    <col min="14109" max="14109" width="8.28515625" style="3" customWidth="1"/>
    <col min="14110" max="14110" width="8.7109375" style="3" customWidth="1"/>
    <col min="14111" max="14336" width="9.140625" style="3"/>
    <col min="14337" max="14337" width="4.140625" style="3" customWidth="1"/>
    <col min="14338" max="14338" width="5" style="3" customWidth="1"/>
    <col min="14339" max="14339" width="13" style="3" customWidth="1"/>
    <col min="14340" max="14340" width="35.7109375" style="3" customWidth="1"/>
    <col min="14341" max="14341" width="10.7109375" style="3" customWidth="1"/>
    <col min="14342" max="14342" width="5.28515625" style="3" customWidth="1"/>
    <col min="14343" max="14343" width="9.7109375" style="3" customWidth="1"/>
    <col min="14344" max="14345" width="0" style="3" hidden="1" customWidth="1"/>
    <col min="14346" max="14346" width="10.7109375" style="3" customWidth="1"/>
    <col min="14347" max="14350" width="0" style="3" hidden="1" customWidth="1"/>
    <col min="14351" max="14351" width="3.5703125" style="3" customWidth="1"/>
    <col min="14352" max="14358" width="0" style="3" hidden="1" customWidth="1"/>
    <col min="14359" max="14359" width="9.140625" style="3"/>
    <col min="14360" max="14361" width="5.7109375" style="3" customWidth="1"/>
    <col min="14362" max="14362" width="6.5703125" style="3" customWidth="1"/>
    <col min="14363" max="14363" width="24.85546875" style="3" customWidth="1"/>
    <col min="14364" max="14364" width="4.28515625" style="3" customWidth="1"/>
    <col min="14365" max="14365" width="8.28515625" style="3" customWidth="1"/>
    <col min="14366" max="14366" width="8.7109375" style="3" customWidth="1"/>
    <col min="14367" max="14592" width="9.140625" style="3"/>
    <col min="14593" max="14593" width="4.140625" style="3" customWidth="1"/>
    <col min="14594" max="14594" width="5" style="3" customWidth="1"/>
    <col min="14595" max="14595" width="13" style="3" customWidth="1"/>
    <col min="14596" max="14596" width="35.7109375" style="3" customWidth="1"/>
    <col min="14597" max="14597" width="10.7109375" style="3" customWidth="1"/>
    <col min="14598" max="14598" width="5.28515625" style="3" customWidth="1"/>
    <col min="14599" max="14599" width="9.7109375" style="3" customWidth="1"/>
    <col min="14600" max="14601" width="0" style="3" hidden="1" customWidth="1"/>
    <col min="14602" max="14602" width="10.7109375" style="3" customWidth="1"/>
    <col min="14603" max="14606" width="0" style="3" hidden="1" customWidth="1"/>
    <col min="14607" max="14607" width="3.5703125" style="3" customWidth="1"/>
    <col min="14608" max="14614" width="0" style="3" hidden="1" customWidth="1"/>
    <col min="14615" max="14615" width="9.140625" style="3"/>
    <col min="14616" max="14617" width="5.7109375" style="3" customWidth="1"/>
    <col min="14618" max="14618" width="6.5703125" style="3" customWidth="1"/>
    <col min="14619" max="14619" width="24.85546875" style="3" customWidth="1"/>
    <col min="14620" max="14620" width="4.28515625" style="3" customWidth="1"/>
    <col min="14621" max="14621" width="8.28515625" style="3" customWidth="1"/>
    <col min="14622" max="14622" width="8.7109375" style="3" customWidth="1"/>
    <col min="14623" max="14848" width="9.140625" style="3"/>
    <col min="14849" max="14849" width="4.140625" style="3" customWidth="1"/>
    <col min="14850" max="14850" width="5" style="3" customWidth="1"/>
    <col min="14851" max="14851" width="13" style="3" customWidth="1"/>
    <col min="14852" max="14852" width="35.7109375" style="3" customWidth="1"/>
    <col min="14853" max="14853" width="10.7109375" style="3" customWidth="1"/>
    <col min="14854" max="14854" width="5.28515625" style="3" customWidth="1"/>
    <col min="14855" max="14855" width="9.7109375" style="3" customWidth="1"/>
    <col min="14856" max="14857" width="0" style="3" hidden="1" customWidth="1"/>
    <col min="14858" max="14858" width="10.7109375" style="3" customWidth="1"/>
    <col min="14859" max="14862" width="0" style="3" hidden="1" customWidth="1"/>
    <col min="14863" max="14863" width="3.5703125" style="3" customWidth="1"/>
    <col min="14864" max="14870" width="0" style="3" hidden="1" customWidth="1"/>
    <col min="14871" max="14871" width="9.140625" style="3"/>
    <col min="14872" max="14873" width="5.7109375" style="3" customWidth="1"/>
    <col min="14874" max="14874" width="6.5703125" style="3" customWidth="1"/>
    <col min="14875" max="14875" width="24.85546875" style="3" customWidth="1"/>
    <col min="14876" max="14876" width="4.28515625" style="3" customWidth="1"/>
    <col min="14877" max="14877" width="8.28515625" style="3" customWidth="1"/>
    <col min="14878" max="14878" width="8.7109375" style="3" customWidth="1"/>
    <col min="14879" max="15104" width="9.140625" style="3"/>
    <col min="15105" max="15105" width="4.140625" style="3" customWidth="1"/>
    <col min="15106" max="15106" width="5" style="3" customWidth="1"/>
    <col min="15107" max="15107" width="13" style="3" customWidth="1"/>
    <col min="15108" max="15108" width="35.7109375" style="3" customWidth="1"/>
    <col min="15109" max="15109" width="10.7109375" style="3" customWidth="1"/>
    <col min="15110" max="15110" width="5.28515625" style="3" customWidth="1"/>
    <col min="15111" max="15111" width="9.7109375" style="3" customWidth="1"/>
    <col min="15112" max="15113" width="0" style="3" hidden="1" customWidth="1"/>
    <col min="15114" max="15114" width="10.7109375" style="3" customWidth="1"/>
    <col min="15115" max="15118" width="0" style="3" hidden="1" customWidth="1"/>
    <col min="15119" max="15119" width="3.5703125" style="3" customWidth="1"/>
    <col min="15120" max="15126" width="0" style="3" hidden="1" customWidth="1"/>
    <col min="15127" max="15127" width="9.140625" style="3"/>
    <col min="15128" max="15129" width="5.7109375" style="3" customWidth="1"/>
    <col min="15130" max="15130" width="6.5703125" style="3" customWidth="1"/>
    <col min="15131" max="15131" width="24.85546875" style="3" customWidth="1"/>
    <col min="15132" max="15132" width="4.28515625" style="3" customWidth="1"/>
    <col min="15133" max="15133" width="8.28515625" style="3" customWidth="1"/>
    <col min="15134" max="15134" width="8.7109375" style="3" customWidth="1"/>
    <col min="15135" max="15360" width="9.140625" style="3"/>
    <col min="15361" max="15361" width="4.140625" style="3" customWidth="1"/>
    <col min="15362" max="15362" width="5" style="3" customWidth="1"/>
    <col min="15363" max="15363" width="13" style="3" customWidth="1"/>
    <col min="15364" max="15364" width="35.7109375" style="3" customWidth="1"/>
    <col min="15365" max="15365" width="10.7109375" style="3" customWidth="1"/>
    <col min="15366" max="15366" width="5.28515625" style="3" customWidth="1"/>
    <col min="15367" max="15367" width="9.7109375" style="3" customWidth="1"/>
    <col min="15368" max="15369" width="0" style="3" hidden="1" customWidth="1"/>
    <col min="15370" max="15370" width="10.7109375" style="3" customWidth="1"/>
    <col min="15371" max="15374" width="0" style="3" hidden="1" customWidth="1"/>
    <col min="15375" max="15375" width="3.5703125" style="3" customWidth="1"/>
    <col min="15376" max="15382" width="0" style="3" hidden="1" customWidth="1"/>
    <col min="15383" max="15383" width="9.140625" style="3"/>
    <col min="15384" max="15385" width="5.7109375" style="3" customWidth="1"/>
    <col min="15386" max="15386" width="6.5703125" style="3" customWidth="1"/>
    <col min="15387" max="15387" width="24.85546875" style="3" customWidth="1"/>
    <col min="15388" max="15388" width="4.28515625" style="3" customWidth="1"/>
    <col min="15389" max="15389" width="8.28515625" style="3" customWidth="1"/>
    <col min="15390" max="15390" width="8.7109375" style="3" customWidth="1"/>
    <col min="15391" max="15616" width="9.140625" style="3"/>
    <col min="15617" max="15617" width="4.140625" style="3" customWidth="1"/>
    <col min="15618" max="15618" width="5" style="3" customWidth="1"/>
    <col min="15619" max="15619" width="13" style="3" customWidth="1"/>
    <col min="15620" max="15620" width="35.7109375" style="3" customWidth="1"/>
    <col min="15621" max="15621" width="10.7109375" style="3" customWidth="1"/>
    <col min="15622" max="15622" width="5.28515625" style="3" customWidth="1"/>
    <col min="15623" max="15623" width="9.7109375" style="3" customWidth="1"/>
    <col min="15624" max="15625" width="0" style="3" hidden="1" customWidth="1"/>
    <col min="15626" max="15626" width="10.7109375" style="3" customWidth="1"/>
    <col min="15627" max="15630" width="0" style="3" hidden="1" customWidth="1"/>
    <col min="15631" max="15631" width="3.5703125" style="3" customWidth="1"/>
    <col min="15632" max="15638" width="0" style="3" hidden="1" customWidth="1"/>
    <col min="15639" max="15639" width="9.140625" style="3"/>
    <col min="15640" max="15641" width="5.7109375" style="3" customWidth="1"/>
    <col min="15642" max="15642" width="6.5703125" style="3" customWidth="1"/>
    <col min="15643" max="15643" width="24.85546875" style="3" customWidth="1"/>
    <col min="15644" max="15644" width="4.28515625" style="3" customWidth="1"/>
    <col min="15645" max="15645" width="8.28515625" style="3" customWidth="1"/>
    <col min="15646" max="15646" width="8.7109375" style="3" customWidth="1"/>
    <col min="15647" max="15872" width="9.140625" style="3"/>
    <col min="15873" max="15873" width="4.140625" style="3" customWidth="1"/>
    <col min="15874" max="15874" width="5" style="3" customWidth="1"/>
    <col min="15875" max="15875" width="13" style="3" customWidth="1"/>
    <col min="15876" max="15876" width="35.7109375" style="3" customWidth="1"/>
    <col min="15877" max="15877" width="10.7109375" style="3" customWidth="1"/>
    <col min="15878" max="15878" width="5.28515625" style="3" customWidth="1"/>
    <col min="15879" max="15879" width="9.7109375" style="3" customWidth="1"/>
    <col min="15880" max="15881" width="0" style="3" hidden="1" customWidth="1"/>
    <col min="15882" max="15882" width="10.7109375" style="3" customWidth="1"/>
    <col min="15883" max="15886" width="0" style="3" hidden="1" customWidth="1"/>
    <col min="15887" max="15887" width="3.5703125" style="3" customWidth="1"/>
    <col min="15888" max="15894" width="0" style="3" hidden="1" customWidth="1"/>
    <col min="15895" max="15895" width="9.140625" style="3"/>
    <col min="15896" max="15897" width="5.7109375" style="3" customWidth="1"/>
    <col min="15898" max="15898" width="6.5703125" style="3" customWidth="1"/>
    <col min="15899" max="15899" width="24.85546875" style="3" customWidth="1"/>
    <col min="15900" max="15900" width="4.28515625" style="3" customWidth="1"/>
    <col min="15901" max="15901" width="8.28515625" style="3" customWidth="1"/>
    <col min="15902" max="15902" width="8.7109375" style="3" customWidth="1"/>
    <col min="15903" max="16128" width="9.140625" style="3"/>
    <col min="16129" max="16129" width="4.140625" style="3" customWidth="1"/>
    <col min="16130" max="16130" width="5" style="3" customWidth="1"/>
    <col min="16131" max="16131" width="13" style="3" customWidth="1"/>
    <col min="16132" max="16132" width="35.7109375" style="3" customWidth="1"/>
    <col min="16133" max="16133" width="10.7109375" style="3" customWidth="1"/>
    <col min="16134" max="16134" width="5.28515625" style="3" customWidth="1"/>
    <col min="16135" max="16135" width="9.7109375" style="3" customWidth="1"/>
    <col min="16136" max="16137" width="0" style="3" hidden="1" customWidth="1"/>
    <col min="16138" max="16138" width="10.7109375" style="3" customWidth="1"/>
    <col min="16139" max="16142" width="0" style="3" hidden="1" customWidth="1"/>
    <col min="16143" max="16143" width="3.5703125" style="3" customWidth="1"/>
    <col min="16144" max="16150" width="0" style="3" hidden="1" customWidth="1"/>
    <col min="16151" max="16151" width="9.140625" style="3"/>
    <col min="16152" max="16153" width="5.7109375" style="3" customWidth="1"/>
    <col min="16154" max="16154" width="6.5703125" style="3" customWidth="1"/>
    <col min="16155" max="16155" width="24.85546875" style="3" customWidth="1"/>
    <col min="16156" max="16156" width="4.28515625" style="3" customWidth="1"/>
    <col min="16157" max="16157" width="8.28515625" style="3" customWidth="1"/>
    <col min="16158" max="16158" width="8.7109375" style="3" customWidth="1"/>
    <col min="16159" max="16384" width="9.140625" style="3"/>
  </cols>
  <sheetData>
    <row r="1" spans="1:34">
      <c r="A1" s="2" t="s">
        <v>0</v>
      </c>
      <c r="B1" s="3"/>
      <c r="C1" s="3"/>
      <c r="D1" s="3"/>
      <c r="E1" s="2" t="s">
        <v>1</v>
      </c>
      <c r="F1" s="3"/>
      <c r="G1" s="4"/>
      <c r="H1" s="3"/>
      <c r="I1" s="3"/>
      <c r="J1" s="4"/>
      <c r="K1" s="5"/>
      <c r="L1" s="3"/>
      <c r="M1" s="3"/>
      <c r="N1" s="3"/>
      <c r="O1" s="3"/>
      <c r="P1" s="3"/>
      <c r="Q1" s="6"/>
      <c r="R1" s="6"/>
      <c r="S1" s="6"/>
      <c r="T1" s="3"/>
      <c r="U1" s="3"/>
      <c r="V1" s="3"/>
      <c r="W1" s="3"/>
      <c r="X1" s="3"/>
      <c r="Y1" s="3"/>
      <c r="Z1" s="7" t="s">
        <v>2</v>
      </c>
      <c r="AA1" s="7" t="s">
        <v>3</v>
      </c>
      <c r="AB1" s="7" t="s">
        <v>4</v>
      </c>
      <c r="AC1" s="7" t="s">
        <v>5</v>
      </c>
      <c r="AD1" s="7" t="s">
        <v>6</v>
      </c>
      <c r="AE1" s="3"/>
      <c r="AF1" s="3"/>
      <c r="AG1" s="3"/>
      <c r="AH1" s="3"/>
    </row>
    <row r="2" spans="1:34">
      <c r="A2" s="2" t="s">
        <v>7</v>
      </c>
      <c r="B2" s="3"/>
      <c r="C2" s="3"/>
      <c r="D2" s="3"/>
      <c r="E2" s="2" t="s">
        <v>8</v>
      </c>
      <c r="F2" s="3"/>
      <c r="G2" s="4"/>
      <c r="H2" s="8"/>
      <c r="I2" s="3"/>
      <c r="J2" s="4"/>
      <c r="K2" s="5"/>
      <c r="L2" s="3"/>
      <c r="M2" s="3"/>
      <c r="N2" s="3"/>
      <c r="O2" s="3"/>
      <c r="P2" s="3"/>
      <c r="Q2" s="6"/>
      <c r="R2" s="6"/>
      <c r="S2" s="6"/>
      <c r="T2" s="3"/>
      <c r="U2" s="3"/>
      <c r="V2" s="3"/>
      <c r="W2" s="3"/>
      <c r="X2" s="3"/>
      <c r="Y2" s="3"/>
      <c r="Z2" s="7" t="s">
        <v>9</v>
      </c>
      <c r="AA2" s="9" t="s">
        <v>10</v>
      </c>
      <c r="AB2" s="9" t="s">
        <v>11</v>
      </c>
      <c r="AC2" s="9"/>
      <c r="AD2" s="10"/>
      <c r="AE2" s="3"/>
      <c r="AF2" s="3"/>
      <c r="AG2" s="3"/>
      <c r="AH2" s="3"/>
    </row>
    <row r="3" spans="1:34">
      <c r="A3" s="2" t="s">
        <v>12</v>
      </c>
      <c r="B3" s="3"/>
      <c r="C3" s="3"/>
      <c r="D3" s="3"/>
      <c r="E3" s="2" t="s">
        <v>13</v>
      </c>
      <c r="F3" s="3"/>
      <c r="G3" s="4"/>
      <c r="H3" s="3"/>
      <c r="I3" s="3"/>
      <c r="J3" s="4"/>
      <c r="K3" s="5"/>
      <c r="L3" s="3"/>
      <c r="M3" s="3"/>
      <c r="N3" s="3"/>
      <c r="O3" s="3"/>
      <c r="P3" s="3"/>
      <c r="Q3" s="6"/>
      <c r="R3" s="6"/>
      <c r="S3" s="6"/>
      <c r="T3" s="3"/>
      <c r="U3" s="3"/>
      <c r="V3" s="3"/>
      <c r="W3" s="3"/>
      <c r="X3" s="3"/>
      <c r="Y3" s="3"/>
      <c r="Z3" s="7" t="s">
        <v>14</v>
      </c>
      <c r="AA3" s="9" t="s">
        <v>15</v>
      </c>
      <c r="AB3" s="9" t="s">
        <v>11</v>
      </c>
      <c r="AC3" s="9" t="s">
        <v>16</v>
      </c>
      <c r="AD3" s="10" t="s">
        <v>17</v>
      </c>
      <c r="AE3" s="3"/>
      <c r="AF3" s="3"/>
      <c r="AG3" s="3"/>
      <c r="AH3" s="3"/>
    </row>
    <row r="4" spans="1:3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6"/>
      <c r="R4" s="6"/>
      <c r="S4" s="6"/>
      <c r="T4" s="3"/>
      <c r="U4" s="3"/>
      <c r="V4" s="3"/>
      <c r="W4" s="3"/>
      <c r="X4" s="3"/>
      <c r="Y4" s="3"/>
      <c r="Z4" s="7" t="s">
        <v>18</v>
      </c>
      <c r="AA4" s="9" t="s">
        <v>19</v>
      </c>
      <c r="AB4" s="9" t="s">
        <v>11</v>
      </c>
      <c r="AC4" s="9"/>
      <c r="AD4" s="10"/>
      <c r="AE4" s="3"/>
      <c r="AF4" s="3"/>
      <c r="AG4" s="3"/>
      <c r="AH4" s="3"/>
    </row>
    <row r="5" spans="1:34">
      <c r="A5" s="2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6"/>
      <c r="R5" s="6"/>
      <c r="S5" s="6"/>
      <c r="T5" s="3"/>
      <c r="U5" s="3"/>
      <c r="V5" s="3"/>
      <c r="W5" s="3"/>
      <c r="X5" s="3"/>
      <c r="Y5" s="3"/>
      <c r="Z5" s="7" t="s">
        <v>21</v>
      </c>
      <c r="AA5" s="9" t="s">
        <v>15</v>
      </c>
      <c r="AB5" s="9" t="s">
        <v>11</v>
      </c>
      <c r="AC5" s="9" t="s">
        <v>16</v>
      </c>
      <c r="AD5" s="10" t="s">
        <v>17</v>
      </c>
      <c r="AE5" s="3"/>
      <c r="AF5" s="3"/>
      <c r="AG5" s="3"/>
      <c r="AH5" s="3"/>
    </row>
    <row r="6" spans="1:34">
      <c r="A6" s="2" t="s">
        <v>22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6"/>
      <c r="R6" s="6"/>
      <c r="S6" s="6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6"/>
      <c r="R7" s="6"/>
      <c r="S7" s="6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4.25" thickBot="1">
      <c r="A8" s="3"/>
      <c r="B8" s="11"/>
      <c r="C8" s="12"/>
      <c r="D8" s="13" t="str">
        <f>CONCATENATE(AA2," ",AB2," ",AC2," ",AD2)</f>
        <v xml:space="preserve">Prehľad rozpočtových nákladov v EUR  </v>
      </c>
      <c r="E8" s="6"/>
      <c r="F8" s="3"/>
      <c r="G8" s="4"/>
      <c r="H8" s="4"/>
      <c r="I8" s="4"/>
      <c r="J8" s="4"/>
      <c r="K8" s="5"/>
      <c r="L8" s="5"/>
      <c r="M8" s="6"/>
      <c r="N8" s="6"/>
      <c r="O8" s="3"/>
      <c r="P8" s="3"/>
      <c r="Q8" s="6"/>
      <c r="R8" s="6"/>
      <c r="S8" s="6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13.5" thickTop="1">
      <c r="A9" s="14" t="s">
        <v>23</v>
      </c>
      <c r="B9" s="15" t="s">
        <v>24</v>
      </c>
      <c r="C9" s="15" t="s">
        <v>25</v>
      </c>
      <c r="D9" s="15" t="s">
        <v>26</v>
      </c>
      <c r="E9" s="15" t="s">
        <v>27</v>
      </c>
      <c r="F9" s="15" t="s">
        <v>28</v>
      </c>
      <c r="G9" s="46" t="s">
        <v>29</v>
      </c>
      <c r="H9" s="15" t="s">
        <v>30</v>
      </c>
      <c r="I9" s="15" t="s">
        <v>31</v>
      </c>
      <c r="J9" s="15" t="s">
        <v>32</v>
      </c>
      <c r="K9" s="16" t="s">
        <v>33</v>
      </c>
      <c r="L9" s="17"/>
      <c r="M9" s="18" t="s">
        <v>34</v>
      </c>
      <c r="N9" s="17"/>
      <c r="O9" s="19" t="s">
        <v>35</v>
      </c>
      <c r="P9" s="20" t="s">
        <v>36</v>
      </c>
      <c r="Q9" s="21" t="s">
        <v>27</v>
      </c>
      <c r="R9" s="21" t="s">
        <v>27</v>
      </c>
      <c r="S9" s="22" t="s">
        <v>27</v>
      </c>
      <c r="T9" s="23" t="s">
        <v>37</v>
      </c>
      <c r="U9" s="23" t="s">
        <v>38</v>
      </c>
      <c r="V9" s="23" t="s">
        <v>39</v>
      </c>
      <c r="W9" s="24" t="s">
        <v>40</v>
      </c>
      <c r="X9" s="24" t="s">
        <v>41</v>
      </c>
      <c r="Y9" s="24" t="s">
        <v>42</v>
      </c>
      <c r="Z9" s="3"/>
      <c r="AA9" s="3"/>
      <c r="AB9" s="3"/>
      <c r="AC9" s="3"/>
      <c r="AD9" s="3"/>
      <c r="AE9" s="3"/>
      <c r="AF9" s="3"/>
      <c r="AG9" s="3"/>
      <c r="AH9" s="3"/>
    </row>
    <row r="10" spans="1:34" ht="13.5" thickBot="1">
      <c r="A10" s="25" t="s">
        <v>43</v>
      </c>
      <c r="B10" s="26" t="s">
        <v>44</v>
      </c>
      <c r="C10" s="27"/>
      <c r="D10" s="26" t="s">
        <v>45</v>
      </c>
      <c r="E10" s="26" t="s">
        <v>46</v>
      </c>
      <c r="F10" s="26" t="s">
        <v>47</v>
      </c>
      <c r="G10" s="47" t="s">
        <v>48</v>
      </c>
      <c r="H10" s="26" t="s">
        <v>49</v>
      </c>
      <c r="I10" s="26" t="s">
        <v>50</v>
      </c>
      <c r="J10" s="26"/>
      <c r="K10" s="26" t="s">
        <v>29</v>
      </c>
      <c r="L10" s="26" t="s">
        <v>32</v>
      </c>
      <c r="M10" s="28" t="s">
        <v>29</v>
      </c>
      <c r="N10" s="26" t="s">
        <v>32</v>
      </c>
      <c r="O10" s="29" t="s">
        <v>35</v>
      </c>
      <c r="P10" s="30"/>
      <c r="Q10" s="31" t="s">
        <v>51</v>
      </c>
      <c r="R10" s="31" t="s">
        <v>52</v>
      </c>
      <c r="S10" s="32" t="s">
        <v>53</v>
      </c>
      <c r="T10" s="23" t="s">
        <v>54</v>
      </c>
      <c r="U10" s="23" t="s">
        <v>55</v>
      </c>
      <c r="V10" s="23" t="s">
        <v>56</v>
      </c>
      <c r="W10" s="24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3.5" thickTop="1">
      <c r="G11" s="1"/>
    </row>
    <row r="12" spans="1:34">
      <c r="B12" s="43" t="s">
        <v>57</v>
      </c>
      <c r="G12" s="1"/>
    </row>
    <row r="13" spans="1:34">
      <c r="B13" s="35" t="s">
        <v>58</v>
      </c>
      <c r="G13" s="1"/>
    </row>
    <row r="14" spans="1:34">
      <c r="A14" s="33">
        <v>1</v>
      </c>
      <c r="B14" s="34" t="s">
        <v>59</v>
      </c>
      <c r="C14" s="35" t="s">
        <v>60</v>
      </c>
      <c r="D14" s="36" t="s">
        <v>61</v>
      </c>
      <c r="E14" s="37">
        <v>46.597999999999999</v>
      </c>
      <c r="F14" s="38" t="s">
        <v>62</v>
      </c>
      <c r="G14" s="1"/>
      <c r="J14" s="39">
        <f t="shared" ref="J14:J22" si="0">ROUND(E14*G14, 2)</f>
        <v>0</v>
      </c>
      <c r="P14" s="38" t="s">
        <v>63</v>
      </c>
      <c r="V14" s="41" t="s">
        <v>64</v>
      </c>
      <c r="Z14" s="38" t="s">
        <v>65</v>
      </c>
      <c r="AA14" s="38">
        <v>102010101</v>
      </c>
    </row>
    <row r="15" spans="1:34">
      <c r="D15" s="36" t="s">
        <v>66</v>
      </c>
      <c r="G15" s="1"/>
      <c r="V15" s="41" t="s">
        <v>67</v>
      </c>
    </row>
    <row r="16" spans="1:34">
      <c r="A16" s="33">
        <v>2</v>
      </c>
      <c r="B16" s="34" t="s">
        <v>59</v>
      </c>
      <c r="C16" s="35" t="s">
        <v>68</v>
      </c>
      <c r="D16" s="36" t="s">
        <v>69</v>
      </c>
      <c r="E16" s="37">
        <v>15.712999999999999</v>
      </c>
      <c r="F16" s="38" t="s">
        <v>62</v>
      </c>
      <c r="G16" s="1"/>
      <c r="J16" s="39">
        <f t="shared" si="0"/>
        <v>0</v>
      </c>
      <c r="P16" s="38" t="s">
        <v>63</v>
      </c>
      <c r="V16" s="41" t="s">
        <v>64</v>
      </c>
      <c r="Z16" s="38" t="s">
        <v>70</v>
      </c>
      <c r="AA16" s="38">
        <v>103020102001</v>
      </c>
    </row>
    <row r="17" spans="1:27" ht="25.5">
      <c r="D17" s="36" t="s">
        <v>71</v>
      </c>
      <c r="G17" s="1"/>
      <c r="V17" s="41" t="s">
        <v>67</v>
      </c>
    </row>
    <row r="18" spans="1:27">
      <c r="A18" s="33">
        <v>3</v>
      </c>
      <c r="B18" s="34" t="s">
        <v>59</v>
      </c>
      <c r="C18" s="35" t="s">
        <v>72</v>
      </c>
      <c r="D18" s="36" t="s">
        <v>73</v>
      </c>
      <c r="E18" s="37">
        <v>8.1140000000000008</v>
      </c>
      <c r="F18" s="38" t="s">
        <v>62</v>
      </c>
      <c r="G18" s="1"/>
      <c r="J18" s="39">
        <f t="shared" si="0"/>
        <v>0</v>
      </c>
      <c r="P18" s="38" t="s">
        <v>63</v>
      </c>
      <c r="V18" s="41" t="s">
        <v>64</v>
      </c>
      <c r="Z18" s="38" t="s">
        <v>70</v>
      </c>
      <c r="AA18" s="38">
        <v>103020202001</v>
      </c>
    </row>
    <row r="19" spans="1:27">
      <c r="D19" s="36" t="s">
        <v>74</v>
      </c>
      <c r="G19" s="1"/>
      <c r="V19" s="41" t="s">
        <v>67</v>
      </c>
    </row>
    <row r="20" spans="1:27" ht="25.5">
      <c r="A20" s="33">
        <v>4</v>
      </c>
      <c r="B20" s="34" t="s">
        <v>59</v>
      </c>
      <c r="C20" s="35" t="s">
        <v>75</v>
      </c>
      <c r="D20" s="36" t="s">
        <v>76</v>
      </c>
      <c r="E20" s="37">
        <v>23.827000000000002</v>
      </c>
      <c r="F20" s="38" t="s">
        <v>62</v>
      </c>
      <c r="G20" s="1"/>
      <c r="J20" s="39">
        <f t="shared" si="0"/>
        <v>0</v>
      </c>
      <c r="P20" s="38" t="s">
        <v>63</v>
      </c>
      <c r="V20" s="41" t="s">
        <v>64</v>
      </c>
      <c r="Z20" s="38" t="s">
        <v>65</v>
      </c>
      <c r="AA20" s="38">
        <v>106020201001</v>
      </c>
    </row>
    <row r="21" spans="1:27">
      <c r="D21" s="36" t="s">
        <v>77</v>
      </c>
      <c r="G21" s="1"/>
      <c r="V21" s="41" t="s">
        <v>67</v>
      </c>
    </row>
    <row r="22" spans="1:27">
      <c r="A22" s="33">
        <v>5</v>
      </c>
      <c r="B22" s="34" t="s">
        <v>59</v>
      </c>
      <c r="C22" s="35" t="s">
        <v>78</v>
      </c>
      <c r="D22" s="36" t="s">
        <v>79</v>
      </c>
      <c r="E22" s="37">
        <v>103.419</v>
      </c>
      <c r="F22" s="38" t="s">
        <v>62</v>
      </c>
      <c r="G22" s="1"/>
      <c r="J22" s="39">
        <f t="shared" si="0"/>
        <v>0</v>
      </c>
      <c r="P22" s="38" t="s">
        <v>63</v>
      </c>
      <c r="V22" s="41" t="s">
        <v>64</v>
      </c>
      <c r="Z22" s="38" t="s">
        <v>65</v>
      </c>
      <c r="AA22" s="38">
        <v>104040207001</v>
      </c>
    </row>
    <row r="23" spans="1:27" ht="25.5">
      <c r="D23" s="36" t="s">
        <v>80</v>
      </c>
      <c r="G23" s="1"/>
      <c r="V23" s="41" t="s">
        <v>67</v>
      </c>
    </row>
    <row r="24" spans="1:27">
      <c r="D24" s="44" t="s">
        <v>81</v>
      </c>
      <c r="G24" s="1"/>
      <c r="J24" s="45">
        <f>SUM(J14:J23)</f>
        <v>0</v>
      </c>
    </row>
    <row r="25" spans="1:27">
      <c r="G25" s="1"/>
    </row>
    <row r="26" spans="1:27">
      <c r="B26" s="35" t="s">
        <v>82</v>
      </c>
      <c r="G26" s="1"/>
    </row>
    <row r="27" spans="1:27">
      <c r="A27" s="33">
        <v>6</v>
      </c>
      <c r="B27" s="34" t="s">
        <v>83</v>
      </c>
      <c r="C27" s="35" t="s">
        <v>84</v>
      </c>
      <c r="D27" s="36" t="s">
        <v>85</v>
      </c>
      <c r="E27" s="37">
        <v>24.527999999999999</v>
      </c>
      <c r="F27" s="38" t="s">
        <v>62</v>
      </c>
      <c r="G27" s="1"/>
      <c r="J27" s="39">
        <f>ROUND(E27*G27, 2)</f>
        <v>0</v>
      </c>
      <c r="P27" s="38" t="s">
        <v>63</v>
      </c>
      <c r="V27" s="41" t="s">
        <v>64</v>
      </c>
      <c r="Z27" s="38" t="s">
        <v>86</v>
      </c>
      <c r="AA27" s="38">
        <v>201020</v>
      </c>
    </row>
    <row r="28" spans="1:27" ht="25.5">
      <c r="D28" s="36" t="s">
        <v>87</v>
      </c>
      <c r="G28" s="1"/>
      <c r="V28" s="41" t="s">
        <v>67</v>
      </c>
    </row>
    <row r="29" spans="1:27" ht="25.5">
      <c r="D29" s="36" t="s">
        <v>88</v>
      </c>
      <c r="G29" s="1"/>
      <c r="V29" s="41" t="s">
        <v>67</v>
      </c>
    </row>
    <row r="30" spans="1:27">
      <c r="A30" s="33">
        <v>7</v>
      </c>
      <c r="B30" s="34" t="s">
        <v>89</v>
      </c>
      <c r="C30" s="35" t="s">
        <v>90</v>
      </c>
      <c r="D30" s="36" t="s">
        <v>91</v>
      </c>
      <c r="E30" s="37">
        <v>68.253</v>
      </c>
      <c r="F30" s="38" t="s">
        <v>62</v>
      </c>
      <c r="G30" s="1"/>
      <c r="J30" s="39">
        <f>ROUND(E30*G30, 2)</f>
        <v>0</v>
      </c>
      <c r="P30" s="38" t="s">
        <v>63</v>
      </c>
      <c r="V30" s="41" t="s">
        <v>64</v>
      </c>
      <c r="Z30" s="38" t="s">
        <v>92</v>
      </c>
      <c r="AA30" s="38">
        <v>1101010104001</v>
      </c>
    </row>
    <row r="31" spans="1:27" ht="25.5">
      <c r="D31" s="36" t="s">
        <v>93</v>
      </c>
      <c r="G31" s="1"/>
      <c r="V31" s="41" t="s">
        <v>67</v>
      </c>
    </row>
    <row r="32" spans="1:27">
      <c r="D32" s="36" t="s">
        <v>94</v>
      </c>
      <c r="G32" s="1"/>
      <c r="V32" s="41" t="s">
        <v>67</v>
      </c>
    </row>
    <row r="33" spans="1:27">
      <c r="A33" s="33">
        <v>8</v>
      </c>
      <c r="B33" s="34" t="s">
        <v>89</v>
      </c>
      <c r="C33" s="35" t="s">
        <v>95</v>
      </c>
      <c r="D33" s="36" t="s">
        <v>96</v>
      </c>
      <c r="E33" s="37">
        <v>139</v>
      </c>
      <c r="F33" s="38" t="s">
        <v>97</v>
      </c>
      <c r="G33" s="1"/>
      <c r="J33" s="39">
        <f>ROUND(E33*G33, 2)</f>
        <v>0</v>
      </c>
      <c r="P33" s="38" t="s">
        <v>63</v>
      </c>
      <c r="V33" s="41" t="s">
        <v>64</v>
      </c>
      <c r="Z33" s="38" t="s">
        <v>92</v>
      </c>
      <c r="AA33" s="38">
        <v>1101011101001</v>
      </c>
    </row>
    <row r="34" spans="1:27" ht="25.5">
      <c r="D34" s="36" t="s">
        <v>98</v>
      </c>
      <c r="G34" s="1"/>
      <c r="V34" s="41" t="s">
        <v>67</v>
      </c>
    </row>
    <row r="35" spans="1:27">
      <c r="A35" s="33">
        <v>9</v>
      </c>
      <c r="B35" s="34" t="s">
        <v>89</v>
      </c>
      <c r="C35" s="35" t="s">
        <v>99</v>
      </c>
      <c r="D35" s="36" t="s">
        <v>100</v>
      </c>
      <c r="E35" s="37">
        <v>139</v>
      </c>
      <c r="F35" s="38" t="s">
        <v>97</v>
      </c>
      <c r="G35" s="1"/>
      <c r="J35" s="39">
        <f>ROUND(E35*G35, 2)</f>
        <v>0</v>
      </c>
      <c r="P35" s="38" t="s">
        <v>63</v>
      </c>
      <c r="V35" s="41" t="s">
        <v>64</v>
      </c>
      <c r="Z35" s="38" t="s">
        <v>92</v>
      </c>
      <c r="AA35" s="38">
        <v>1101011101002</v>
      </c>
    </row>
    <row r="36" spans="1:27">
      <c r="D36" s="44" t="s">
        <v>101</v>
      </c>
      <c r="G36" s="1"/>
      <c r="J36" s="45">
        <f>SUM(J26:J35)</f>
        <v>0</v>
      </c>
    </row>
    <row r="37" spans="1:27">
      <c r="G37" s="1"/>
    </row>
    <row r="38" spans="1:27">
      <c r="B38" s="35" t="s">
        <v>102</v>
      </c>
      <c r="G38" s="1"/>
    </row>
    <row r="39" spans="1:27" ht="25.5">
      <c r="A39" s="33">
        <v>10</v>
      </c>
      <c r="B39" s="34" t="s">
        <v>89</v>
      </c>
      <c r="C39" s="35" t="s">
        <v>103</v>
      </c>
      <c r="D39" s="36" t="s">
        <v>104</v>
      </c>
      <c r="E39" s="37">
        <v>82.117000000000004</v>
      </c>
      <c r="F39" s="38" t="s">
        <v>62</v>
      </c>
      <c r="G39" s="1"/>
      <c r="J39" s="39">
        <f>ROUND(E39*G39, 2)</f>
        <v>0</v>
      </c>
      <c r="P39" s="38" t="s">
        <v>63</v>
      </c>
      <c r="V39" s="41" t="s">
        <v>64</v>
      </c>
      <c r="Z39" s="38" t="s">
        <v>105</v>
      </c>
      <c r="AA39" s="38">
        <v>120201010</v>
      </c>
    </row>
    <row r="40" spans="1:27" ht="25.5">
      <c r="D40" s="36" t="s">
        <v>106</v>
      </c>
      <c r="G40" s="1"/>
      <c r="V40" s="41" t="s">
        <v>67</v>
      </c>
    </row>
    <row r="41" spans="1:27" ht="25.5">
      <c r="D41" s="36" t="s">
        <v>107</v>
      </c>
      <c r="G41" s="1"/>
      <c r="V41" s="41" t="s">
        <v>67</v>
      </c>
    </row>
    <row r="42" spans="1:27">
      <c r="D42" s="36" t="s">
        <v>108</v>
      </c>
      <c r="G42" s="1"/>
      <c r="V42" s="41" t="s">
        <v>67</v>
      </c>
    </row>
    <row r="43" spans="1:27" ht="25.5">
      <c r="A43" s="33">
        <v>11</v>
      </c>
      <c r="B43" s="34" t="s">
        <v>89</v>
      </c>
      <c r="C43" s="35" t="s">
        <v>109</v>
      </c>
      <c r="D43" s="36" t="s">
        <v>110</v>
      </c>
      <c r="E43" s="37">
        <v>22.523</v>
      </c>
      <c r="F43" s="38" t="s">
        <v>62</v>
      </c>
      <c r="G43" s="1"/>
      <c r="J43" s="39">
        <f>ROUND(E43*G43, 2)</f>
        <v>0</v>
      </c>
      <c r="P43" s="38" t="s">
        <v>63</v>
      </c>
      <c r="V43" s="41" t="s">
        <v>64</v>
      </c>
      <c r="Z43" s="38" t="s">
        <v>105</v>
      </c>
      <c r="AA43" s="38" t="s">
        <v>63</v>
      </c>
    </row>
    <row r="44" spans="1:27" ht="25.5">
      <c r="D44" s="36" t="s">
        <v>111</v>
      </c>
      <c r="G44" s="1"/>
      <c r="V44" s="41" t="s">
        <v>67</v>
      </c>
    </row>
    <row r="45" spans="1:27" ht="25.5">
      <c r="D45" s="36" t="s">
        <v>112</v>
      </c>
      <c r="G45" s="1"/>
      <c r="V45" s="41" t="s">
        <v>67</v>
      </c>
    </row>
    <row r="46" spans="1:27" ht="25.5">
      <c r="A46" s="33">
        <v>12</v>
      </c>
      <c r="B46" s="34" t="s">
        <v>89</v>
      </c>
      <c r="C46" s="35" t="s">
        <v>113</v>
      </c>
      <c r="D46" s="36" t="s">
        <v>114</v>
      </c>
      <c r="E46" s="37">
        <v>2.8</v>
      </c>
      <c r="F46" s="38" t="s">
        <v>62</v>
      </c>
      <c r="G46" s="1"/>
      <c r="J46" s="39">
        <f>ROUND(E46*G46, 2)</f>
        <v>0</v>
      </c>
      <c r="P46" s="38" t="s">
        <v>63</v>
      </c>
      <c r="V46" s="41" t="s">
        <v>64</v>
      </c>
      <c r="Z46" s="38" t="s">
        <v>105</v>
      </c>
      <c r="AA46" s="38">
        <v>1202010203045</v>
      </c>
    </row>
    <row r="47" spans="1:27">
      <c r="D47" s="36" t="s">
        <v>115</v>
      </c>
      <c r="G47" s="1"/>
      <c r="V47" s="41" t="s">
        <v>67</v>
      </c>
    </row>
    <row r="48" spans="1:27">
      <c r="A48" s="33">
        <v>13</v>
      </c>
      <c r="B48" s="34" t="s">
        <v>89</v>
      </c>
      <c r="C48" s="35" t="s">
        <v>116</v>
      </c>
      <c r="D48" s="36" t="s">
        <v>117</v>
      </c>
      <c r="E48" s="37">
        <v>3</v>
      </c>
      <c r="F48" s="38" t="s">
        <v>118</v>
      </c>
      <c r="G48" s="1"/>
      <c r="J48" s="39">
        <f t="shared" ref="J48:J58" si="1">ROUND(E48*G48, 2)</f>
        <v>0</v>
      </c>
      <c r="P48" s="38" t="s">
        <v>63</v>
      </c>
      <c r="V48" s="41" t="s">
        <v>64</v>
      </c>
      <c r="Z48" s="38" t="s">
        <v>105</v>
      </c>
      <c r="AA48" s="38">
        <v>150205</v>
      </c>
    </row>
    <row r="49" spans="1:27">
      <c r="A49" s="33">
        <v>14</v>
      </c>
      <c r="B49" s="34" t="s">
        <v>89</v>
      </c>
      <c r="C49" s="35" t="s">
        <v>119</v>
      </c>
      <c r="D49" s="36" t="s">
        <v>120</v>
      </c>
      <c r="E49" s="37">
        <v>9</v>
      </c>
      <c r="F49" s="38" t="s">
        <v>118</v>
      </c>
      <c r="G49" s="1"/>
      <c r="J49" s="39">
        <f t="shared" si="1"/>
        <v>0</v>
      </c>
      <c r="P49" s="38" t="s">
        <v>63</v>
      </c>
      <c r="V49" s="41" t="s">
        <v>64</v>
      </c>
      <c r="Z49" s="38" t="s">
        <v>105</v>
      </c>
      <c r="AA49" s="38">
        <v>150205</v>
      </c>
    </row>
    <row r="50" spans="1:27">
      <c r="A50" s="33">
        <v>15</v>
      </c>
      <c r="B50" s="34" t="s">
        <v>89</v>
      </c>
      <c r="C50" s="35" t="s">
        <v>121</v>
      </c>
      <c r="D50" s="36" t="s">
        <v>122</v>
      </c>
      <c r="E50" s="37">
        <v>1</v>
      </c>
      <c r="F50" s="38" t="s">
        <v>118</v>
      </c>
      <c r="G50" s="1"/>
      <c r="J50" s="39">
        <f t="shared" si="1"/>
        <v>0</v>
      </c>
      <c r="P50" s="38" t="s">
        <v>63</v>
      </c>
      <c r="V50" s="41" t="s">
        <v>64</v>
      </c>
      <c r="Z50" s="38" t="s">
        <v>105</v>
      </c>
      <c r="AA50" s="38">
        <v>150205</v>
      </c>
    </row>
    <row r="51" spans="1:27">
      <c r="A51" s="33">
        <v>16</v>
      </c>
      <c r="B51" s="34" t="s">
        <v>123</v>
      </c>
      <c r="C51" s="35" t="s">
        <v>124</v>
      </c>
      <c r="D51" s="36" t="s">
        <v>125</v>
      </c>
      <c r="E51" s="37">
        <v>4</v>
      </c>
      <c r="F51" s="38" t="s">
        <v>118</v>
      </c>
      <c r="G51" s="1"/>
      <c r="J51" s="39">
        <f t="shared" si="1"/>
        <v>0</v>
      </c>
      <c r="P51" s="38" t="s">
        <v>63</v>
      </c>
      <c r="V51" s="41" t="s">
        <v>64</v>
      </c>
      <c r="Z51" s="38" t="s">
        <v>126</v>
      </c>
      <c r="AA51" s="38">
        <v>150205</v>
      </c>
    </row>
    <row r="52" spans="1:27">
      <c r="A52" s="33">
        <v>17</v>
      </c>
      <c r="B52" s="34" t="s">
        <v>89</v>
      </c>
      <c r="C52" s="35" t="s">
        <v>127</v>
      </c>
      <c r="D52" s="36" t="s">
        <v>128</v>
      </c>
      <c r="E52" s="37">
        <v>4</v>
      </c>
      <c r="F52" s="38" t="s">
        <v>118</v>
      </c>
      <c r="G52" s="1"/>
      <c r="J52" s="39">
        <f t="shared" si="1"/>
        <v>0</v>
      </c>
      <c r="P52" s="38" t="s">
        <v>63</v>
      </c>
      <c r="V52" s="41" t="s">
        <v>64</v>
      </c>
      <c r="Z52" s="38" t="s">
        <v>105</v>
      </c>
      <c r="AA52" s="38">
        <v>150205</v>
      </c>
    </row>
    <row r="53" spans="1:27">
      <c r="A53" s="33">
        <v>18</v>
      </c>
      <c r="B53" s="34" t="s">
        <v>89</v>
      </c>
      <c r="C53" s="35" t="s">
        <v>129</v>
      </c>
      <c r="D53" s="36" t="s">
        <v>130</v>
      </c>
      <c r="E53" s="37">
        <v>6</v>
      </c>
      <c r="F53" s="38" t="s">
        <v>118</v>
      </c>
      <c r="G53" s="1"/>
      <c r="J53" s="39">
        <f t="shared" si="1"/>
        <v>0</v>
      </c>
      <c r="P53" s="38" t="s">
        <v>63</v>
      </c>
      <c r="V53" s="41" t="s">
        <v>64</v>
      </c>
      <c r="Z53" s="38" t="s">
        <v>105</v>
      </c>
      <c r="AA53" s="38">
        <v>150205</v>
      </c>
    </row>
    <row r="54" spans="1:27">
      <c r="A54" s="33">
        <v>19</v>
      </c>
      <c r="B54" s="34" t="s">
        <v>89</v>
      </c>
      <c r="C54" s="35" t="s">
        <v>131</v>
      </c>
      <c r="D54" s="36" t="s">
        <v>132</v>
      </c>
      <c r="E54" s="37">
        <v>5</v>
      </c>
      <c r="F54" s="38" t="s">
        <v>118</v>
      </c>
      <c r="G54" s="1"/>
      <c r="J54" s="39">
        <f t="shared" si="1"/>
        <v>0</v>
      </c>
      <c r="P54" s="38" t="s">
        <v>63</v>
      </c>
      <c r="V54" s="41" t="s">
        <v>64</v>
      </c>
      <c r="Z54" s="38" t="s">
        <v>105</v>
      </c>
      <c r="AA54" s="38">
        <v>150205</v>
      </c>
    </row>
    <row r="55" spans="1:27">
      <c r="A55" s="33">
        <v>20</v>
      </c>
      <c r="B55" s="34" t="s">
        <v>89</v>
      </c>
      <c r="C55" s="35" t="s">
        <v>133</v>
      </c>
      <c r="D55" s="36" t="s">
        <v>134</v>
      </c>
      <c r="E55" s="37">
        <v>6</v>
      </c>
      <c r="F55" s="38" t="s">
        <v>118</v>
      </c>
      <c r="G55" s="1"/>
      <c r="J55" s="39">
        <f t="shared" si="1"/>
        <v>0</v>
      </c>
      <c r="P55" s="38" t="s">
        <v>63</v>
      </c>
      <c r="V55" s="41" t="s">
        <v>64</v>
      </c>
      <c r="Z55" s="38" t="s">
        <v>105</v>
      </c>
      <c r="AA55" s="38">
        <v>150205</v>
      </c>
    </row>
    <row r="56" spans="1:27">
      <c r="A56" s="33">
        <v>21</v>
      </c>
      <c r="B56" s="34" t="s">
        <v>89</v>
      </c>
      <c r="C56" s="35" t="s">
        <v>135</v>
      </c>
      <c r="D56" s="36" t="s">
        <v>136</v>
      </c>
      <c r="E56" s="37">
        <v>8</v>
      </c>
      <c r="F56" s="38" t="s">
        <v>118</v>
      </c>
      <c r="G56" s="1"/>
      <c r="J56" s="39">
        <f t="shared" si="1"/>
        <v>0</v>
      </c>
      <c r="P56" s="38" t="s">
        <v>63</v>
      </c>
      <c r="V56" s="41" t="s">
        <v>64</v>
      </c>
      <c r="Z56" s="38" t="s">
        <v>105</v>
      </c>
      <c r="AA56" s="38">
        <v>150205</v>
      </c>
    </row>
    <row r="57" spans="1:27">
      <c r="A57" s="33">
        <v>22</v>
      </c>
      <c r="B57" s="34" t="s">
        <v>89</v>
      </c>
      <c r="C57" s="35" t="s">
        <v>137</v>
      </c>
      <c r="D57" s="36" t="s">
        <v>138</v>
      </c>
      <c r="E57" s="37">
        <v>5</v>
      </c>
      <c r="F57" s="38" t="s">
        <v>118</v>
      </c>
      <c r="G57" s="1"/>
      <c r="J57" s="39">
        <f t="shared" si="1"/>
        <v>0</v>
      </c>
      <c r="P57" s="38" t="s">
        <v>63</v>
      </c>
      <c r="V57" s="41" t="s">
        <v>64</v>
      </c>
      <c r="Z57" s="38" t="s">
        <v>105</v>
      </c>
      <c r="AA57" s="38">
        <v>150205</v>
      </c>
    </row>
    <row r="58" spans="1:27">
      <c r="A58" s="33">
        <v>23</v>
      </c>
      <c r="B58" s="34" t="s">
        <v>89</v>
      </c>
      <c r="C58" s="35" t="s">
        <v>139</v>
      </c>
      <c r="D58" s="36" t="s">
        <v>140</v>
      </c>
      <c r="E58" s="37">
        <v>2.5270000000000001</v>
      </c>
      <c r="F58" s="38" t="s">
        <v>62</v>
      </c>
      <c r="G58" s="1"/>
      <c r="J58" s="39">
        <f t="shared" si="1"/>
        <v>0</v>
      </c>
      <c r="P58" s="38" t="s">
        <v>63</v>
      </c>
      <c r="V58" s="41" t="s">
        <v>64</v>
      </c>
      <c r="Z58" s="38" t="s">
        <v>92</v>
      </c>
      <c r="AA58" s="38">
        <v>1202061</v>
      </c>
    </row>
    <row r="59" spans="1:27" ht="38.25">
      <c r="D59" s="36" t="s">
        <v>141</v>
      </c>
      <c r="G59" s="1"/>
      <c r="V59" s="41" t="s">
        <v>67</v>
      </c>
    </row>
    <row r="60" spans="1:27" ht="38.25">
      <c r="D60" s="36" t="s">
        <v>142</v>
      </c>
      <c r="G60" s="1"/>
      <c r="V60" s="41" t="s">
        <v>67</v>
      </c>
    </row>
    <row r="61" spans="1:27">
      <c r="A61" s="33">
        <v>24</v>
      </c>
      <c r="B61" s="34" t="s">
        <v>89</v>
      </c>
      <c r="C61" s="35" t="s">
        <v>143</v>
      </c>
      <c r="D61" s="36" t="s">
        <v>144</v>
      </c>
      <c r="E61" s="37">
        <v>23.238</v>
      </c>
      <c r="F61" s="38" t="s">
        <v>97</v>
      </c>
      <c r="G61" s="1"/>
      <c r="J61" s="39">
        <f>ROUND(E61*G61, 2)</f>
        <v>0</v>
      </c>
      <c r="P61" s="38" t="s">
        <v>63</v>
      </c>
      <c r="V61" s="41" t="s">
        <v>64</v>
      </c>
      <c r="Z61" s="38" t="s">
        <v>92</v>
      </c>
      <c r="AA61" s="38">
        <v>1102031101001</v>
      </c>
    </row>
    <row r="62" spans="1:27" ht="38.25">
      <c r="D62" s="36" t="s">
        <v>145</v>
      </c>
      <c r="G62" s="1"/>
      <c r="V62" s="41" t="s">
        <v>67</v>
      </c>
    </row>
    <row r="63" spans="1:27" ht="38.25">
      <c r="D63" s="36" t="s">
        <v>146</v>
      </c>
      <c r="G63" s="1"/>
      <c r="V63" s="41" t="s">
        <v>67</v>
      </c>
    </row>
    <row r="64" spans="1:27">
      <c r="A64" s="33">
        <v>25</v>
      </c>
      <c r="B64" s="34" t="s">
        <v>89</v>
      </c>
      <c r="C64" s="35" t="s">
        <v>147</v>
      </c>
      <c r="D64" s="36" t="s">
        <v>148</v>
      </c>
      <c r="E64" s="37">
        <v>23.238</v>
      </c>
      <c r="F64" s="38" t="s">
        <v>97</v>
      </c>
      <c r="G64" s="1"/>
      <c r="J64" s="39">
        <f>ROUND(E64*G64, 2)</f>
        <v>0</v>
      </c>
      <c r="P64" s="38" t="s">
        <v>63</v>
      </c>
      <c r="V64" s="41" t="s">
        <v>64</v>
      </c>
      <c r="Z64" s="38" t="s">
        <v>92</v>
      </c>
      <c r="AA64" s="38">
        <v>1102031101002</v>
      </c>
    </row>
    <row r="65" spans="1:27" ht="25.5">
      <c r="A65" s="33">
        <v>26</v>
      </c>
      <c r="B65" s="34" t="s">
        <v>89</v>
      </c>
      <c r="C65" s="35" t="s">
        <v>149</v>
      </c>
      <c r="D65" s="36" t="s">
        <v>150</v>
      </c>
      <c r="E65" s="37">
        <v>4.5750000000000002</v>
      </c>
      <c r="F65" s="38" t="s">
        <v>97</v>
      </c>
      <c r="G65" s="1"/>
      <c r="J65" s="39">
        <f>ROUND(E65*G65, 2)</f>
        <v>0</v>
      </c>
      <c r="P65" s="38" t="s">
        <v>63</v>
      </c>
      <c r="V65" s="41" t="s">
        <v>64</v>
      </c>
      <c r="Z65" s="38" t="s">
        <v>105</v>
      </c>
      <c r="AA65" s="38">
        <v>1204010204018</v>
      </c>
    </row>
    <row r="66" spans="1:27">
      <c r="D66" s="36" t="s">
        <v>151</v>
      </c>
      <c r="G66" s="1"/>
      <c r="V66" s="41" t="s">
        <v>67</v>
      </c>
    </row>
    <row r="67" spans="1:27" ht="25.5">
      <c r="A67" s="33">
        <v>27</v>
      </c>
      <c r="B67" s="34" t="s">
        <v>89</v>
      </c>
      <c r="C67" s="35" t="s">
        <v>152</v>
      </c>
      <c r="D67" s="36" t="s">
        <v>153</v>
      </c>
      <c r="E67" s="37">
        <v>100.322</v>
      </c>
      <c r="F67" s="38" t="s">
        <v>97</v>
      </c>
      <c r="G67" s="1"/>
      <c r="J67" s="39">
        <f>ROUND(E67*G67, 2)</f>
        <v>0</v>
      </c>
      <c r="P67" s="38" t="s">
        <v>63</v>
      </c>
      <c r="V67" s="41" t="s">
        <v>64</v>
      </c>
      <c r="Z67" s="38" t="s">
        <v>105</v>
      </c>
      <c r="AA67" s="38">
        <v>1204010204021</v>
      </c>
    </row>
    <row r="68" spans="1:27" ht="25.5">
      <c r="D68" s="36" t="s">
        <v>154</v>
      </c>
      <c r="G68" s="1"/>
      <c r="V68" s="41" t="s">
        <v>67</v>
      </c>
    </row>
    <row r="69" spans="1:27">
      <c r="D69" s="36" t="s">
        <v>155</v>
      </c>
      <c r="G69" s="1"/>
      <c r="V69" s="41" t="s">
        <v>67</v>
      </c>
    </row>
    <row r="70" spans="1:27" ht="25.5">
      <c r="D70" s="36" t="s">
        <v>156</v>
      </c>
      <c r="G70" s="1"/>
      <c r="V70" s="41" t="s">
        <v>67</v>
      </c>
    </row>
    <row r="71" spans="1:27">
      <c r="A71" s="33">
        <v>28</v>
      </c>
      <c r="B71" s="34" t="s">
        <v>89</v>
      </c>
      <c r="C71" s="35" t="s">
        <v>157</v>
      </c>
      <c r="D71" s="36" t="s">
        <v>158</v>
      </c>
      <c r="E71" s="37">
        <v>147.5</v>
      </c>
      <c r="F71" s="38" t="s">
        <v>159</v>
      </c>
      <c r="G71" s="1"/>
      <c r="J71" s="39">
        <f>ROUND(E71*G71, 2)</f>
        <v>0</v>
      </c>
      <c r="P71" s="38" t="s">
        <v>63</v>
      </c>
      <c r="V71" s="41" t="s">
        <v>64</v>
      </c>
      <c r="Z71" s="38" t="s">
        <v>105</v>
      </c>
      <c r="AA71" s="38">
        <v>110402</v>
      </c>
    </row>
    <row r="72" spans="1:27" ht="25.5">
      <c r="D72" s="36" t="s">
        <v>160</v>
      </c>
      <c r="G72" s="1"/>
      <c r="V72" s="41" t="s">
        <v>67</v>
      </c>
    </row>
    <row r="73" spans="1:27">
      <c r="D73" s="44" t="s">
        <v>161</v>
      </c>
      <c r="G73" s="1"/>
      <c r="J73" s="45">
        <f>SUM(J39:J72)</f>
        <v>0</v>
      </c>
    </row>
    <row r="74" spans="1:27">
      <c r="G74" s="1"/>
    </row>
    <row r="75" spans="1:27">
      <c r="B75" s="35" t="s">
        <v>162</v>
      </c>
      <c r="G75" s="1"/>
    </row>
    <row r="76" spans="1:27">
      <c r="A76" s="33">
        <v>29</v>
      </c>
      <c r="B76" s="34" t="s">
        <v>89</v>
      </c>
      <c r="C76" s="35" t="s">
        <v>163</v>
      </c>
      <c r="D76" s="36" t="s">
        <v>164</v>
      </c>
      <c r="E76" s="37">
        <v>26.16</v>
      </c>
      <c r="F76" s="38" t="s">
        <v>62</v>
      </c>
      <c r="G76" s="1"/>
      <c r="J76" s="39">
        <f>ROUND(E76*G76, 2)</f>
        <v>0</v>
      </c>
      <c r="P76" s="38" t="s">
        <v>63</v>
      </c>
      <c r="V76" s="41" t="s">
        <v>64</v>
      </c>
      <c r="Z76" s="38" t="s">
        <v>92</v>
      </c>
      <c r="AA76" s="38">
        <v>1107010204001</v>
      </c>
    </row>
    <row r="77" spans="1:27">
      <c r="D77" s="36" t="s">
        <v>165</v>
      </c>
      <c r="G77" s="1"/>
      <c r="V77" s="41" t="s">
        <v>67</v>
      </c>
    </row>
    <row r="78" spans="1:27">
      <c r="A78" s="33">
        <v>30</v>
      </c>
      <c r="B78" s="34" t="s">
        <v>89</v>
      </c>
      <c r="C78" s="35" t="s">
        <v>166</v>
      </c>
      <c r="D78" s="36" t="s">
        <v>167</v>
      </c>
      <c r="E78" s="37">
        <v>133.23500000000001</v>
      </c>
      <c r="F78" s="38" t="s">
        <v>97</v>
      </c>
      <c r="G78" s="1"/>
      <c r="J78" s="39">
        <f>ROUND(E78*G78, 2)</f>
        <v>0</v>
      </c>
      <c r="P78" s="38" t="s">
        <v>63</v>
      </c>
      <c r="V78" s="41" t="s">
        <v>64</v>
      </c>
      <c r="Z78" s="38" t="s">
        <v>92</v>
      </c>
      <c r="AA78" s="38">
        <v>1107011101001</v>
      </c>
    </row>
    <row r="79" spans="1:27" ht="38.25">
      <c r="D79" s="36" t="s">
        <v>168</v>
      </c>
      <c r="G79" s="1"/>
      <c r="V79" s="41" t="s">
        <v>67</v>
      </c>
    </row>
    <row r="80" spans="1:27">
      <c r="A80" s="33">
        <v>31</v>
      </c>
      <c r="B80" s="34" t="s">
        <v>89</v>
      </c>
      <c r="C80" s="35" t="s">
        <v>169</v>
      </c>
      <c r="D80" s="36" t="s">
        <v>170</v>
      </c>
      <c r="E80" s="37">
        <v>133.23500000000001</v>
      </c>
      <c r="F80" s="38" t="s">
        <v>97</v>
      </c>
      <c r="G80" s="1"/>
      <c r="J80" s="39">
        <f>ROUND(E80*G80, 2)</f>
        <v>0</v>
      </c>
      <c r="P80" s="38" t="s">
        <v>63</v>
      </c>
      <c r="V80" s="41" t="s">
        <v>64</v>
      </c>
      <c r="Z80" s="38" t="s">
        <v>92</v>
      </c>
      <c r="AA80" s="38">
        <v>1107011101002</v>
      </c>
    </row>
    <row r="81" spans="1:27" ht="25.5">
      <c r="A81" s="33">
        <v>32</v>
      </c>
      <c r="B81" s="34" t="s">
        <v>89</v>
      </c>
      <c r="C81" s="35" t="s">
        <v>171</v>
      </c>
      <c r="D81" s="36" t="s">
        <v>172</v>
      </c>
      <c r="E81" s="37">
        <v>129.339</v>
      </c>
      <c r="F81" s="38" t="s">
        <v>97</v>
      </c>
      <c r="G81" s="1"/>
      <c r="J81" s="39">
        <f>ROUND(E81*G81, 2)</f>
        <v>0</v>
      </c>
      <c r="P81" s="38" t="s">
        <v>63</v>
      </c>
      <c r="V81" s="41" t="s">
        <v>64</v>
      </c>
      <c r="Z81" s="38" t="s">
        <v>92</v>
      </c>
      <c r="AA81" s="38">
        <v>1107011101025</v>
      </c>
    </row>
    <row r="82" spans="1:27">
      <c r="D82" s="36" t="s">
        <v>173</v>
      </c>
      <c r="G82" s="1"/>
      <c r="V82" s="41" t="s">
        <v>67</v>
      </c>
    </row>
    <row r="83" spans="1:27" ht="25.5">
      <c r="A83" s="33">
        <v>33</v>
      </c>
      <c r="B83" s="34" t="s">
        <v>89</v>
      </c>
      <c r="C83" s="35" t="s">
        <v>174</v>
      </c>
      <c r="D83" s="36" t="s">
        <v>175</v>
      </c>
      <c r="E83" s="37">
        <v>129.339</v>
      </c>
      <c r="F83" s="38" t="s">
        <v>97</v>
      </c>
      <c r="G83" s="1"/>
      <c r="J83" s="39">
        <f>ROUND(E83*G83, 2)</f>
        <v>0</v>
      </c>
      <c r="P83" s="38" t="s">
        <v>63</v>
      </c>
      <c r="V83" s="41" t="s">
        <v>64</v>
      </c>
      <c r="Z83" s="38" t="s">
        <v>92</v>
      </c>
      <c r="AA83" s="38">
        <v>1107011101026</v>
      </c>
    </row>
    <row r="84" spans="1:27">
      <c r="A84" s="33">
        <v>34</v>
      </c>
      <c r="B84" s="34" t="s">
        <v>89</v>
      </c>
      <c r="C84" s="35" t="s">
        <v>176</v>
      </c>
      <c r="D84" s="36" t="s">
        <v>177</v>
      </c>
      <c r="E84" s="37">
        <v>1.4930000000000001</v>
      </c>
      <c r="F84" s="38" t="s">
        <v>178</v>
      </c>
      <c r="G84" s="1"/>
      <c r="J84" s="39">
        <f>ROUND(E84*G84, 2)</f>
        <v>0</v>
      </c>
      <c r="P84" s="38" t="s">
        <v>63</v>
      </c>
      <c r="V84" s="41" t="s">
        <v>64</v>
      </c>
      <c r="Z84" s="38" t="s">
        <v>92</v>
      </c>
      <c r="AA84" s="38">
        <v>1107012106001</v>
      </c>
    </row>
    <row r="85" spans="1:27">
      <c r="A85" s="33">
        <v>35</v>
      </c>
      <c r="B85" s="34" t="s">
        <v>89</v>
      </c>
      <c r="C85" s="35" t="s">
        <v>179</v>
      </c>
      <c r="D85" s="36" t="s">
        <v>180</v>
      </c>
      <c r="E85" s="37">
        <v>7.8730000000000002</v>
      </c>
      <c r="F85" s="38" t="s">
        <v>62</v>
      </c>
      <c r="G85" s="1"/>
      <c r="J85" s="39">
        <f>ROUND(E85*G85, 2)</f>
        <v>0</v>
      </c>
      <c r="P85" s="38" t="s">
        <v>63</v>
      </c>
      <c r="V85" s="41" t="s">
        <v>64</v>
      </c>
      <c r="Z85" s="38" t="s">
        <v>92</v>
      </c>
      <c r="AA85" s="38">
        <v>11070202</v>
      </c>
    </row>
    <row r="86" spans="1:27" ht="25.5">
      <c r="D86" s="36" t="s">
        <v>181</v>
      </c>
      <c r="G86" s="1"/>
      <c r="V86" s="41" t="s">
        <v>67</v>
      </c>
    </row>
    <row r="87" spans="1:27">
      <c r="D87" s="36" t="s">
        <v>182</v>
      </c>
      <c r="G87" s="1"/>
      <c r="V87" s="41" t="s">
        <v>67</v>
      </c>
    </row>
    <row r="88" spans="1:27" ht="25.5">
      <c r="D88" s="36" t="s">
        <v>183</v>
      </c>
      <c r="G88" s="1"/>
      <c r="V88" s="41" t="s">
        <v>67</v>
      </c>
    </row>
    <row r="89" spans="1:27">
      <c r="D89" s="36" t="s">
        <v>184</v>
      </c>
      <c r="G89" s="1"/>
      <c r="V89" s="41" t="s">
        <v>67</v>
      </c>
    </row>
    <row r="90" spans="1:27">
      <c r="A90" s="33">
        <v>36</v>
      </c>
      <c r="B90" s="34" t="s">
        <v>89</v>
      </c>
      <c r="C90" s="35" t="s">
        <v>185</v>
      </c>
      <c r="D90" s="36" t="s">
        <v>186</v>
      </c>
      <c r="E90" s="37">
        <v>36.932000000000002</v>
      </c>
      <c r="F90" s="38" t="s">
        <v>97</v>
      </c>
      <c r="G90" s="1"/>
      <c r="J90" s="39">
        <f>ROUND(E90*G90, 2)</f>
        <v>0</v>
      </c>
      <c r="P90" s="38" t="s">
        <v>63</v>
      </c>
      <c r="V90" s="41" t="s">
        <v>64</v>
      </c>
      <c r="Z90" s="38" t="s">
        <v>92</v>
      </c>
      <c r="AA90" s="38">
        <v>1107031201111</v>
      </c>
    </row>
    <row r="91" spans="1:27">
      <c r="D91" s="36" t="s">
        <v>187</v>
      </c>
      <c r="G91" s="1"/>
      <c r="V91" s="41" t="s">
        <v>67</v>
      </c>
    </row>
    <row r="92" spans="1:27">
      <c r="D92" s="36" t="s">
        <v>188</v>
      </c>
      <c r="G92" s="1"/>
      <c r="V92" s="41" t="s">
        <v>67</v>
      </c>
    </row>
    <row r="93" spans="1:27" ht="25.5">
      <c r="D93" s="36" t="s">
        <v>189</v>
      </c>
      <c r="G93" s="1"/>
      <c r="V93" s="41" t="s">
        <v>67</v>
      </c>
    </row>
    <row r="94" spans="1:27">
      <c r="D94" s="36" t="s">
        <v>190</v>
      </c>
      <c r="G94" s="1"/>
      <c r="V94" s="41" t="s">
        <v>67</v>
      </c>
    </row>
    <row r="95" spans="1:27">
      <c r="A95" s="33">
        <v>37</v>
      </c>
      <c r="B95" s="34" t="s">
        <v>89</v>
      </c>
      <c r="C95" s="35" t="s">
        <v>191</v>
      </c>
      <c r="D95" s="36" t="s">
        <v>192</v>
      </c>
      <c r="E95" s="37">
        <v>36.932000000000002</v>
      </c>
      <c r="F95" s="38" t="s">
        <v>97</v>
      </c>
      <c r="G95" s="1"/>
      <c r="J95" s="39">
        <f>ROUND(E95*G95, 2)</f>
        <v>0</v>
      </c>
      <c r="P95" s="38" t="s">
        <v>63</v>
      </c>
      <c r="V95" s="41" t="s">
        <v>64</v>
      </c>
      <c r="Z95" s="38" t="s">
        <v>92</v>
      </c>
      <c r="AA95" s="38">
        <v>1107031201112</v>
      </c>
    </row>
    <row r="96" spans="1:27">
      <c r="A96" s="33">
        <v>38</v>
      </c>
      <c r="B96" s="34" t="s">
        <v>89</v>
      </c>
      <c r="C96" s="35" t="s">
        <v>193</v>
      </c>
      <c r="D96" s="36" t="s">
        <v>194</v>
      </c>
      <c r="E96" s="37">
        <v>0.77300000000000002</v>
      </c>
      <c r="F96" s="38" t="s">
        <v>178</v>
      </c>
      <c r="G96" s="1"/>
      <c r="J96" s="39">
        <f>ROUND(E96*G96, 2)</f>
        <v>0</v>
      </c>
      <c r="P96" s="38" t="s">
        <v>63</v>
      </c>
      <c r="V96" s="41" t="s">
        <v>64</v>
      </c>
      <c r="Z96" s="38" t="s">
        <v>92</v>
      </c>
      <c r="AA96" s="38">
        <v>1107032106001</v>
      </c>
    </row>
    <row r="97" spans="1:27">
      <c r="D97" s="36" t="s">
        <v>195</v>
      </c>
      <c r="G97" s="1"/>
      <c r="V97" s="41" t="s">
        <v>67</v>
      </c>
    </row>
    <row r="98" spans="1:27">
      <c r="A98" s="33">
        <v>39</v>
      </c>
      <c r="B98" s="34" t="s">
        <v>89</v>
      </c>
      <c r="C98" s="35" t="s">
        <v>196</v>
      </c>
      <c r="D98" s="36" t="s">
        <v>197</v>
      </c>
      <c r="E98" s="37">
        <v>1.9490000000000001</v>
      </c>
      <c r="F98" s="38" t="s">
        <v>62</v>
      </c>
      <c r="G98" s="1"/>
      <c r="J98" s="39">
        <f>ROUND(E98*G98, 2)</f>
        <v>0</v>
      </c>
      <c r="P98" s="38" t="s">
        <v>63</v>
      </c>
      <c r="V98" s="41" t="s">
        <v>64</v>
      </c>
      <c r="Z98" s="38" t="s">
        <v>92</v>
      </c>
      <c r="AA98" s="38">
        <v>1109010204001</v>
      </c>
    </row>
    <row r="99" spans="1:27">
      <c r="D99" s="36" t="s">
        <v>198</v>
      </c>
      <c r="G99" s="1"/>
      <c r="V99" s="41" t="s">
        <v>67</v>
      </c>
    </row>
    <row r="100" spans="1:27" ht="25.5">
      <c r="A100" s="33">
        <v>40</v>
      </c>
      <c r="B100" s="34" t="s">
        <v>89</v>
      </c>
      <c r="C100" s="35" t="s">
        <v>199</v>
      </c>
      <c r="D100" s="36" t="s">
        <v>200</v>
      </c>
      <c r="E100" s="37">
        <v>10.164</v>
      </c>
      <c r="F100" s="38" t="s">
        <v>97</v>
      </c>
      <c r="G100" s="1"/>
      <c r="J100" s="39">
        <f>ROUND(E100*G100, 2)</f>
        <v>0</v>
      </c>
      <c r="P100" s="38" t="s">
        <v>63</v>
      </c>
      <c r="V100" s="41" t="s">
        <v>64</v>
      </c>
      <c r="Z100" s="38" t="s">
        <v>92</v>
      </c>
      <c r="AA100" s="38">
        <v>1109011101005</v>
      </c>
    </row>
    <row r="101" spans="1:27" ht="25.5">
      <c r="D101" s="36" t="s">
        <v>201</v>
      </c>
      <c r="G101" s="1"/>
      <c r="V101" s="41" t="s">
        <v>67</v>
      </c>
    </row>
    <row r="102" spans="1:27" ht="25.5">
      <c r="A102" s="33">
        <v>41</v>
      </c>
      <c r="B102" s="34" t="s">
        <v>89</v>
      </c>
      <c r="C102" s="35" t="s">
        <v>202</v>
      </c>
      <c r="D102" s="36" t="s">
        <v>203</v>
      </c>
      <c r="E102" s="37">
        <v>10.164</v>
      </c>
      <c r="F102" s="38" t="s">
        <v>97</v>
      </c>
      <c r="G102" s="1"/>
      <c r="J102" s="39">
        <f>ROUND(E102*G102, 2)</f>
        <v>0</v>
      </c>
      <c r="P102" s="38" t="s">
        <v>63</v>
      </c>
      <c r="V102" s="41" t="s">
        <v>64</v>
      </c>
      <c r="Z102" s="38" t="s">
        <v>92</v>
      </c>
      <c r="AA102" s="38">
        <v>1109011101006</v>
      </c>
    </row>
    <row r="103" spans="1:27">
      <c r="A103" s="33">
        <v>42</v>
      </c>
      <c r="B103" s="34" t="s">
        <v>89</v>
      </c>
      <c r="C103" s="35" t="s">
        <v>204</v>
      </c>
      <c r="D103" s="36" t="s">
        <v>205</v>
      </c>
      <c r="E103" s="37">
        <v>9.6</v>
      </c>
      <c r="F103" s="38" t="s">
        <v>97</v>
      </c>
      <c r="G103" s="1"/>
      <c r="J103" s="39">
        <f>ROUND(E103*G103, 2)</f>
        <v>0</v>
      </c>
      <c r="P103" s="38" t="s">
        <v>63</v>
      </c>
      <c r="V103" s="41" t="s">
        <v>64</v>
      </c>
      <c r="Z103" s="38" t="s">
        <v>92</v>
      </c>
      <c r="AA103" s="38">
        <v>1109021101005</v>
      </c>
    </row>
    <row r="104" spans="1:27">
      <c r="D104" s="36" t="s">
        <v>206</v>
      </c>
      <c r="G104" s="1"/>
      <c r="V104" s="41" t="s">
        <v>67</v>
      </c>
    </row>
    <row r="105" spans="1:27">
      <c r="A105" s="33">
        <v>43</v>
      </c>
      <c r="B105" s="34" t="s">
        <v>89</v>
      </c>
      <c r="C105" s="35" t="s">
        <v>207</v>
      </c>
      <c r="D105" s="36" t="s">
        <v>208</v>
      </c>
      <c r="E105" s="37">
        <v>9.6</v>
      </c>
      <c r="F105" s="38" t="s">
        <v>97</v>
      </c>
      <c r="G105" s="1"/>
      <c r="J105" s="39">
        <f>ROUND(E105*G105, 2)</f>
        <v>0</v>
      </c>
      <c r="P105" s="38" t="s">
        <v>63</v>
      </c>
      <c r="V105" s="41" t="s">
        <v>64</v>
      </c>
      <c r="Z105" s="38" t="s">
        <v>92</v>
      </c>
      <c r="AA105" s="38">
        <v>1109021101006</v>
      </c>
    </row>
    <row r="106" spans="1:27">
      <c r="D106" s="44" t="s">
        <v>209</v>
      </c>
      <c r="G106" s="1"/>
      <c r="J106" s="45">
        <f>SUM(J76:J105)</f>
        <v>0</v>
      </c>
    </row>
    <row r="107" spans="1:27">
      <c r="G107" s="1"/>
    </row>
    <row r="108" spans="1:27">
      <c r="B108" s="35" t="s">
        <v>210</v>
      </c>
      <c r="G108" s="1"/>
    </row>
    <row r="109" spans="1:27">
      <c r="A109" s="33">
        <v>44</v>
      </c>
      <c r="B109" s="34" t="s">
        <v>89</v>
      </c>
      <c r="C109" s="35" t="s">
        <v>211</v>
      </c>
      <c r="D109" s="36" t="s">
        <v>212</v>
      </c>
      <c r="E109" s="37">
        <v>117.81</v>
      </c>
      <c r="F109" s="38" t="s">
        <v>97</v>
      </c>
      <c r="G109" s="1"/>
      <c r="J109" s="39">
        <f>ROUND(E109*G109, 2)</f>
        <v>0</v>
      </c>
      <c r="P109" s="38" t="s">
        <v>63</v>
      </c>
      <c r="V109" s="41" t="s">
        <v>64</v>
      </c>
      <c r="Z109" s="38" t="s">
        <v>213</v>
      </c>
      <c r="AA109" s="38">
        <v>1301020300101</v>
      </c>
    </row>
    <row r="110" spans="1:27" ht="25.5">
      <c r="D110" s="36" t="s">
        <v>214</v>
      </c>
      <c r="G110" s="1"/>
      <c r="V110" s="41" t="s">
        <v>67</v>
      </c>
    </row>
    <row r="111" spans="1:27">
      <c r="A111" s="33">
        <v>45</v>
      </c>
      <c r="B111" s="34" t="s">
        <v>89</v>
      </c>
      <c r="C111" s="35" t="s">
        <v>215</v>
      </c>
      <c r="D111" s="36" t="s">
        <v>216</v>
      </c>
      <c r="E111" s="37">
        <v>71.650000000000006</v>
      </c>
      <c r="F111" s="38" t="s">
        <v>97</v>
      </c>
      <c r="G111" s="1"/>
      <c r="J111" s="39">
        <f>ROUND(E111*G111, 2)</f>
        <v>0</v>
      </c>
      <c r="P111" s="38" t="s">
        <v>63</v>
      </c>
      <c r="V111" s="41" t="s">
        <v>64</v>
      </c>
      <c r="Z111" s="38" t="s">
        <v>213</v>
      </c>
      <c r="AA111" s="38">
        <v>1303120400002</v>
      </c>
    </row>
    <row r="112" spans="1:27">
      <c r="D112" s="36" t="s">
        <v>217</v>
      </c>
      <c r="G112" s="1"/>
      <c r="V112" s="41" t="s">
        <v>67</v>
      </c>
    </row>
    <row r="113" spans="1:27">
      <c r="D113" s="36" t="s">
        <v>218</v>
      </c>
      <c r="G113" s="1"/>
      <c r="V113" s="41" t="s">
        <v>67</v>
      </c>
    </row>
    <row r="114" spans="1:27">
      <c r="D114" s="36" t="s">
        <v>219</v>
      </c>
      <c r="G114" s="1"/>
      <c r="V114" s="41" t="s">
        <v>67</v>
      </c>
    </row>
    <row r="115" spans="1:27">
      <c r="D115" s="36" t="s">
        <v>220</v>
      </c>
      <c r="G115" s="1"/>
      <c r="V115" s="41" t="s">
        <v>67</v>
      </c>
    </row>
    <row r="116" spans="1:27">
      <c r="D116" s="36" t="s">
        <v>221</v>
      </c>
      <c r="G116" s="1"/>
      <c r="V116" s="41" t="s">
        <v>67</v>
      </c>
    </row>
    <row r="117" spans="1:27">
      <c r="D117" s="36" t="s">
        <v>222</v>
      </c>
      <c r="G117" s="1"/>
      <c r="V117" s="41" t="s">
        <v>67</v>
      </c>
    </row>
    <row r="118" spans="1:27" ht="25.5">
      <c r="A118" s="33">
        <v>46</v>
      </c>
      <c r="B118" s="34" t="s">
        <v>89</v>
      </c>
      <c r="C118" s="35" t="s">
        <v>223</v>
      </c>
      <c r="D118" s="36" t="s">
        <v>224</v>
      </c>
      <c r="E118" s="37">
        <v>188.22</v>
      </c>
      <c r="F118" s="38" t="s">
        <v>159</v>
      </c>
      <c r="G118" s="1"/>
      <c r="J118" s="39">
        <f>ROUND(E118*G118, 2)</f>
        <v>0</v>
      </c>
      <c r="P118" s="38" t="s">
        <v>63</v>
      </c>
      <c r="V118" s="41" t="s">
        <v>64</v>
      </c>
      <c r="Z118" s="38" t="s">
        <v>213</v>
      </c>
      <c r="AA118" s="38">
        <v>1304900000029</v>
      </c>
    </row>
    <row r="119" spans="1:27" ht="25.5">
      <c r="D119" s="36" t="s">
        <v>225</v>
      </c>
      <c r="G119" s="1"/>
      <c r="V119" s="41" t="s">
        <v>67</v>
      </c>
    </row>
    <row r="120" spans="1:27" ht="25.5">
      <c r="D120" s="36" t="s">
        <v>226</v>
      </c>
      <c r="G120" s="1"/>
      <c r="V120" s="41" t="s">
        <v>67</v>
      </c>
    </row>
    <row r="121" spans="1:27" ht="25.5">
      <c r="D121" s="36" t="s">
        <v>227</v>
      </c>
      <c r="G121" s="1"/>
      <c r="V121" s="41" t="s">
        <v>67</v>
      </c>
    </row>
    <row r="122" spans="1:27">
      <c r="A122" s="33">
        <v>47</v>
      </c>
      <c r="B122" s="34" t="s">
        <v>89</v>
      </c>
      <c r="C122" s="35" t="s">
        <v>228</v>
      </c>
      <c r="D122" s="36" t="s">
        <v>229</v>
      </c>
      <c r="E122" s="37">
        <v>340.71199999999999</v>
      </c>
      <c r="F122" s="38" t="s">
        <v>97</v>
      </c>
      <c r="G122" s="1"/>
      <c r="J122" s="39">
        <f>ROUND(E122*G122, 2)</f>
        <v>0</v>
      </c>
      <c r="P122" s="38" t="s">
        <v>63</v>
      </c>
      <c r="V122" s="41" t="s">
        <v>64</v>
      </c>
      <c r="Z122" s="38" t="s">
        <v>213</v>
      </c>
      <c r="AA122" s="38">
        <v>1303030900201</v>
      </c>
    </row>
    <row r="123" spans="1:27">
      <c r="D123" s="36" t="s">
        <v>230</v>
      </c>
      <c r="G123" s="1"/>
      <c r="V123" s="41" t="s">
        <v>67</v>
      </c>
    </row>
    <row r="124" spans="1:27" ht="38.25">
      <c r="D124" s="36" t="s">
        <v>231</v>
      </c>
      <c r="G124" s="1"/>
      <c r="V124" s="41" t="s">
        <v>67</v>
      </c>
    </row>
    <row r="125" spans="1:27" ht="25.5">
      <c r="D125" s="36" t="s">
        <v>232</v>
      </c>
      <c r="G125" s="1"/>
      <c r="V125" s="41" t="s">
        <v>67</v>
      </c>
    </row>
    <row r="126" spans="1:27">
      <c r="D126" s="36" t="s">
        <v>233</v>
      </c>
      <c r="G126" s="1"/>
      <c r="V126" s="41" t="s">
        <v>67</v>
      </c>
    </row>
    <row r="127" spans="1:27">
      <c r="D127" s="36" t="s">
        <v>234</v>
      </c>
      <c r="G127" s="1"/>
      <c r="V127" s="41" t="s">
        <v>67</v>
      </c>
    </row>
    <row r="128" spans="1:27" ht="25.5">
      <c r="D128" s="36" t="s">
        <v>235</v>
      </c>
      <c r="G128" s="1"/>
      <c r="V128" s="41" t="s">
        <v>67</v>
      </c>
    </row>
    <row r="129" spans="4:22" ht="25.5">
      <c r="D129" s="36" t="s">
        <v>236</v>
      </c>
      <c r="G129" s="1"/>
      <c r="V129" s="41" t="s">
        <v>67</v>
      </c>
    </row>
    <row r="130" spans="4:22" ht="25.5">
      <c r="D130" s="36" t="s">
        <v>237</v>
      </c>
      <c r="G130" s="1"/>
      <c r="V130" s="41" t="s">
        <v>67</v>
      </c>
    </row>
    <row r="131" spans="4:22" ht="25.5">
      <c r="D131" s="36" t="s">
        <v>238</v>
      </c>
      <c r="G131" s="1"/>
      <c r="V131" s="41" t="s">
        <v>67</v>
      </c>
    </row>
    <row r="132" spans="4:22">
      <c r="D132" s="36" t="s">
        <v>239</v>
      </c>
      <c r="G132" s="1"/>
      <c r="V132" s="41" t="s">
        <v>67</v>
      </c>
    </row>
    <row r="133" spans="4:22">
      <c r="D133" s="36" t="s">
        <v>240</v>
      </c>
      <c r="G133" s="1"/>
      <c r="V133" s="41" t="s">
        <v>67</v>
      </c>
    </row>
    <row r="134" spans="4:22">
      <c r="D134" s="36" t="s">
        <v>241</v>
      </c>
      <c r="G134" s="1"/>
      <c r="V134" s="41" t="s">
        <v>67</v>
      </c>
    </row>
    <row r="135" spans="4:22" ht="25.5">
      <c r="D135" s="36" t="s">
        <v>242</v>
      </c>
      <c r="G135" s="1"/>
      <c r="V135" s="41" t="s">
        <v>67</v>
      </c>
    </row>
    <row r="136" spans="4:22" ht="38.25">
      <c r="D136" s="36" t="s">
        <v>243</v>
      </c>
      <c r="G136" s="1"/>
      <c r="V136" s="41" t="s">
        <v>67</v>
      </c>
    </row>
    <row r="137" spans="4:22" ht="25.5">
      <c r="D137" s="36" t="s">
        <v>244</v>
      </c>
      <c r="G137" s="1"/>
      <c r="V137" s="41" t="s">
        <v>67</v>
      </c>
    </row>
    <row r="138" spans="4:22" ht="25.5">
      <c r="D138" s="36" t="s">
        <v>245</v>
      </c>
      <c r="G138" s="1"/>
      <c r="V138" s="41" t="s">
        <v>67</v>
      </c>
    </row>
    <row r="139" spans="4:22" ht="25.5">
      <c r="D139" s="36" t="s">
        <v>246</v>
      </c>
      <c r="G139" s="1"/>
      <c r="V139" s="41" t="s">
        <v>67</v>
      </c>
    </row>
    <row r="140" spans="4:22" ht="25.5">
      <c r="D140" s="36" t="s">
        <v>247</v>
      </c>
      <c r="G140" s="1"/>
      <c r="V140" s="41" t="s">
        <v>67</v>
      </c>
    </row>
    <row r="141" spans="4:22" ht="25.5">
      <c r="D141" s="36" t="s">
        <v>248</v>
      </c>
      <c r="G141" s="1"/>
      <c r="V141" s="41" t="s">
        <v>67</v>
      </c>
    </row>
    <row r="142" spans="4:22" ht="25.5">
      <c r="D142" s="36" t="s">
        <v>249</v>
      </c>
      <c r="G142" s="1"/>
      <c r="V142" s="41" t="s">
        <v>67</v>
      </c>
    </row>
    <row r="143" spans="4:22" ht="25.5">
      <c r="D143" s="36" t="s">
        <v>250</v>
      </c>
      <c r="G143" s="1"/>
      <c r="V143" s="41" t="s">
        <v>67</v>
      </c>
    </row>
    <row r="144" spans="4:22" ht="25.5">
      <c r="D144" s="36" t="s">
        <v>251</v>
      </c>
      <c r="G144" s="1"/>
      <c r="V144" s="41" t="s">
        <v>67</v>
      </c>
    </row>
    <row r="145" spans="1:27" ht="25.5">
      <c r="D145" s="36" t="s">
        <v>252</v>
      </c>
      <c r="G145" s="1"/>
      <c r="V145" s="41" t="s">
        <v>67</v>
      </c>
    </row>
    <row r="146" spans="1:27">
      <c r="D146" s="36" t="s">
        <v>253</v>
      </c>
      <c r="G146" s="1"/>
      <c r="V146" s="41" t="s">
        <v>67</v>
      </c>
    </row>
    <row r="147" spans="1:27">
      <c r="D147" s="36" t="s">
        <v>254</v>
      </c>
      <c r="G147" s="1"/>
      <c r="V147" s="41" t="s">
        <v>67</v>
      </c>
    </row>
    <row r="148" spans="1:27">
      <c r="A148" s="33">
        <v>48</v>
      </c>
      <c r="B148" s="34" t="s">
        <v>89</v>
      </c>
      <c r="C148" s="35" t="s">
        <v>255</v>
      </c>
      <c r="D148" s="36" t="s">
        <v>256</v>
      </c>
      <c r="E148" s="37">
        <v>187</v>
      </c>
      <c r="F148" s="38" t="s">
        <v>97</v>
      </c>
      <c r="G148" s="1"/>
      <c r="J148" s="39">
        <f>ROUND(E148*G148, 2)</f>
        <v>0</v>
      </c>
      <c r="P148" s="38" t="s">
        <v>63</v>
      </c>
      <c r="V148" s="41" t="s">
        <v>64</v>
      </c>
      <c r="Z148" s="38" t="s">
        <v>213</v>
      </c>
      <c r="AA148" s="38" t="s">
        <v>63</v>
      </c>
    </row>
    <row r="149" spans="1:27" ht="25.5">
      <c r="A149" s="33">
        <v>49</v>
      </c>
      <c r="B149" s="34" t="s">
        <v>89</v>
      </c>
      <c r="C149" s="35" t="s">
        <v>257</v>
      </c>
      <c r="D149" s="36" t="s">
        <v>258</v>
      </c>
      <c r="E149" s="37">
        <v>250</v>
      </c>
      <c r="F149" s="38" t="s">
        <v>97</v>
      </c>
      <c r="G149" s="1"/>
      <c r="J149" s="39">
        <f>ROUND(E149*G149, 2)</f>
        <v>0</v>
      </c>
      <c r="P149" s="38" t="s">
        <v>63</v>
      </c>
      <c r="V149" s="41" t="s">
        <v>64</v>
      </c>
      <c r="Z149" s="38" t="s">
        <v>213</v>
      </c>
      <c r="AA149" s="38" t="s">
        <v>63</v>
      </c>
    </row>
    <row r="150" spans="1:27">
      <c r="A150" s="33">
        <v>50</v>
      </c>
      <c r="B150" s="34" t="s">
        <v>89</v>
      </c>
      <c r="C150" s="35" t="s">
        <v>259</v>
      </c>
      <c r="D150" s="36" t="s">
        <v>260</v>
      </c>
      <c r="E150" s="37">
        <v>12.25</v>
      </c>
      <c r="F150" s="38" t="s">
        <v>97</v>
      </c>
      <c r="G150" s="1"/>
      <c r="J150" s="39">
        <f>ROUND(E150*G150, 2)</f>
        <v>0</v>
      </c>
      <c r="P150" s="38" t="s">
        <v>63</v>
      </c>
      <c r="V150" s="41" t="s">
        <v>64</v>
      </c>
      <c r="Z150" s="38" t="s">
        <v>213</v>
      </c>
      <c r="AA150" s="38" t="s">
        <v>63</v>
      </c>
    </row>
    <row r="151" spans="1:27">
      <c r="D151" s="36" t="s">
        <v>261</v>
      </c>
      <c r="G151" s="1"/>
      <c r="V151" s="41" t="s">
        <v>67</v>
      </c>
    </row>
    <row r="152" spans="1:27" ht="25.5">
      <c r="A152" s="33">
        <v>51</v>
      </c>
      <c r="B152" s="34" t="s">
        <v>89</v>
      </c>
      <c r="C152" s="35" t="s">
        <v>262</v>
      </c>
      <c r="D152" s="36" t="s">
        <v>263</v>
      </c>
      <c r="E152" s="37">
        <v>91.691999999999993</v>
      </c>
      <c r="F152" s="38" t="s">
        <v>97</v>
      </c>
      <c r="G152" s="1"/>
      <c r="J152" s="39">
        <f>ROUND(E152*G152, 2)</f>
        <v>0</v>
      </c>
      <c r="P152" s="38" t="s">
        <v>63</v>
      </c>
      <c r="V152" s="41" t="s">
        <v>64</v>
      </c>
      <c r="Z152" s="38" t="s">
        <v>213</v>
      </c>
      <c r="AA152" s="38">
        <v>1309091000122</v>
      </c>
    </row>
    <row r="153" spans="1:27" ht="25.5">
      <c r="D153" s="36" t="s">
        <v>264</v>
      </c>
      <c r="G153" s="1"/>
      <c r="V153" s="41" t="s">
        <v>67</v>
      </c>
    </row>
    <row r="154" spans="1:27" ht="25.5">
      <c r="D154" s="36" t="s">
        <v>265</v>
      </c>
      <c r="G154" s="1"/>
      <c r="V154" s="41" t="s">
        <v>67</v>
      </c>
    </row>
    <row r="155" spans="1:27">
      <c r="D155" s="36" t="s">
        <v>266</v>
      </c>
      <c r="G155" s="1"/>
      <c r="V155" s="41" t="s">
        <v>67</v>
      </c>
    </row>
    <row r="156" spans="1:27" ht="25.5">
      <c r="A156" s="33">
        <v>52</v>
      </c>
      <c r="B156" s="34" t="s">
        <v>89</v>
      </c>
      <c r="C156" s="35" t="s">
        <v>267</v>
      </c>
      <c r="D156" s="36" t="s">
        <v>268</v>
      </c>
      <c r="E156" s="37">
        <v>63.613</v>
      </c>
      <c r="F156" s="38" t="s">
        <v>97</v>
      </c>
      <c r="G156" s="1"/>
      <c r="J156" s="39">
        <f>ROUND(E156*G156, 2)</f>
        <v>0</v>
      </c>
      <c r="P156" s="38" t="s">
        <v>63</v>
      </c>
      <c r="V156" s="41" t="s">
        <v>64</v>
      </c>
      <c r="Z156" s="38" t="s">
        <v>213</v>
      </c>
      <c r="AA156" s="38">
        <v>1309091000123</v>
      </c>
    </row>
    <row r="157" spans="1:27" ht="25.5">
      <c r="D157" s="36" t="s">
        <v>269</v>
      </c>
      <c r="G157" s="1"/>
      <c r="V157" s="41" t="s">
        <v>67</v>
      </c>
    </row>
    <row r="158" spans="1:27">
      <c r="D158" s="36" t="s">
        <v>270</v>
      </c>
      <c r="G158" s="1"/>
      <c r="V158" s="41" t="s">
        <v>67</v>
      </c>
    </row>
    <row r="159" spans="1:27" ht="25.5">
      <c r="A159" s="33">
        <v>53</v>
      </c>
      <c r="B159" s="34" t="s">
        <v>89</v>
      </c>
      <c r="C159" s="35" t="s">
        <v>271</v>
      </c>
      <c r="D159" s="36" t="s">
        <v>272</v>
      </c>
      <c r="E159" s="37">
        <v>122.67700000000001</v>
      </c>
      <c r="F159" s="38" t="s">
        <v>97</v>
      </c>
      <c r="G159" s="1"/>
      <c r="J159" s="39">
        <f>ROUND(E159*G159, 2)</f>
        <v>0</v>
      </c>
      <c r="P159" s="38" t="s">
        <v>63</v>
      </c>
      <c r="V159" s="41" t="s">
        <v>64</v>
      </c>
      <c r="Z159" s="38" t="s">
        <v>213</v>
      </c>
      <c r="AA159" s="38">
        <v>1309091000124</v>
      </c>
    </row>
    <row r="160" spans="1:27" ht="38.25">
      <c r="D160" s="36" t="s">
        <v>273</v>
      </c>
      <c r="G160" s="1"/>
      <c r="V160" s="41" t="s">
        <v>67</v>
      </c>
    </row>
    <row r="161" spans="1:27" ht="25.5">
      <c r="D161" s="36" t="s">
        <v>274</v>
      </c>
      <c r="G161" s="1"/>
      <c r="V161" s="41" t="s">
        <v>67</v>
      </c>
    </row>
    <row r="162" spans="1:27">
      <c r="D162" s="36" t="s">
        <v>275</v>
      </c>
      <c r="G162" s="1"/>
      <c r="V162" s="41" t="s">
        <v>67</v>
      </c>
    </row>
    <row r="163" spans="1:27">
      <c r="A163" s="33">
        <v>54</v>
      </c>
      <c r="B163" s="34" t="s">
        <v>89</v>
      </c>
      <c r="C163" s="35" t="s">
        <v>276</v>
      </c>
      <c r="D163" s="36" t="s">
        <v>277</v>
      </c>
      <c r="E163" s="37">
        <v>268</v>
      </c>
      <c r="F163" s="38" t="s">
        <v>97</v>
      </c>
      <c r="G163" s="1"/>
      <c r="J163" s="39">
        <f>ROUND(E163*G163, 2)</f>
        <v>0</v>
      </c>
      <c r="P163" s="38" t="s">
        <v>63</v>
      </c>
      <c r="V163" s="41" t="s">
        <v>64</v>
      </c>
      <c r="Z163" s="38" t="s">
        <v>213</v>
      </c>
      <c r="AA163" s="38" t="s">
        <v>63</v>
      </c>
    </row>
    <row r="164" spans="1:27" ht="25.5">
      <c r="A164" s="33">
        <v>55</v>
      </c>
      <c r="B164" s="34" t="s">
        <v>89</v>
      </c>
      <c r="C164" s="35" t="s">
        <v>278</v>
      </c>
      <c r="D164" s="36" t="s">
        <v>279</v>
      </c>
      <c r="E164" s="37">
        <v>10</v>
      </c>
      <c r="F164" s="38" t="s">
        <v>97</v>
      </c>
      <c r="G164" s="1"/>
      <c r="J164" s="39">
        <f>ROUND(E164*G164, 2)</f>
        <v>0</v>
      </c>
      <c r="P164" s="38" t="s">
        <v>63</v>
      </c>
      <c r="V164" s="41" t="s">
        <v>64</v>
      </c>
      <c r="Z164" s="38" t="s">
        <v>213</v>
      </c>
      <c r="AA164" s="38" t="s">
        <v>63</v>
      </c>
    </row>
    <row r="165" spans="1:27">
      <c r="D165" s="36" t="s">
        <v>266</v>
      </c>
      <c r="G165" s="1"/>
      <c r="V165" s="41" t="s">
        <v>67</v>
      </c>
    </row>
    <row r="166" spans="1:27" ht="25.5">
      <c r="A166" s="33">
        <v>56</v>
      </c>
      <c r="B166" s="34" t="s">
        <v>89</v>
      </c>
      <c r="C166" s="35" t="s">
        <v>280</v>
      </c>
      <c r="D166" s="36" t="s">
        <v>281</v>
      </c>
      <c r="E166" s="37">
        <v>9.8130000000000006</v>
      </c>
      <c r="F166" s="38" t="s">
        <v>97</v>
      </c>
      <c r="G166" s="1"/>
      <c r="J166" s="39">
        <f>ROUND(E166*G166, 2)</f>
        <v>0</v>
      </c>
      <c r="P166" s="38" t="s">
        <v>63</v>
      </c>
      <c r="V166" s="41" t="s">
        <v>64</v>
      </c>
      <c r="Z166" s="38" t="s">
        <v>213</v>
      </c>
      <c r="AA166" s="38">
        <v>1107021701022</v>
      </c>
    </row>
    <row r="167" spans="1:27">
      <c r="D167" s="36" t="s">
        <v>282</v>
      </c>
      <c r="G167" s="1"/>
      <c r="V167" s="41" t="s">
        <v>67</v>
      </c>
    </row>
    <row r="168" spans="1:27" ht="25.5">
      <c r="A168" s="33">
        <v>57</v>
      </c>
      <c r="B168" s="34" t="s">
        <v>89</v>
      </c>
      <c r="C168" s="35" t="s">
        <v>283</v>
      </c>
      <c r="D168" s="36" t="s">
        <v>284</v>
      </c>
      <c r="E168" s="37">
        <v>1</v>
      </c>
      <c r="F168" s="38" t="s">
        <v>97</v>
      </c>
      <c r="G168" s="1"/>
      <c r="J168" s="39">
        <f>ROUND(E168*G168, 2)</f>
        <v>0</v>
      </c>
      <c r="P168" s="38" t="s">
        <v>63</v>
      </c>
      <c r="V168" s="41" t="s">
        <v>64</v>
      </c>
      <c r="Z168" s="38" t="s">
        <v>213</v>
      </c>
      <c r="AA168" s="38">
        <v>1107021701024</v>
      </c>
    </row>
    <row r="169" spans="1:27">
      <c r="D169" s="36" t="s">
        <v>285</v>
      </c>
      <c r="G169" s="1"/>
      <c r="V169" s="41" t="s">
        <v>67</v>
      </c>
    </row>
    <row r="170" spans="1:27" ht="25.5">
      <c r="A170" s="33">
        <v>58</v>
      </c>
      <c r="B170" s="34" t="s">
        <v>89</v>
      </c>
      <c r="C170" s="35" t="s">
        <v>286</v>
      </c>
      <c r="D170" s="36" t="s">
        <v>287</v>
      </c>
      <c r="E170" s="37">
        <v>11.85</v>
      </c>
      <c r="F170" s="38" t="s">
        <v>159</v>
      </c>
      <c r="G170" s="1"/>
      <c r="J170" s="39">
        <f>ROUND(E170*G170, 2)</f>
        <v>0</v>
      </c>
      <c r="P170" s="38" t="s">
        <v>63</v>
      </c>
      <c r="V170" s="41" t="s">
        <v>64</v>
      </c>
      <c r="Z170" s="38" t="s">
        <v>213</v>
      </c>
      <c r="AA170" s="38">
        <v>1107021701024</v>
      </c>
    </row>
    <row r="171" spans="1:27">
      <c r="A171" s="33">
        <v>59</v>
      </c>
      <c r="B171" s="34" t="s">
        <v>89</v>
      </c>
      <c r="C171" s="35" t="s">
        <v>288</v>
      </c>
      <c r="D171" s="36" t="s">
        <v>289</v>
      </c>
      <c r="E171" s="37">
        <v>29.28</v>
      </c>
      <c r="F171" s="38" t="s">
        <v>97</v>
      </c>
      <c r="G171" s="1"/>
      <c r="J171" s="39">
        <f>ROUND(E171*G171, 2)</f>
        <v>0</v>
      </c>
      <c r="P171" s="38" t="s">
        <v>63</v>
      </c>
      <c r="V171" s="41" t="s">
        <v>64</v>
      </c>
      <c r="Z171" s="38" t="s">
        <v>213</v>
      </c>
      <c r="AA171" s="38">
        <v>110702</v>
      </c>
    </row>
    <row r="172" spans="1:27">
      <c r="D172" s="36" t="s">
        <v>290</v>
      </c>
      <c r="G172" s="1"/>
      <c r="V172" s="41" t="s">
        <v>67</v>
      </c>
    </row>
    <row r="173" spans="1:27">
      <c r="A173" s="33">
        <v>60</v>
      </c>
      <c r="B173" s="34" t="s">
        <v>89</v>
      </c>
      <c r="C173" s="35" t="s">
        <v>291</v>
      </c>
      <c r="D173" s="36" t="s">
        <v>292</v>
      </c>
      <c r="E173" s="37">
        <v>11.204000000000001</v>
      </c>
      <c r="F173" s="38" t="s">
        <v>62</v>
      </c>
      <c r="G173" s="1"/>
      <c r="J173" s="39">
        <f>ROUND(E173*G173, 2)</f>
        <v>0</v>
      </c>
      <c r="P173" s="38" t="s">
        <v>63</v>
      </c>
      <c r="V173" s="41" t="s">
        <v>64</v>
      </c>
      <c r="Z173" s="38" t="s">
        <v>92</v>
      </c>
      <c r="AA173" s="38">
        <v>1401010103002</v>
      </c>
    </row>
    <row r="174" spans="1:27">
      <c r="D174" s="36" t="s">
        <v>293</v>
      </c>
      <c r="G174" s="1"/>
      <c r="V174" s="41" t="s">
        <v>67</v>
      </c>
    </row>
    <row r="175" spans="1:27">
      <c r="D175" s="36" t="s">
        <v>294</v>
      </c>
      <c r="G175" s="1"/>
      <c r="V175" s="41" t="s">
        <v>67</v>
      </c>
    </row>
    <row r="176" spans="1:27">
      <c r="D176" s="36" t="s">
        <v>295</v>
      </c>
      <c r="G176" s="1"/>
      <c r="V176" s="41" t="s">
        <v>67</v>
      </c>
    </row>
    <row r="177" spans="1:27">
      <c r="D177" s="36" t="s">
        <v>296</v>
      </c>
      <c r="G177" s="1"/>
      <c r="V177" s="41" t="s">
        <v>67</v>
      </c>
    </row>
    <row r="178" spans="1:27" ht="25.5">
      <c r="A178" s="33">
        <v>61</v>
      </c>
      <c r="B178" s="34" t="s">
        <v>59</v>
      </c>
      <c r="C178" s="35" t="s">
        <v>297</v>
      </c>
      <c r="D178" s="36" t="s">
        <v>298</v>
      </c>
      <c r="E178" s="37">
        <v>7.2</v>
      </c>
      <c r="F178" s="38" t="s">
        <v>97</v>
      </c>
      <c r="G178" s="1"/>
      <c r="J178" s="39">
        <f>ROUND(E178*G178, 2)</f>
        <v>0</v>
      </c>
      <c r="P178" s="38" t="s">
        <v>63</v>
      </c>
      <c r="V178" s="41" t="s">
        <v>64</v>
      </c>
      <c r="Z178" s="38" t="s">
        <v>299</v>
      </c>
      <c r="AA178" s="38">
        <v>2204041702101</v>
      </c>
    </row>
    <row r="179" spans="1:27">
      <c r="D179" s="36" t="s">
        <v>300</v>
      </c>
      <c r="G179" s="1"/>
      <c r="V179" s="41" t="s">
        <v>67</v>
      </c>
    </row>
    <row r="180" spans="1:27">
      <c r="A180" s="33">
        <v>62</v>
      </c>
      <c r="B180" s="34" t="s">
        <v>301</v>
      </c>
      <c r="C180" s="35" t="s">
        <v>302</v>
      </c>
      <c r="D180" s="36" t="s">
        <v>303</v>
      </c>
      <c r="E180" s="37">
        <v>7.2720000000000002</v>
      </c>
      <c r="F180" s="38" t="s">
        <v>97</v>
      </c>
      <c r="G180" s="1"/>
      <c r="J180" s="39">
        <f>ROUND(E180*G180, 2)</f>
        <v>0</v>
      </c>
      <c r="P180" s="38" t="s">
        <v>63</v>
      </c>
      <c r="V180" s="41" t="s">
        <v>64</v>
      </c>
      <c r="Z180" s="38" t="s">
        <v>304</v>
      </c>
      <c r="AA180" s="38" t="s">
        <v>63</v>
      </c>
    </row>
    <row r="181" spans="1:27">
      <c r="D181" s="36" t="s">
        <v>305</v>
      </c>
      <c r="G181" s="1"/>
      <c r="V181" s="41" t="s">
        <v>67</v>
      </c>
    </row>
    <row r="182" spans="1:27">
      <c r="A182" s="33">
        <v>63</v>
      </c>
      <c r="B182" s="34" t="s">
        <v>89</v>
      </c>
      <c r="C182" s="35" t="s">
        <v>306</v>
      </c>
      <c r="D182" s="36" t="s">
        <v>307</v>
      </c>
      <c r="E182" s="37">
        <v>21.384</v>
      </c>
      <c r="F182" s="38" t="s">
        <v>62</v>
      </c>
      <c r="G182" s="1"/>
      <c r="J182" s="39">
        <f>ROUND(E182*G182, 2)</f>
        <v>0</v>
      </c>
      <c r="P182" s="38" t="s">
        <v>63</v>
      </c>
      <c r="V182" s="41" t="s">
        <v>64</v>
      </c>
      <c r="Z182" s="38" t="s">
        <v>92</v>
      </c>
      <c r="AA182" s="38">
        <v>1401010104006</v>
      </c>
    </row>
    <row r="183" spans="1:27">
      <c r="D183" s="36" t="s">
        <v>308</v>
      </c>
      <c r="G183" s="1"/>
      <c r="V183" s="41" t="s">
        <v>67</v>
      </c>
    </row>
    <row r="184" spans="1:27">
      <c r="A184" s="33">
        <v>64</v>
      </c>
      <c r="B184" s="34" t="s">
        <v>89</v>
      </c>
      <c r="C184" s="35" t="s">
        <v>309</v>
      </c>
      <c r="D184" s="36" t="s">
        <v>310</v>
      </c>
      <c r="E184" s="37">
        <v>1.85</v>
      </c>
      <c r="F184" s="38" t="s">
        <v>178</v>
      </c>
      <c r="G184" s="1"/>
      <c r="J184" s="39">
        <f>ROUND(E184*G184, 2)</f>
        <v>0</v>
      </c>
      <c r="P184" s="38" t="s">
        <v>63</v>
      </c>
      <c r="V184" s="41" t="s">
        <v>64</v>
      </c>
      <c r="Z184" s="38" t="s">
        <v>92</v>
      </c>
      <c r="AA184" s="38">
        <v>1401012107002</v>
      </c>
    </row>
    <row r="185" spans="1:27">
      <c r="A185" s="33">
        <v>65</v>
      </c>
      <c r="B185" s="34" t="s">
        <v>89</v>
      </c>
      <c r="C185" s="35" t="s">
        <v>311</v>
      </c>
      <c r="D185" s="36" t="s">
        <v>312</v>
      </c>
      <c r="E185" s="37">
        <v>15.2</v>
      </c>
      <c r="F185" s="38" t="s">
        <v>97</v>
      </c>
      <c r="G185" s="1"/>
      <c r="J185" s="39">
        <f>ROUND(E185*G185, 2)</f>
        <v>0</v>
      </c>
      <c r="P185" s="38" t="s">
        <v>63</v>
      </c>
      <c r="V185" s="41" t="s">
        <v>64</v>
      </c>
      <c r="Z185" s="38" t="s">
        <v>92</v>
      </c>
      <c r="AA185" s="38">
        <v>1402010202013</v>
      </c>
    </row>
    <row r="186" spans="1:27">
      <c r="D186" s="36" t="s">
        <v>313</v>
      </c>
      <c r="G186" s="1"/>
      <c r="V186" s="41" t="s">
        <v>67</v>
      </c>
    </row>
    <row r="187" spans="1:27" ht="25.5">
      <c r="A187" s="33">
        <v>66</v>
      </c>
      <c r="B187" s="34" t="s">
        <v>89</v>
      </c>
      <c r="C187" s="35" t="s">
        <v>314</v>
      </c>
      <c r="D187" s="36" t="s">
        <v>315</v>
      </c>
      <c r="E187" s="37">
        <v>14</v>
      </c>
      <c r="F187" s="38" t="s">
        <v>118</v>
      </c>
      <c r="G187" s="1"/>
      <c r="J187" s="39">
        <f t="shared" ref="J187:J193" si="2">ROUND(E187*G187, 2)</f>
        <v>0</v>
      </c>
      <c r="P187" s="38" t="s">
        <v>63</v>
      </c>
      <c r="V187" s="41" t="s">
        <v>64</v>
      </c>
      <c r="Z187" s="38" t="s">
        <v>316</v>
      </c>
      <c r="AA187" s="38">
        <v>1223011</v>
      </c>
    </row>
    <row r="188" spans="1:27">
      <c r="A188" s="33">
        <v>67</v>
      </c>
      <c r="B188" s="34" t="s">
        <v>301</v>
      </c>
      <c r="C188" s="35" t="s">
        <v>317</v>
      </c>
      <c r="D188" s="36" t="s">
        <v>318</v>
      </c>
      <c r="E188" s="37">
        <v>2</v>
      </c>
      <c r="F188" s="38" t="s">
        <v>118</v>
      </c>
      <c r="G188" s="1"/>
      <c r="J188" s="39">
        <f t="shared" si="2"/>
        <v>0</v>
      </c>
      <c r="P188" s="38" t="s">
        <v>63</v>
      </c>
      <c r="V188" s="41" t="s">
        <v>64</v>
      </c>
      <c r="Z188" s="38" t="s">
        <v>319</v>
      </c>
      <c r="AA188" s="38" t="s">
        <v>63</v>
      </c>
    </row>
    <row r="189" spans="1:27">
      <c r="A189" s="33">
        <v>68</v>
      </c>
      <c r="B189" s="34" t="s">
        <v>301</v>
      </c>
      <c r="C189" s="35" t="s">
        <v>320</v>
      </c>
      <c r="D189" s="36" t="s">
        <v>321</v>
      </c>
      <c r="E189" s="37">
        <v>1</v>
      </c>
      <c r="F189" s="38" t="s">
        <v>118</v>
      </c>
      <c r="G189" s="1"/>
      <c r="J189" s="39">
        <f t="shared" si="2"/>
        <v>0</v>
      </c>
      <c r="P189" s="38" t="s">
        <v>63</v>
      </c>
      <c r="V189" s="41" t="s">
        <v>64</v>
      </c>
      <c r="Z189" s="38" t="s">
        <v>319</v>
      </c>
      <c r="AA189" s="38" t="s">
        <v>63</v>
      </c>
    </row>
    <row r="190" spans="1:27">
      <c r="A190" s="33">
        <v>69</v>
      </c>
      <c r="B190" s="34" t="s">
        <v>301</v>
      </c>
      <c r="C190" s="35" t="s">
        <v>322</v>
      </c>
      <c r="D190" s="36" t="s">
        <v>323</v>
      </c>
      <c r="E190" s="37">
        <v>1</v>
      </c>
      <c r="F190" s="38" t="s">
        <v>118</v>
      </c>
      <c r="G190" s="1"/>
      <c r="J190" s="39">
        <f t="shared" si="2"/>
        <v>0</v>
      </c>
      <c r="P190" s="38" t="s">
        <v>63</v>
      </c>
      <c r="V190" s="41" t="s">
        <v>64</v>
      </c>
      <c r="Z190" s="38" t="s">
        <v>319</v>
      </c>
      <c r="AA190" s="38" t="s">
        <v>63</v>
      </c>
    </row>
    <row r="191" spans="1:27">
      <c r="A191" s="33">
        <v>70</v>
      </c>
      <c r="B191" s="34" t="s">
        <v>301</v>
      </c>
      <c r="C191" s="35" t="s">
        <v>324</v>
      </c>
      <c r="D191" s="36" t="s">
        <v>325</v>
      </c>
      <c r="E191" s="37">
        <v>2</v>
      </c>
      <c r="F191" s="38" t="s">
        <v>118</v>
      </c>
      <c r="G191" s="1"/>
      <c r="J191" s="39">
        <f t="shared" si="2"/>
        <v>0</v>
      </c>
      <c r="P191" s="38" t="s">
        <v>63</v>
      </c>
      <c r="V191" s="41" t="s">
        <v>64</v>
      </c>
      <c r="Z191" s="38" t="s">
        <v>319</v>
      </c>
      <c r="AA191" s="38" t="s">
        <v>63</v>
      </c>
    </row>
    <row r="192" spans="1:27">
      <c r="A192" s="33">
        <v>71</v>
      </c>
      <c r="B192" s="34" t="s">
        <v>301</v>
      </c>
      <c r="C192" s="35" t="s">
        <v>326</v>
      </c>
      <c r="D192" s="36" t="s">
        <v>327</v>
      </c>
      <c r="E192" s="37">
        <v>8</v>
      </c>
      <c r="F192" s="38" t="s">
        <v>118</v>
      </c>
      <c r="G192" s="1"/>
      <c r="J192" s="39">
        <f t="shared" si="2"/>
        <v>0</v>
      </c>
      <c r="P192" s="38" t="s">
        <v>63</v>
      </c>
      <c r="V192" s="41" t="s">
        <v>64</v>
      </c>
      <c r="Z192" s="38" t="s">
        <v>319</v>
      </c>
      <c r="AA192" s="38" t="s">
        <v>63</v>
      </c>
    </row>
    <row r="193" spans="1:27" ht="25.5">
      <c r="A193" s="33">
        <v>72</v>
      </c>
      <c r="B193" s="34" t="s">
        <v>89</v>
      </c>
      <c r="C193" s="35" t="s">
        <v>328</v>
      </c>
      <c r="D193" s="36" t="s">
        <v>329</v>
      </c>
      <c r="E193" s="37">
        <v>3</v>
      </c>
      <c r="F193" s="38" t="s">
        <v>118</v>
      </c>
      <c r="G193" s="1"/>
      <c r="J193" s="39">
        <f t="shared" si="2"/>
        <v>0</v>
      </c>
      <c r="P193" s="38" t="s">
        <v>63</v>
      </c>
      <c r="V193" s="41" t="s">
        <v>64</v>
      </c>
      <c r="Z193" s="38" t="s">
        <v>316</v>
      </c>
      <c r="AA193" s="38">
        <v>1223011</v>
      </c>
    </row>
    <row r="194" spans="1:27">
      <c r="D194" s="36" t="s">
        <v>330</v>
      </c>
      <c r="G194" s="1"/>
      <c r="V194" s="41" t="s">
        <v>67</v>
      </c>
    </row>
    <row r="195" spans="1:27">
      <c r="A195" s="33">
        <v>73</v>
      </c>
      <c r="B195" s="34" t="s">
        <v>301</v>
      </c>
      <c r="C195" s="35" t="s">
        <v>331</v>
      </c>
      <c r="D195" s="36" t="s">
        <v>332</v>
      </c>
      <c r="E195" s="37">
        <v>1</v>
      </c>
      <c r="F195" s="38" t="s">
        <v>118</v>
      </c>
      <c r="G195" s="1"/>
      <c r="J195" s="39">
        <f>ROUND(E195*G195, 2)</f>
        <v>0</v>
      </c>
      <c r="P195" s="38" t="s">
        <v>63</v>
      </c>
      <c r="V195" s="41" t="s">
        <v>64</v>
      </c>
      <c r="Z195" s="38" t="s">
        <v>319</v>
      </c>
      <c r="AA195" s="38" t="s">
        <v>63</v>
      </c>
    </row>
    <row r="196" spans="1:27" ht="25.5">
      <c r="A196" s="33">
        <v>74</v>
      </c>
      <c r="B196" s="34" t="s">
        <v>89</v>
      </c>
      <c r="C196" s="35" t="s">
        <v>333</v>
      </c>
      <c r="D196" s="36" t="s">
        <v>334</v>
      </c>
      <c r="E196" s="37">
        <v>26.7</v>
      </c>
      <c r="F196" s="38" t="s">
        <v>159</v>
      </c>
      <c r="G196" s="1"/>
      <c r="J196" s="39">
        <f>ROUND(E196*G196, 2)</f>
        <v>0</v>
      </c>
      <c r="P196" s="38" t="s">
        <v>63</v>
      </c>
      <c r="V196" s="41" t="s">
        <v>64</v>
      </c>
      <c r="Z196" s="38" t="s">
        <v>316</v>
      </c>
      <c r="AA196" s="38">
        <v>1223031900002</v>
      </c>
    </row>
    <row r="197" spans="1:27">
      <c r="A197" s="33">
        <v>75</v>
      </c>
      <c r="B197" s="34" t="s">
        <v>301</v>
      </c>
      <c r="C197" s="35" t="s">
        <v>335</v>
      </c>
      <c r="D197" s="36" t="s">
        <v>336</v>
      </c>
      <c r="E197" s="37">
        <v>26.7</v>
      </c>
      <c r="F197" s="38" t="s">
        <v>159</v>
      </c>
      <c r="G197" s="1"/>
      <c r="J197" s="39">
        <f>ROUND(E197*G197, 2)</f>
        <v>0</v>
      </c>
      <c r="P197" s="38" t="s">
        <v>63</v>
      </c>
      <c r="V197" s="41" t="s">
        <v>64</v>
      </c>
      <c r="Z197" s="38" t="s">
        <v>337</v>
      </c>
      <c r="AA197" s="38" t="s">
        <v>63</v>
      </c>
    </row>
    <row r="198" spans="1:27">
      <c r="D198" s="44" t="s">
        <v>338</v>
      </c>
      <c r="G198" s="1"/>
      <c r="J198" s="45">
        <f>SUM(J109:J197)</f>
        <v>0</v>
      </c>
    </row>
    <row r="199" spans="1:27">
      <c r="G199" s="1"/>
    </row>
    <row r="200" spans="1:27">
      <c r="B200" s="35" t="s">
        <v>339</v>
      </c>
      <c r="G200" s="1"/>
    </row>
    <row r="201" spans="1:27" ht="25.5">
      <c r="A201" s="33">
        <v>76</v>
      </c>
      <c r="B201" s="34" t="s">
        <v>340</v>
      </c>
      <c r="C201" s="35" t="s">
        <v>341</v>
      </c>
      <c r="D201" s="36" t="s">
        <v>342</v>
      </c>
      <c r="E201" s="37">
        <v>225.8</v>
      </c>
      <c r="F201" s="38" t="s">
        <v>97</v>
      </c>
      <c r="G201" s="1"/>
      <c r="J201" s="39">
        <f>ROUND(E201*G201, 2)</f>
        <v>0</v>
      </c>
      <c r="P201" s="38" t="s">
        <v>63</v>
      </c>
      <c r="V201" s="41" t="s">
        <v>64</v>
      </c>
      <c r="Z201" s="38" t="s">
        <v>343</v>
      </c>
      <c r="AA201" s="38">
        <v>301010102001</v>
      </c>
    </row>
    <row r="202" spans="1:27">
      <c r="D202" s="36" t="s">
        <v>344</v>
      </c>
      <c r="G202" s="1"/>
      <c r="V202" s="41" t="s">
        <v>67</v>
      </c>
    </row>
    <row r="203" spans="1:27" ht="25.5">
      <c r="A203" s="33">
        <v>77</v>
      </c>
      <c r="B203" s="34" t="s">
        <v>340</v>
      </c>
      <c r="C203" s="35" t="s">
        <v>345</v>
      </c>
      <c r="D203" s="36" t="s">
        <v>346</v>
      </c>
      <c r="E203" s="37">
        <v>451.6</v>
      </c>
      <c r="F203" s="38" t="s">
        <v>97</v>
      </c>
      <c r="G203" s="1"/>
      <c r="J203" s="39">
        <f>ROUND(E203*G203, 2)</f>
        <v>0</v>
      </c>
      <c r="P203" s="38" t="s">
        <v>63</v>
      </c>
      <c r="V203" s="41" t="s">
        <v>64</v>
      </c>
      <c r="Z203" s="38" t="s">
        <v>343</v>
      </c>
      <c r="AA203" s="38">
        <v>301010102091</v>
      </c>
    </row>
    <row r="204" spans="1:27">
      <c r="D204" s="36" t="s">
        <v>347</v>
      </c>
      <c r="G204" s="1"/>
      <c r="V204" s="41" t="s">
        <v>67</v>
      </c>
    </row>
    <row r="205" spans="1:27" ht="25.5">
      <c r="A205" s="33">
        <v>78</v>
      </c>
      <c r="B205" s="34" t="s">
        <v>340</v>
      </c>
      <c r="C205" s="35" t="s">
        <v>348</v>
      </c>
      <c r="D205" s="36" t="s">
        <v>349</v>
      </c>
      <c r="E205" s="37">
        <v>225.8</v>
      </c>
      <c r="F205" s="38" t="s">
        <v>97</v>
      </c>
      <c r="G205" s="1"/>
      <c r="J205" s="39">
        <f>ROUND(E205*G205, 2)</f>
        <v>0</v>
      </c>
      <c r="P205" s="38" t="s">
        <v>63</v>
      </c>
      <c r="V205" s="41" t="s">
        <v>64</v>
      </c>
      <c r="Z205" s="38" t="s">
        <v>343</v>
      </c>
      <c r="AA205" s="38">
        <v>301010102501</v>
      </c>
    </row>
    <row r="206" spans="1:27">
      <c r="A206" s="33">
        <v>79</v>
      </c>
      <c r="B206" s="34" t="s">
        <v>340</v>
      </c>
      <c r="C206" s="35" t="s">
        <v>350</v>
      </c>
      <c r="D206" s="36" t="s">
        <v>351</v>
      </c>
      <c r="E206" s="37">
        <v>36.332999999999998</v>
      </c>
      <c r="F206" s="38" t="s">
        <v>97</v>
      </c>
      <c r="G206" s="1"/>
      <c r="J206" s="39">
        <f>ROUND(E206*G206, 2)</f>
        <v>0</v>
      </c>
      <c r="P206" s="38" t="s">
        <v>63</v>
      </c>
      <c r="V206" s="41" t="s">
        <v>64</v>
      </c>
      <c r="Z206" s="38" t="s">
        <v>343</v>
      </c>
      <c r="AA206" s="38">
        <v>303010303001</v>
      </c>
    </row>
    <row r="207" spans="1:27">
      <c r="D207" s="36" t="s">
        <v>352</v>
      </c>
      <c r="G207" s="1"/>
      <c r="V207" s="41" t="s">
        <v>67</v>
      </c>
    </row>
    <row r="208" spans="1:27" ht="25.5">
      <c r="A208" s="33">
        <v>80</v>
      </c>
      <c r="B208" s="34" t="s">
        <v>340</v>
      </c>
      <c r="C208" s="35" t="s">
        <v>353</v>
      </c>
      <c r="D208" s="36" t="s">
        <v>354</v>
      </c>
      <c r="E208" s="37">
        <v>5.85</v>
      </c>
      <c r="F208" s="38" t="s">
        <v>97</v>
      </c>
      <c r="G208" s="1"/>
      <c r="J208" s="39">
        <f>ROUND(E208*G208, 2)</f>
        <v>0</v>
      </c>
      <c r="P208" s="38" t="s">
        <v>63</v>
      </c>
      <c r="V208" s="41" t="s">
        <v>64</v>
      </c>
      <c r="Z208" s="38" t="s">
        <v>343</v>
      </c>
      <c r="AA208" s="38">
        <v>303010401002</v>
      </c>
    </row>
    <row r="209" spans="1:27" ht="25.5">
      <c r="A209" s="33">
        <v>81</v>
      </c>
      <c r="B209" s="34" t="s">
        <v>89</v>
      </c>
      <c r="C209" s="35" t="s">
        <v>355</v>
      </c>
      <c r="D209" s="36" t="s">
        <v>356</v>
      </c>
      <c r="E209" s="37">
        <v>290</v>
      </c>
      <c r="F209" s="38" t="s">
        <v>97</v>
      </c>
      <c r="G209" s="1"/>
      <c r="J209" s="39">
        <f>ROUND(E209*G209, 2)</f>
        <v>0</v>
      </c>
      <c r="P209" s="38" t="s">
        <v>63</v>
      </c>
      <c r="V209" s="41" t="s">
        <v>64</v>
      </c>
      <c r="Z209" s="38" t="s">
        <v>357</v>
      </c>
      <c r="AA209" s="38">
        <v>1226032500051</v>
      </c>
    </row>
    <row r="210" spans="1:27">
      <c r="D210" s="36" t="s">
        <v>358</v>
      </c>
      <c r="G210" s="1"/>
      <c r="V210" s="41" t="s">
        <v>67</v>
      </c>
    </row>
    <row r="211" spans="1:27" ht="25.5">
      <c r="A211" s="33">
        <v>82</v>
      </c>
      <c r="B211" s="34" t="s">
        <v>89</v>
      </c>
      <c r="C211" s="35" t="s">
        <v>359</v>
      </c>
      <c r="D211" s="36" t="s">
        <v>360</v>
      </c>
      <c r="E211" s="37">
        <v>10</v>
      </c>
      <c r="F211" s="38" t="s">
        <v>118</v>
      </c>
      <c r="G211" s="1"/>
      <c r="J211" s="39">
        <f>ROUND(E211*G211, 2)</f>
        <v>0</v>
      </c>
      <c r="P211" s="38" t="s">
        <v>63</v>
      </c>
      <c r="V211" s="41" t="s">
        <v>64</v>
      </c>
      <c r="Z211" s="38" t="s">
        <v>357</v>
      </c>
      <c r="AA211" s="38">
        <v>1226063200005</v>
      </c>
    </row>
    <row r="212" spans="1:27">
      <c r="A212" s="33">
        <v>83</v>
      </c>
      <c r="B212" s="34" t="s">
        <v>301</v>
      </c>
      <c r="C212" s="35" t="s">
        <v>361</v>
      </c>
      <c r="D212" s="36" t="s">
        <v>362</v>
      </c>
      <c r="E212" s="37">
        <v>43.8</v>
      </c>
      <c r="F212" s="38" t="s">
        <v>363</v>
      </c>
      <c r="G212" s="1"/>
      <c r="J212" s="39">
        <f>ROUND(E212*G212, 2)</f>
        <v>0</v>
      </c>
      <c r="P212" s="38" t="s">
        <v>63</v>
      </c>
      <c r="V212" s="41" t="s">
        <v>64</v>
      </c>
      <c r="Z212" s="38" t="s">
        <v>364</v>
      </c>
      <c r="AA212" s="38" t="s">
        <v>63</v>
      </c>
    </row>
    <row r="213" spans="1:27">
      <c r="A213" s="33">
        <v>84</v>
      </c>
      <c r="B213" s="34" t="s">
        <v>301</v>
      </c>
      <c r="C213" s="35" t="s">
        <v>365</v>
      </c>
      <c r="D213" s="36" t="s">
        <v>366</v>
      </c>
      <c r="E213" s="37">
        <v>10</v>
      </c>
      <c r="F213" s="38" t="s">
        <v>118</v>
      </c>
      <c r="G213" s="1"/>
      <c r="J213" s="39">
        <f>ROUND(E213*G213, 2)</f>
        <v>0</v>
      </c>
      <c r="P213" s="38" t="s">
        <v>63</v>
      </c>
      <c r="V213" s="41" t="s">
        <v>64</v>
      </c>
      <c r="Z213" s="38" t="s">
        <v>364</v>
      </c>
      <c r="AA213" s="38" t="s">
        <v>63</v>
      </c>
    </row>
    <row r="214" spans="1:27" ht="25.5">
      <c r="A214" s="33">
        <v>85</v>
      </c>
      <c r="B214" s="34" t="s">
        <v>89</v>
      </c>
      <c r="C214" s="35" t="s">
        <v>367</v>
      </c>
      <c r="D214" s="36" t="s">
        <v>368</v>
      </c>
      <c r="E214" s="37">
        <v>30</v>
      </c>
      <c r="F214" s="38" t="s">
        <v>118</v>
      </c>
      <c r="G214" s="1"/>
      <c r="J214" s="39">
        <f>ROUND(E214*G214, 2)</f>
        <v>0</v>
      </c>
      <c r="P214" s="38" t="s">
        <v>63</v>
      </c>
      <c r="V214" s="41" t="s">
        <v>64</v>
      </c>
      <c r="Z214" s="38" t="s">
        <v>357</v>
      </c>
      <c r="AA214" s="38">
        <v>1226043200017</v>
      </c>
    </row>
    <row r="215" spans="1:27">
      <c r="D215" s="36" t="s">
        <v>369</v>
      </c>
      <c r="G215" s="1"/>
      <c r="V215" s="41" t="s">
        <v>67</v>
      </c>
    </row>
    <row r="216" spans="1:27">
      <c r="D216" s="36" t="s">
        <v>370</v>
      </c>
      <c r="G216" s="1"/>
      <c r="V216" s="41" t="s">
        <v>67</v>
      </c>
    </row>
    <row r="217" spans="1:27" ht="25.5">
      <c r="A217" s="33">
        <v>86</v>
      </c>
      <c r="B217" s="34" t="s">
        <v>301</v>
      </c>
      <c r="C217" s="35" t="s">
        <v>371</v>
      </c>
      <c r="D217" s="36" t="s">
        <v>372</v>
      </c>
      <c r="E217" s="37">
        <v>14.5</v>
      </c>
      <c r="F217" s="38" t="s">
        <v>159</v>
      </c>
      <c r="G217" s="1"/>
      <c r="J217" s="39">
        <f>ROUND(E217*G217, 2)</f>
        <v>0</v>
      </c>
      <c r="P217" s="38" t="s">
        <v>63</v>
      </c>
      <c r="V217" s="41" t="s">
        <v>64</v>
      </c>
      <c r="Z217" s="38" t="s">
        <v>364</v>
      </c>
      <c r="AA217" s="38" t="s">
        <v>63</v>
      </c>
    </row>
    <row r="218" spans="1:27" ht="25.5">
      <c r="A218" s="33">
        <v>87</v>
      </c>
      <c r="B218" s="34" t="s">
        <v>301</v>
      </c>
      <c r="C218" s="35" t="s">
        <v>373</v>
      </c>
      <c r="D218" s="36" t="s">
        <v>374</v>
      </c>
      <c r="E218" s="37">
        <v>7</v>
      </c>
      <c r="F218" s="38" t="s">
        <v>159</v>
      </c>
      <c r="G218" s="1"/>
      <c r="J218" s="39">
        <f>ROUND(E218*G218, 2)</f>
        <v>0</v>
      </c>
      <c r="P218" s="38" t="s">
        <v>63</v>
      </c>
      <c r="V218" s="41" t="s">
        <v>64</v>
      </c>
      <c r="Z218" s="38" t="s">
        <v>364</v>
      </c>
      <c r="AA218" s="38" t="s">
        <v>63</v>
      </c>
    </row>
    <row r="219" spans="1:27">
      <c r="A219" s="33">
        <v>88</v>
      </c>
      <c r="B219" s="34" t="s">
        <v>89</v>
      </c>
      <c r="C219" s="35" t="s">
        <v>375</v>
      </c>
      <c r="D219" s="36" t="s">
        <v>376</v>
      </c>
      <c r="E219" s="37">
        <v>537.77700000000004</v>
      </c>
      <c r="F219" s="38" t="s">
        <v>178</v>
      </c>
      <c r="G219" s="1"/>
      <c r="J219" s="39">
        <f>ROUND(E219*G219, 2)</f>
        <v>0</v>
      </c>
      <c r="P219" s="38" t="s">
        <v>63</v>
      </c>
      <c r="V219" s="41" t="s">
        <v>64</v>
      </c>
      <c r="Z219" s="38" t="s">
        <v>377</v>
      </c>
      <c r="AA219" s="38">
        <v>149914</v>
      </c>
    </row>
    <row r="220" spans="1:27">
      <c r="D220" s="44" t="s">
        <v>378</v>
      </c>
      <c r="G220" s="1"/>
      <c r="J220" s="45">
        <f>SUM(J201:J219)</f>
        <v>0</v>
      </c>
    </row>
    <row r="221" spans="1:27">
      <c r="G221" s="1"/>
    </row>
    <row r="222" spans="1:27">
      <c r="D222" s="44" t="s">
        <v>379</v>
      </c>
      <c r="G222" s="1"/>
      <c r="J222" s="45">
        <f>+J24+J36+J73+J106+J198+J220</f>
        <v>0</v>
      </c>
    </row>
    <row r="223" spans="1:27">
      <c r="G223" s="1"/>
    </row>
    <row r="224" spans="1:27">
      <c r="B224" s="43" t="s">
        <v>380</v>
      </c>
      <c r="G224" s="1"/>
    </row>
    <row r="225" spans="1:27">
      <c r="B225" s="35" t="s">
        <v>381</v>
      </c>
      <c r="G225" s="1"/>
    </row>
    <row r="226" spans="1:27">
      <c r="A226" s="33">
        <v>89</v>
      </c>
      <c r="B226" s="34" t="s">
        <v>382</v>
      </c>
      <c r="C226" s="35" t="s">
        <v>383</v>
      </c>
      <c r="D226" s="36" t="s">
        <v>384</v>
      </c>
      <c r="E226" s="37">
        <v>19.8</v>
      </c>
      <c r="F226" s="38" t="s">
        <v>97</v>
      </c>
      <c r="G226" s="1"/>
      <c r="J226" s="39">
        <f>ROUND(E226*G226, 2)</f>
        <v>0</v>
      </c>
      <c r="P226" s="38" t="s">
        <v>63</v>
      </c>
      <c r="V226" s="41" t="s">
        <v>385</v>
      </c>
      <c r="Z226" s="38" t="s">
        <v>386</v>
      </c>
      <c r="AA226" s="38">
        <v>61010103</v>
      </c>
    </row>
    <row r="227" spans="1:27">
      <c r="D227" s="36" t="s">
        <v>387</v>
      </c>
      <c r="G227" s="1"/>
      <c r="V227" s="41" t="s">
        <v>67</v>
      </c>
    </row>
    <row r="228" spans="1:27" ht="25.5">
      <c r="A228" s="33">
        <v>90</v>
      </c>
      <c r="B228" s="34" t="s">
        <v>382</v>
      </c>
      <c r="C228" s="35" t="s">
        <v>388</v>
      </c>
      <c r="D228" s="36" t="s">
        <v>389</v>
      </c>
      <c r="E228" s="37">
        <v>145</v>
      </c>
      <c r="F228" s="38" t="s">
        <v>97</v>
      </c>
      <c r="G228" s="1"/>
      <c r="J228" s="39">
        <f>ROUND(E228*G228, 2)</f>
        <v>0</v>
      </c>
      <c r="P228" s="38" t="s">
        <v>63</v>
      </c>
      <c r="V228" s="41" t="s">
        <v>385</v>
      </c>
      <c r="Z228" s="38" t="s">
        <v>386</v>
      </c>
      <c r="AA228" s="38">
        <v>6101010401001</v>
      </c>
    </row>
    <row r="229" spans="1:27">
      <c r="D229" s="36" t="s">
        <v>390</v>
      </c>
      <c r="G229" s="1"/>
      <c r="V229" s="41" t="s">
        <v>67</v>
      </c>
    </row>
    <row r="230" spans="1:27" ht="25.5">
      <c r="A230" s="33">
        <v>91</v>
      </c>
      <c r="B230" s="34" t="s">
        <v>382</v>
      </c>
      <c r="C230" s="35" t="s">
        <v>391</v>
      </c>
      <c r="D230" s="36" t="s">
        <v>392</v>
      </c>
      <c r="E230" s="37">
        <v>13.778</v>
      </c>
      <c r="F230" s="38" t="s">
        <v>97</v>
      </c>
      <c r="G230" s="1"/>
      <c r="J230" s="39">
        <f>ROUND(E230*G230, 2)</f>
        <v>0</v>
      </c>
      <c r="P230" s="38" t="s">
        <v>63</v>
      </c>
      <c r="V230" s="41" t="s">
        <v>385</v>
      </c>
      <c r="Z230" s="38" t="s">
        <v>386</v>
      </c>
      <c r="AA230" s="38">
        <v>6101010402001</v>
      </c>
    </row>
    <row r="231" spans="1:27">
      <c r="D231" s="36" t="s">
        <v>393</v>
      </c>
      <c r="G231" s="1"/>
      <c r="V231" s="41" t="s">
        <v>67</v>
      </c>
    </row>
    <row r="232" spans="1:27">
      <c r="A232" s="33">
        <v>92</v>
      </c>
      <c r="B232" s="34" t="s">
        <v>301</v>
      </c>
      <c r="C232" s="35" t="s">
        <v>394</v>
      </c>
      <c r="D232" s="36" t="s">
        <v>395</v>
      </c>
      <c r="E232" s="37">
        <v>182.38900000000001</v>
      </c>
      <c r="F232" s="38" t="s">
        <v>97</v>
      </c>
      <c r="G232" s="1"/>
      <c r="J232" s="39">
        <f>ROUND(E232*G232, 2)</f>
        <v>0</v>
      </c>
      <c r="P232" s="38" t="s">
        <v>63</v>
      </c>
      <c r="V232" s="41" t="s">
        <v>385</v>
      </c>
      <c r="Z232" s="38" t="s">
        <v>396</v>
      </c>
      <c r="AA232" s="38" t="s">
        <v>63</v>
      </c>
    </row>
    <row r="233" spans="1:27">
      <c r="D233" s="36" t="s">
        <v>397</v>
      </c>
      <c r="G233" s="1"/>
      <c r="V233" s="41" t="s">
        <v>67</v>
      </c>
    </row>
    <row r="234" spans="1:27" ht="25.5">
      <c r="A234" s="33">
        <v>93</v>
      </c>
      <c r="B234" s="34" t="s">
        <v>382</v>
      </c>
      <c r="C234" s="35" t="s">
        <v>398</v>
      </c>
      <c r="D234" s="36" t="s">
        <v>399</v>
      </c>
      <c r="E234" s="37">
        <v>290</v>
      </c>
      <c r="F234" s="38" t="s">
        <v>97</v>
      </c>
      <c r="G234" s="1"/>
      <c r="J234" s="39">
        <f>ROUND(E234*G234, 2)</f>
        <v>0</v>
      </c>
      <c r="P234" s="38" t="s">
        <v>63</v>
      </c>
      <c r="V234" s="41" t="s">
        <v>385</v>
      </c>
      <c r="Z234" s="38" t="s">
        <v>386</v>
      </c>
      <c r="AA234" s="38">
        <v>6101010501001</v>
      </c>
    </row>
    <row r="235" spans="1:27">
      <c r="D235" s="36" t="s">
        <v>400</v>
      </c>
      <c r="G235" s="1"/>
      <c r="V235" s="41" t="s">
        <v>67</v>
      </c>
    </row>
    <row r="236" spans="1:27" ht="25.5">
      <c r="A236" s="33">
        <v>94</v>
      </c>
      <c r="B236" s="34" t="s">
        <v>382</v>
      </c>
      <c r="C236" s="35" t="s">
        <v>401</v>
      </c>
      <c r="D236" s="36" t="s">
        <v>402</v>
      </c>
      <c r="E236" s="37">
        <v>31.963999999999999</v>
      </c>
      <c r="F236" s="38" t="s">
        <v>97</v>
      </c>
      <c r="G236" s="1"/>
      <c r="J236" s="39">
        <f>ROUND(E236*G236, 2)</f>
        <v>0</v>
      </c>
      <c r="P236" s="38" t="s">
        <v>63</v>
      </c>
      <c r="V236" s="41" t="s">
        <v>385</v>
      </c>
      <c r="Z236" s="38" t="s">
        <v>386</v>
      </c>
      <c r="AA236" s="38">
        <v>6101010502001</v>
      </c>
    </row>
    <row r="237" spans="1:27">
      <c r="D237" s="36" t="s">
        <v>403</v>
      </c>
      <c r="G237" s="1"/>
      <c r="V237" s="41" t="s">
        <v>67</v>
      </c>
    </row>
    <row r="238" spans="1:27">
      <c r="A238" s="33">
        <v>95</v>
      </c>
      <c r="B238" s="34" t="s">
        <v>301</v>
      </c>
      <c r="C238" s="35" t="s">
        <v>404</v>
      </c>
      <c r="D238" s="36" t="s">
        <v>405</v>
      </c>
      <c r="E238" s="37">
        <v>338.06200000000001</v>
      </c>
      <c r="F238" s="38" t="s">
        <v>97</v>
      </c>
      <c r="G238" s="1"/>
      <c r="J238" s="39">
        <f>ROUND(E238*G238, 2)</f>
        <v>0</v>
      </c>
      <c r="P238" s="38" t="s">
        <v>63</v>
      </c>
      <c r="V238" s="41" t="s">
        <v>385</v>
      </c>
      <c r="Z238" s="38" t="s">
        <v>406</v>
      </c>
      <c r="AA238" s="38" t="s">
        <v>63</v>
      </c>
    </row>
    <row r="239" spans="1:27">
      <c r="D239" s="36" t="s">
        <v>407</v>
      </c>
      <c r="G239" s="1"/>
      <c r="V239" s="41" t="s">
        <v>67</v>
      </c>
    </row>
    <row r="240" spans="1:27" ht="25.5">
      <c r="A240" s="33">
        <v>96</v>
      </c>
      <c r="B240" s="34" t="s">
        <v>382</v>
      </c>
      <c r="C240" s="35" t="s">
        <v>408</v>
      </c>
      <c r="D240" s="36" t="s">
        <v>409</v>
      </c>
      <c r="E240" s="37">
        <v>16.385000000000002</v>
      </c>
      <c r="F240" s="38" t="s">
        <v>97</v>
      </c>
      <c r="G240" s="1"/>
      <c r="J240" s="39">
        <f>ROUND(E240*G240, 2)</f>
        <v>0</v>
      </c>
      <c r="P240" s="38" t="s">
        <v>63</v>
      </c>
      <c r="V240" s="41" t="s">
        <v>385</v>
      </c>
      <c r="Z240" s="38" t="s">
        <v>386</v>
      </c>
      <c r="AA240" s="38">
        <v>6101010101211</v>
      </c>
    </row>
    <row r="241" spans="1:27">
      <c r="D241" s="36" t="s">
        <v>410</v>
      </c>
      <c r="G241" s="1"/>
      <c r="V241" s="41" t="s">
        <v>67</v>
      </c>
    </row>
    <row r="242" spans="1:27">
      <c r="A242" s="33">
        <v>97</v>
      </c>
      <c r="B242" s="34" t="s">
        <v>382</v>
      </c>
      <c r="C242" s="35" t="s">
        <v>411</v>
      </c>
      <c r="D242" s="36" t="s">
        <v>412</v>
      </c>
      <c r="E242" s="37">
        <v>96.882000000000005</v>
      </c>
      <c r="F242" s="38" t="s">
        <v>97</v>
      </c>
      <c r="G242" s="1"/>
      <c r="J242" s="39">
        <f>ROUND(E242*G242, 2)</f>
        <v>0</v>
      </c>
      <c r="P242" s="38" t="s">
        <v>63</v>
      </c>
      <c r="V242" s="41" t="s">
        <v>385</v>
      </c>
      <c r="Z242" s="38" t="s">
        <v>413</v>
      </c>
      <c r="AA242" s="38">
        <v>61010102</v>
      </c>
    </row>
    <row r="243" spans="1:27">
      <c r="D243" s="36" t="s">
        <v>414</v>
      </c>
      <c r="G243" s="1"/>
      <c r="V243" s="41" t="s">
        <v>67</v>
      </c>
    </row>
    <row r="244" spans="1:27" ht="25.5">
      <c r="A244" s="33">
        <v>98</v>
      </c>
      <c r="B244" s="34" t="s">
        <v>382</v>
      </c>
      <c r="C244" s="35" t="s">
        <v>415</v>
      </c>
      <c r="D244" s="36" t="s">
        <v>416</v>
      </c>
      <c r="E244" s="48"/>
      <c r="F244" s="38" t="s">
        <v>417</v>
      </c>
      <c r="G244" s="1"/>
      <c r="J244" s="39">
        <f>ROUND(E244*G244, 2)</f>
        <v>0</v>
      </c>
      <c r="P244" s="38" t="s">
        <v>63</v>
      </c>
      <c r="V244" s="41" t="s">
        <v>385</v>
      </c>
      <c r="Z244" s="38" t="s">
        <v>386</v>
      </c>
      <c r="AA244" s="38">
        <v>6199610101601</v>
      </c>
    </row>
    <row r="245" spans="1:27">
      <c r="D245" s="44" t="s">
        <v>418</v>
      </c>
      <c r="G245" s="1"/>
      <c r="J245" s="45">
        <f>SUM(J226:J244)</f>
        <v>0</v>
      </c>
    </row>
    <row r="246" spans="1:27">
      <c r="G246" s="1"/>
    </row>
    <row r="247" spans="1:27">
      <c r="B247" s="35" t="s">
        <v>419</v>
      </c>
      <c r="G247" s="1"/>
    </row>
    <row r="248" spans="1:27">
      <c r="A248" s="33">
        <v>99</v>
      </c>
      <c r="B248" s="34" t="s">
        <v>420</v>
      </c>
      <c r="C248" s="35" t="s">
        <v>421</v>
      </c>
      <c r="D248" s="36" t="s">
        <v>422</v>
      </c>
      <c r="E248" s="37">
        <v>253.108</v>
      </c>
      <c r="F248" s="38" t="s">
        <v>97</v>
      </c>
      <c r="G248" s="1"/>
      <c r="J248" s="39">
        <f>ROUND(E248*G248, 2)</f>
        <v>0</v>
      </c>
      <c r="P248" s="38" t="s">
        <v>63</v>
      </c>
      <c r="V248" s="41" t="s">
        <v>385</v>
      </c>
      <c r="Z248" s="38" t="s">
        <v>423</v>
      </c>
      <c r="AA248" s="38">
        <v>6103010901001</v>
      </c>
    </row>
    <row r="249" spans="1:27">
      <c r="D249" s="36" t="s">
        <v>424</v>
      </c>
      <c r="G249" s="1"/>
      <c r="V249" s="41" t="s">
        <v>67</v>
      </c>
    </row>
    <row r="250" spans="1:27">
      <c r="D250" s="36" t="s">
        <v>425</v>
      </c>
      <c r="G250" s="1"/>
      <c r="V250" s="41" t="s">
        <v>67</v>
      </c>
    </row>
    <row r="251" spans="1:27">
      <c r="A251" s="33">
        <v>100</v>
      </c>
      <c r="B251" s="34" t="s">
        <v>301</v>
      </c>
      <c r="C251" s="35" t="s">
        <v>426</v>
      </c>
      <c r="D251" s="36" t="s">
        <v>427</v>
      </c>
      <c r="E251" s="37">
        <v>117.188</v>
      </c>
      <c r="F251" s="38" t="s">
        <v>97</v>
      </c>
      <c r="G251" s="1"/>
      <c r="J251" s="39">
        <f>ROUND(E251*G251, 2)</f>
        <v>0</v>
      </c>
      <c r="P251" s="38" t="s">
        <v>63</v>
      </c>
      <c r="V251" s="41" t="s">
        <v>385</v>
      </c>
      <c r="Z251" s="38" t="s">
        <v>428</v>
      </c>
      <c r="AA251" s="38" t="s">
        <v>63</v>
      </c>
    </row>
    <row r="252" spans="1:27">
      <c r="D252" s="36" t="s">
        <v>429</v>
      </c>
      <c r="G252" s="1"/>
      <c r="V252" s="41" t="s">
        <v>67</v>
      </c>
    </row>
    <row r="253" spans="1:27">
      <c r="A253" s="33">
        <v>101</v>
      </c>
      <c r="B253" s="34" t="s">
        <v>301</v>
      </c>
      <c r="C253" s="35" t="s">
        <v>430</v>
      </c>
      <c r="D253" s="36" t="s">
        <v>431</v>
      </c>
      <c r="E253" s="37">
        <v>140.982</v>
      </c>
      <c r="F253" s="38" t="s">
        <v>97</v>
      </c>
      <c r="G253" s="1"/>
      <c r="J253" s="39">
        <f>ROUND(E253*G253, 2)</f>
        <v>0</v>
      </c>
      <c r="P253" s="38" t="s">
        <v>63</v>
      </c>
      <c r="V253" s="41" t="s">
        <v>385</v>
      </c>
      <c r="Z253" s="38" t="s">
        <v>428</v>
      </c>
      <c r="AA253" s="38" t="s">
        <v>63</v>
      </c>
    </row>
    <row r="254" spans="1:27">
      <c r="D254" s="36" t="s">
        <v>432</v>
      </c>
      <c r="G254" s="1"/>
      <c r="V254" s="41" t="s">
        <v>67</v>
      </c>
    </row>
    <row r="255" spans="1:27">
      <c r="A255" s="33">
        <v>102</v>
      </c>
      <c r="B255" s="34" t="s">
        <v>420</v>
      </c>
      <c r="C255" s="35" t="s">
        <v>433</v>
      </c>
      <c r="D255" s="36" t="s">
        <v>434</v>
      </c>
      <c r="E255" s="37">
        <v>232.81399999999999</v>
      </c>
      <c r="F255" s="38" t="s">
        <v>97</v>
      </c>
      <c r="G255" s="1"/>
      <c r="J255" s="39">
        <f>ROUND(E255*G255, 2)</f>
        <v>0</v>
      </c>
      <c r="P255" s="38" t="s">
        <v>63</v>
      </c>
      <c r="V255" s="41" t="s">
        <v>385</v>
      </c>
      <c r="Z255" s="38" t="s">
        <v>423</v>
      </c>
      <c r="AA255" s="38">
        <v>6103011101010</v>
      </c>
    </row>
    <row r="256" spans="1:27">
      <c r="D256" s="36" t="s">
        <v>435</v>
      </c>
      <c r="G256" s="1"/>
      <c r="V256" s="41" t="s">
        <v>67</v>
      </c>
    </row>
    <row r="257" spans="1:27">
      <c r="D257" s="36" t="s">
        <v>436</v>
      </c>
      <c r="G257" s="1"/>
      <c r="V257" s="41" t="s">
        <v>67</v>
      </c>
    </row>
    <row r="258" spans="1:27">
      <c r="A258" s="33">
        <v>103</v>
      </c>
      <c r="B258" s="34" t="s">
        <v>301</v>
      </c>
      <c r="C258" s="35" t="s">
        <v>437</v>
      </c>
      <c r="D258" s="36" t="s">
        <v>438</v>
      </c>
      <c r="E258" s="37">
        <v>122.914</v>
      </c>
      <c r="F258" s="38" t="s">
        <v>97</v>
      </c>
      <c r="G258" s="1"/>
      <c r="J258" s="39">
        <f>ROUND(E258*G258, 2)</f>
        <v>0</v>
      </c>
      <c r="P258" s="38" t="s">
        <v>63</v>
      </c>
      <c r="V258" s="41" t="s">
        <v>385</v>
      </c>
      <c r="Z258" s="38" t="s">
        <v>439</v>
      </c>
      <c r="AA258" s="38" t="s">
        <v>63</v>
      </c>
    </row>
    <row r="259" spans="1:27">
      <c r="D259" s="36" t="s">
        <v>440</v>
      </c>
      <c r="G259" s="1"/>
      <c r="V259" s="41" t="s">
        <v>67</v>
      </c>
    </row>
    <row r="260" spans="1:27">
      <c r="A260" s="33">
        <v>104</v>
      </c>
      <c r="B260" s="34" t="s">
        <v>301</v>
      </c>
      <c r="C260" s="35" t="s">
        <v>441</v>
      </c>
      <c r="D260" s="36" t="s">
        <v>442</v>
      </c>
      <c r="E260" s="37">
        <v>114.556</v>
      </c>
      <c r="F260" s="38" t="s">
        <v>97</v>
      </c>
      <c r="G260" s="1"/>
      <c r="J260" s="39">
        <f>ROUND(E260*G260, 2)</f>
        <v>0</v>
      </c>
      <c r="P260" s="38" t="s">
        <v>63</v>
      </c>
      <c r="V260" s="41" t="s">
        <v>385</v>
      </c>
      <c r="Z260" s="38" t="s">
        <v>428</v>
      </c>
      <c r="AA260" s="38" t="s">
        <v>63</v>
      </c>
    </row>
    <row r="261" spans="1:27">
      <c r="D261" s="36" t="s">
        <v>443</v>
      </c>
      <c r="G261" s="1"/>
      <c r="V261" s="41" t="s">
        <v>67</v>
      </c>
    </row>
    <row r="262" spans="1:27">
      <c r="A262" s="33">
        <v>105</v>
      </c>
      <c r="B262" s="34" t="s">
        <v>420</v>
      </c>
      <c r="C262" s="35" t="s">
        <v>444</v>
      </c>
      <c r="D262" s="36" t="s">
        <v>445</v>
      </c>
      <c r="E262" s="37">
        <v>138.21799999999999</v>
      </c>
      <c r="F262" s="38" t="s">
        <v>97</v>
      </c>
      <c r="G262" s="1"/>
      <c r="J262" s="39">
        <f>ROUND(E262*G262, 2)</f>
        <v>0</v>
      </c>
      <c r="P262" s="38" t="s">
        <v>63</v>
      </c>
      <c r="V262" s="41" t="s">
        <v>385</v>
      </c>
      <c r="Z262" s="38" t="s">
        <v>423</v>
      </c>
      <c r="AA262" s="38">
        <v>6103020201001</v>
      </c>
    </row>
    <row r="263" spans="1:27">
      <c r="D263" s="36" t="s">
        <v>446</v>
      </c>
      <c r="G263" s="1"/>
      <c r="V263" s="41" t="s">
        <v>67</v>
      </c>
    </row>
    <row r="264" spans="1:27">
      <c r="A264" s="33">
        <v>106</v>
      </c>
      <c r="B264" s="34" t="s">
        <v>447</v>
      </c>
      <c r="C264" s="35" t="s">
        <v>448</v>
      </c>
      <c r="D264" s="36" t="s">
        <v>449</v>
      </c>
      <c r="E264" s="37">
        <v>184.5</v>
      </c>
      <c r="F264" s="38" t="s">
        <v>97</v>
      </c>
      <c r="G264" s="1"/>
      <c r="J264" s="39">
        <f>ROUND(E264*G264, 2)</f>
        <v>0</v>
      </c>
      <c r="P264" s="38" t="s">
        <v>63</v>
      </c>
      <c r="V264" s="41" t="s">
        <v>385</v>
      </c>
      <c r="Z264" s="38" t="s">
        <v>450</v>
      </c>
      <c r="AA264" s="38">
        <v>65010190000</v>
      </c>
    </row>
    <row r="265" spans="1:27" ht="25.5">
      <c r="A265" s="33">
        <v>107</v>
      </c>
      <c r="B265" s="34" t="s">
        <v>420</v>
      </c>
      <c r="C265" s="35" t="s">
        <v>451</v>
      </c>
      <c r="D265" s="36" t="s">
        <v>452</v>
      </c>
      <c r="E265" s="48"/>
      <c r="F265" s="38" t="s">
        <v>417</v>
      </c>
      <c r="G265" s="1"/>
      <c r="J265" s="39">
        <f>ROUND(E265*G265, 2)</f>
        <v>0</v>
      </c>
      <c r="P265" s="38" t="s">
        <v>63</v>
      </c>
      <c r="V265" s="41" t="s">
        <v>385</v>
      </c>
      <c r="Z265" s="38" t="s">
        <v>423</v>
      </c>
      <c r="AA265" s="38">
        <v>6199610301601</v>
      </c>
    </row>
    <row r="266" spans="1:27">
      <c r="D266" s="44" t="s">
        <v>453</v>
      </c>
      <c r="G266" s="1"/>
      <c r="J266" s="45">
        <f>SUM(J247:J265)</f>
        <v>0</v>
      </c>
    </row>
    <row r="267" spans="1:27">
      <c r="G267" s="1"/>
    </row>
    <row r="268" spans="1:27">
      <c r="B268" s="35" t="s">
        <v>454</v>
      </c>
      <c r="G268" s="1"/>
    </row>
    <row r="269" spans="1:27">
      <c r="A269" s="33">
        <v>108</v>
      </c>
      <c r="B269" s="34" t="s">
        <v>455</v>
      </c>
      <c r="C269" s="35" t="s">
        <v>456</v>
      </c>
      <c r="D269" s="36" t="s">
        <v>457</v>
      </c>
      <c r="E269" s="37">
        <v>1</v>
      </c>
      <c r="F269" s="38" t="s">
        <v>458</v>
      </c>
      <c r="G269" s="1"/>
      <c r="J269" s="39">
        <f>'[1]SO 201-PL'!H49</f>
        <v>0</v>
      </c>
      <c r="P269" s="38" t="s">
        <v>63</v>
      </c>
      <c r="V269" s="41" t="s">
        <v>385</v>
      </c>
      <c r="Z269" s="38" t="s">
        <v>459</v>
      </c>
      <c r="AA269" s="38">
        <v>8803010301001</v>
      </c>
    </row>
    <row r="270" spans="1:27">
      <c r="D270" s="44" t="s">
        <v>460</v>
      </c>
      <c r="G270" s="1"/>
      <c r="J270" s="45">
        <f>SUM(J269)</f>
        <v>0</v>
      </c>
    </row>
    <row r="271" spans="1:27">
      <c r="G271" s="1"/>
    </row>
    <row r="272" spans="1:27">
      <c r="B272" s="35" t="s">
        <v>461</v>
      </c>
      <c r="G272" s="1"/>
    </row>
    <row r="273" spans="1:27">
      <c r="A273" s="33">
        <v>109</v>
      </c>
      <c r="B273" s="34" t="s">
        <v>455</v>
      </c>
      <c r="C273" s="35" t="s">
        <v>462</v>
      </c>
      <c r="D273" s="36" t="s">
        <v>463</v>
      </c>
      <c r="E273" s="37">
        <v>1</v>
      </c>
      <c r="F273" s="38" t="s">
        <v>118</v>
      </c>
      <c r="G273" s="1"/>
      <c r="J273" s="39">
        <f>'[1]SO 201-ZTI'!H116</f>
        <v>0</v>
      </c>
      <c r="P273" s="38" t="s">
        <v>63</v>
      </c>
      <c r="V273" s="41" t="s">
        <v>385</v>
      </c>
      <c r="Z273" s="38" t="s">
        <v>464</v>
      </c>
      <c r="AA273" s="38">
        <v>88050141</v>
      </c>
    </row>
    <row r="274" spans="1:27">
      <c r="D274" s="44" t="s">
        <v>465</v>
      </c>
      <c r="G274" s="1"/>
      <c r="J274" s="45">
        <f>SUM(J273)</f>
        <v>0</v>
      </c>
    </row>
    <row r="275" spans="1:27">
      <c r="G275" s="1"/>
    </row>
    <row r="276" spans="1:27">
      <c r="B276" s="35" t="s">
        <v>466</v>
      </c>
      <c r="G276" s="1"/>
    </row>
    <row r="277" spans="1:27">
      <c r="A277" s="33">
        <v>110</v>
      </c>
      <c r="B277" s="34" t="s">
        <v>467</v>
      </c>
      <c r="C277" s="35" t="s">
        <v>468</v>
      </c>
      <c r="D277" s="36" t="s">
        <v>469</v>
      </c>
      <c r="E277" s="37">
        <v>1</v>
      </c>
      <c r="F277" s="38" t="s">
        <v>458</v>
      </c>
      <c r="G277" s="1"/>
      <c r="J277" s="39">
        <f>'[1]SO 201-UV'!F150</f>
        <v>0</v>
      </c>
      <c r="P277" s="38" t="s">
        <v>63</v>
      </c>
      <c r="V277" s="41" t="s">
        <v>385</v>
      </c>
      <c r="Z277" s="38" t="s">
        <v>470</v>
      </c>
      <c r="AA277" s="38">
        <v>8904052200844</v>
      </c>
    </row>
    <row r="278" spans="1:27">
      <c r="D278" s="44" t="s">
        <v>471</v>
      </c>
      <c r="G278" s="1"/>
      <c r="J278" s="45">
        <f>SUM(J277)</f>
        <v>0</v>
      </c>
    </row>
    <row r="279" spans="1:27">
      <c r="G279" s="1"/>
    </row>
    <row r="280" spans="1:27">
      <c r="B280" s="35" t="s">
        <v>472</v>
      </c>
      <c r="G280" s="1"/>
    </row>
    <row r="281" spans="1:27">
      <c r="A281" s="33">
        <v>111</v>
      </c>
      <c r="B281" s="34" t="s">
        <v>473</v>
      </c>
      <c r="C281" s="35" t="s">
        <v>474</v>
      </c>
      <c r="D281" s="36" t="s">
        <v>475</v>
      </c>
      <c r="E281" s="37">
        <v>14.8</v>
      </c>
      <c r="F281" s="38" t="s">
        <v>159</v>
      </c>
      <c r="G281" s="1"/>
      <c r="J281" s="39">
        <f>ROUND(E281*G281, 2)</f>
        <v>0</v>
      </c>
      <c r="P281" s="38" t="s">
        <v>63</v>
      </c>
      <c r="V281" s="41" t="s">
        <v>385</v>
      </c>
      <c r="Z281" s="38" t="s">
        <v>476</v>
      </c>
      <c r="AA281" s="38">
        <v>6204020101001</v>
      </c>
    </row>
    <row r="282" spans="1:27">
      <c r="D282" s="36" t="s">
        <v>477</v>
      </c>
      <c r="G282" s="1"/>
      <c r="V282" s="41" t="s">
        <v>67</v>
      </c>
    </row>
    <row r="283" spans="1:27" ht="25.5">
      <c r="A283" s="33">
        <v>112</v>
      </c>
      <c r="B283" s="34" t="s">
        <v>473</v>
      </c>
      <c r="C283" s="35" t="s">
        <v>478</v>
      </c>
      <c r="D283" s="36" t="s">
        <v>479</v>
      </c>
      <c r="E283" s="37">
        <v>190.5</v>
      </c>
      <c r="F283" s="38" t="s">
        <v>97</v>
      </c>
      <c r="G283" s="1"/>
      <c r="J283" s="39">
        <f>ROUND(E283*G283, 2)</f>
        <v>0</v>
      </c>
      <c r="P283" s="38" t="s">
        <v>63</v>
      </c>
      <c r="V283" s="41" t="s">
        <v>385</v>
      </c>
      <c r="Z283" s="38" t="s">
        <v>476</v>
      </c>
      <c r="AA283" s="38">
        <v>6204030401001</v>
      </c>
    </row>
    <row r="284" spans="1:27">
      <c r="D284" s="36" t="s">
        <v>480</v>
      </c>
      <c r="G284" s="1"/>
      <c r="V284" s="41" t="s">
        <v>67</v>
      </c>
    </row>
    <row r="285" spans="1:27">
      <c r="A285" s="33">
        <v>113</v>
      </c>
      <c r="B285" s="34" t="s">
        <v>473</v>
      </c>
      <c r="C285" s="35" t="s">
        <v>481</v>
      </c>
      <c r="D285" s="36" t="s">
        <v>482</v>
      </c>
      <c r="E285" s="37">
        <v>184.5</v>
      </c>
      <c r="F285" s="38" t="s">
        <v>97</v>
      </c>
      <c r="G285" s="1"/>
      <c r="J285" s="39">
        <f>ROUND(E285*G285, 2)</f>
        <v>0</v>
      </c>
      <c r="P285" s="38" t="s">
        <v>63</v>
      </c>
      <c r="V285" s="41" t="s">
        <v>385</v>
      </c>
      <c r="Z285" s="38" t="s">
        <v>476</v>
      </c>
      <c r="AA285" s="38">
        <v>62040308</v>
      </c>
    </row>
    <row r="286" spans="1:27">
      <c r="D286" s="36" t="s">
        <v>483</v>
      </c>
      <c r="G286" s="1"/>
      <c r="V286" s="41" t="s">
        <v>67</v>
      </c>
    </row>
    <row r="287" spans="1:27">
      <c r="A287" s="33">
        <v>114</v>
      </c>
      <c r="B287" s="34" t="s">
        <v>473</v>
      </c>
      <c r="C287" s="35" t="s">
        <v>484</v>
      </c>
      <c r="D287" s="36" t="s">
        <v>485</v>
      </c>
      <c r="E287" s="37">
        <v>6.6379999999999999</v>
      </c>
      <c r="F287" s="38" t="s">
        <v>62</v>
      </c>
      <c r="G287" s="1"/>
      <c r="J287" s="39">
        <f>ROUND(E287*G287, 2)</f>
        <v>0</v>
      </c>
      <c r="P287" s="38" t="s">
        <v>63</v>
      </c>
      <c r="V287" s="41" t="s">
        <v>385</v>
      </c>
      <c r="Z287" s="38" t="s">
        <v>476</v>
      </c>
      <c r="AA287" s="38">
        <v>6210080004001</v>
      </c>
    </row>
    <row r="288" spans="1:27" ht="25.5">
      <c r="A288" s="33">
        <v>115</v>
      </c>
      <c r="B288" s="34" t="s">
        <v>473</v>
      </c>
      <c r="C288" s="35" t="s">
        <v>486</v>
      </c>
      <c r="D288" s="36" t="s">
        <v>487</v>
      </c>
      <c r="E288" s="37">
        <v>10</v>
      </c>
      <c r="F288" s="38" t="s">
        <v>97</v>
      </c>
      <c r="G288" s="1"/>
      <c r="J288" s="39">
        <f>ROUND(E288*G288, 2)</f>
        <v>0</v>
      </c>
      <c r="P288" s="38" t="s">
        <v>63</v>
      </c>
      <c r="V288" s="41" t="s">
        <v>385</v>
      </c>
      <c r="Z288" s="38" t="s">
        <v>488</v>
      </c>
      <c r="AA288" s="38" t="s">
        <v>63</v>
      </c>
    </row>
    <row r="289" spans="1:27" ht="25.5">
      <c r="A289" s="33">
        <v>116</v>
      </c>
      <c r="B289" s="34" t="s">
        <v>473</v>
      </c>
      <c r="C289" s="35" t="s">
        <v>489</v>
      </c>
      <c r="D289" s="36" t="s">
        <v>490</v>
      </c>
      <c r="E289" s="37">
        <v>26.5</v>
      </c>
      <c r="F289" s="38" t="s">
        <v>159</v>
      </c>
      <c r="G289" s="1"/>
      <c r="J289" s="39">
        <f>ROUND(E289*G289, 2)</f>
        <v>0</v>
      </c>
      <c r="P289" s="38" t="s">
        <v>63</v>
      </c>
      <c r="V289" s="41" t="s">
        <v>385</v>
      </c>
      <c r="Z289" s="38" t="s">
        <v>491</v>
      </c>
      <c r="AA289" s="38">
        <v>6208010100003</v>
      </c>
    </row>
    <row r="290" spans="1:27">
      <c r="D290" s="36" t="s">
        <v>492</v>
      </c>
      <c r="G290" s="1"/>
      <c r="V290" s="41" t="s">
        <v>67</v>
      </c>
    </row>
    <row r="291" spans="1:27" ht="25.5">
      <c r="A291" s="33">
        <v>117</v>
      </c>
      <c r="B291" s="34" t="s">
        <v>473</v>
      </c>
      <c r="C291" s="35" t="s">
        <v>493</v>
      </c>
      <c r="D291" s="36" t="s">
        <v>494</v>
      </c>
      <c r="E291" s="37">
        <v>0.64400000000000002</v>
      </c>
      <c r="F291" s="38" t="s">
        <v>62</v>
      </c>
      <c r="G291" s="1"/>
      <c r="J291" s="39">
        <f>ROUND(E291*G291, 2)</f>
        <v>0</v>
      </c>
      <c r="P291" s="38" t="s">
        <v>63</v>
      </c>
      <c r="V291" s="41" t="s">
        <v>385</v>
      </c>
      <c r="Z291" s="38" t="s">
        <v>491</v>
      </c>
      <c r="AA291" s="38">
        <v>6210080008001</v>
      </c>
    </row>
    <row r="292" spans="1:27">
      <c r="A292" s="33">
        <v>118</v>
      </c>
      <c r="B292" s="34" t="s">
        <v>473</v>
      </c>
      <c r="C292" s="35" t="s">
        <v>495</v>
      </c>
      <c r="D292" s="36" t="s">
        <v>496</v>
      </c>
      <c r="E292" s="37">
        <v>3</v>
      </c>
      <c r="F292" s="38" t="s">
        <v>97</v>
      </c>
      <c r="G292" s="1"/>
      <c r="J292" s="39">
        <f>ROUND(E292*G292, 2)</f>
        <v>0</v>
      </c>
      <c r="P292" s="38" t="s">
        <v>63</v>
      </c>
      <c r="V292" s="41" t="s">
        <v>385</v>
      </c>
      <c r="Z292" s="38" t="s">
        <v>491</v>
      </c>
      <c r="AA292" s="38">
        <v>6209010402001</v>
      </c>
    </row>
    <row r="293" spans="1:27" ht="25.5">
      <c r="A293" s="33">
        <v>119</v>
      </c>
      <c r="B293" s="34" t="s">
        <v>473</v>
      </c>
      <c r="C293" s="35" t="s">
        <v>497</v>
      </c>
      <c r="D293" s="36" t="s">
        <v>498</v>
      </c>
      <c r="E293" s="37">
        <v>138.21799999999999</v>
      </c>
      <c r="F293" s="38" t="s">
        <v>97</v>
      </c>
      <c r="G293" s="1"/>
      <c r="J293" s="39">
        <f>ROUND(E293*G293, 2)</f>
        <v>0</v>
      </c>
      <c r="P293" s="38" t="s">
        <v>63</v>
      </c>
      <c r="V293" s="41" t="s">
        <v>385</v>
      </c>
      <c r="Z293" s="38" t="s">
        <v>491</v>
      </c>
      <c r="AA293" s="38">
        <v>6209030402002</v>
      </c>
    </row>
    <row r="294" spans="1:27">
      <c r="A294" s="33">
        <v>120</v>
      </c>
      <c r="B294" s="34" t="s">
        <v>473</v>
      </c>
      <c r="C294" s="35" t="s">
        <v>499</v>
      </c>
      <c r="D294" s="36" t="s">
        <v>500</v>
      </c>
      <c r="E294" s="37">
        <v>0.439</v>
      </c>
      <c r="F294" s="38" t="s">
        <v>62</v>
      </c>
      <c r="G294" s="1"/>
      <c r="J294" s="39">
        <f>ROUND(E294*G294, 2)</f>
        <v>0</v>
      </c>
      <c r="P294" s="38" t="s">
        <v>63</v>
      </c>
      <c r="V294" s="41" t="s">
        <v>385</v>
      </c>
      <c r="Z294" s="38" t="s">
        <v>491</v>
      </c>
      <c r="AA294" s="38">
        <v>6209010</v>
      </c>
    </row>
    <row r="295" spans="1:27">
      <c r="A295" s="33">
        <v>121</v>
      </c>
      <c r="B295" s="34" t="s">
        <v>301</v>
      </c>
      <c r="C295" s="35" t="s">
        <v>501</v>
      </c>
      <c r="D295" s="36" t="s">
        <v>502</v>
      </c>
      <c r="E295" s="37">
        <v>7.7210000000000001</v>
      </c>
      <c r="F295" s="38" t="s">
        <v>62</v>
      </c>
      <c r="G295" s="1"/>
      <c r="J295" s="39">
        <f>ROUND(E295*G295, 2)</f>
        <v>0</v>
      </c>
      <c r="P295" s="38" t="s">
        <v>63</v>
      </c>
      <c r="V295" s="41" t="s">
        <v>385</v>
      </c>
      <c r="Z295" s="38" t="s">
        <v>488</v>
      </c>
      <c r="AA295" s="38" t="s">
        <v>63</v>
      </c>
    </row>
    <row r="296" spans="1:27">
      <c r="D296" s="36" t="s">
        <v>503</v>
      </c>
      <c r="G296" s="1"/>
      <c r="V296" s="41" t="s">
        <v>67</v>
      </c>
    </row>
    <row r="297" spans="1:27">
      <c r="D297" s="36" t="s">
        <v>504</v>
      </c>
      <c r="G297" s="1"/>
      <c r="V297" s="41" t="s">
        <v>67</v>
      </c>
    </row>
    <row r="298" spans="1:27">
      <c r="D298" s="36" t="s">
        <v>505</v>
      </c>
      <c r="G298" s="1"/>
      <c r="V298" s="41" t="s">
        <v>67</v>
      </c>
    </row>
    <row r="299" spans="1:27">
      <c r="D299" s="36" t="s">
        <v>506</v>
      </c>
      <c r="G299" s="1"/>
      <c r="V299" s="41" t="s">
        <v>67</v>
      </c>
    </row>
    <row r="300" spans="1:27">
      <c r="D300" s="36" t="s">
        <v>507</v>
      </c>
      <c r="G300" s="1"/>
      <c r="V300" s="41" t="s">
        <v>67</v>
      </c>
    </row>
    <row r="301" spans="1:27">
      <c r="D301" s="36" t="s">
        <v>508</v>
      </c>
      <c r="G301" s="1"/>
      <c r="V301" s="41" t="s">
        <v>67</v>
      </c>
    </row>
    <row r="302" spans="1:27" ht="25.5">
      <c r="A302" s="33">
        <v>122</v>
      </c>
      <c r="B302" s="34" t="s">
        <v>473</v>
      </c>
      <c r="C302" s="35" t="s">
        <v>509</v>
      </c>
      <c r="D302" s="36" t="s">
        <v>510</v>
      </c>
      <c r="E302" s="37">
        <v>1</v>
      </c>
      <c r="F302" s="38" t="s">
        <v>118</v>
      </c>
      <c r="G302" s="1"/>
      <c r="J302" s="39">
        <f>ROUND(E302*G302, 2)</f>
        <v>0</v>
      </c>
      <c r="P302" s="38" t="s">
        <v>63</v>
      </c>
      <c r="V302" s="41" t="s">
        <v>385</v>
      </c>
      <c r="Z302" s="38" t="s">
        <v>491</v>
      </c>
      <c r="AA302" s="38">
        <v>6210080009001</v>
      </c>
    </row>
    <row r="303" spans="1:27" ht="25.5">
      <c r="A303" s="33">
        <v>123</v>
      </c>
      <c r="B303" s="34" t="s">
        <v>473</v>
      </c>
      <c r="C303" s="35" t="s">
        <v>511</v>
      </c>
      <c r="D303" s="36" t="s">
        <v>512</v>
      </c>
      <c r="E303" s="48"/>
      <c r="F303" s="38" t="s">
        <v>417</v>
      </c>
      <c r="G303" s="1"/>
      <c r="J303" s="39">
        <f>ROUND(E303*G303, 2)</f>
        <v>0</v>
      </c>
      <c r="P303" s="38" t="s">
        <v>63</v>
      </c>
      <c r="V303" s="41" t="s">
        <v>385</v>
      </c>
      <c r="Z303" s="38" t="s">
        <v>491</v>
      </c>
      <c r="AA303" s="38">
        <v>6299620001601</v>
      </c>
    </row>
    <row r="304" spans="1:27">
      <c r="D304" s="44" t="s">
        <v>513</v>
      </c>
      <c r="G304" s="1"/>
      <c r="J304" s="45">
        <f>SUM(J281:J303)</f>
        <v>0</v>
      </c>
    </row>
    <row r="305" spans="1:27">
      <c r="G305" s="1"/>
    </row>
    <row r="306" spans="1:27">
      <c r="B306" s="35" t="s">
        <v>514</v>
      </c>
      <c r="G306" s="1"/>
    </row>
    <row r="307" spans="1:27" ht="25.5">
      <c r="A307" s="33">
        <v>124</v>
      </c>
      <c r="B307" s="34" t="s">
        <v>515</v>
      </c>
      <c r="C307" s="35" t="s">
        <v>516</v>
      </c>
      <c r="D307" s="36" t="s">
        <v>517</v>
      </c>
      <c r="E307" s="37">
        <v>94.54</v>
      </c>
      <c r="F307" s="38" t="s">
        <v>97</v>
      </c>
      <c r="G307" s="1"/>
      <c r="J307" s="39">
        <f>ROUND(E307*G307, 2)</f>
        <v>0</v>
      </c>
      <c r="P307" s="38" t="s">
        <v>63</v>
      </c>
      <c r="V307" s="41" t="s">
        <v>385</v>
      </c>
      <c r="Z307" s="38" t="s">
        <v>488</v>
      </c>
      <c r="AA307" s="38" t="s">
        <v>63</v>
      </c>
    </row>
    <row r="308" spans="1:27">
      <c r="D308" s="36" t="s">
        <v>518</v>
      </c>
      <c r="G308" s="1"/>
      <c r="V308" s="41" t="s">
        <v>67</v>
      </c>
    </row>
    <row r="309" spans="1:27" ht="25.5">
      <c r="A309" s="33">
        <v>125</v>
      </c>
      <c r="B309" s="34" t="s">
        <v>515</v>
      </c>
      <c r="C309" s="35" t="s">
        <v>519</v>
      </c>
      <c r="D309" s="36" t="s">
        <v>520</v>
      </c>
      <c r="E309" s="37">
        <v>20.350000000000001</v>
      </c>
      <c r="F309" s="38" t="s">
        <v>97</v>
      </c>
      <c r="G309" s="1"/>
      <c r="J309" s="39">
        <f>ROUND(E309*G309, 2)</f>
        <v>0</v>
      </c>
      <c r="P309" s="38" t="s">
        <v>63</v>
      </c>
      <c r="V309" s="41" t="s">
        <v>385</v>
      </c>
      <c r="Z309" s="38" t="s">
        <v>488</v>
      </c>
      <c r="AA309" s="38" t="s">
        <v>63</v>
      </c>
    </row>
    <row r="310" spans="1:27">
      <c r="D310" s="36" t="s">
        <v>521</v>
      </c>
      <c r="G310" s="1"/>
      <c r="V310" s="41" t="s">
        <v>67</v>
      </c>
    </row>
    <row r="311" spans="1:27" ht="25.5">
      <c r="A311" s="33">
        <v>126</v>
      </c>
      <c r="B311" s="34" t="s">
        <v>515</v>
      </c>
      <c r="C311" s="35" t="s">
        <v>522</v>
      </c>
      <c r="D311" s="36" t="s">
        <v>523</v>
      </c>
      <c r="E311" s="37">
        <v>204</v>
      </c>
      <c r="F311" s="38" t="s">
        <v>159</v>
      </c>
      <c r="G311" s="1"/>
      <c r="J311" s="39">
        <f>ROUND(E311*G311, 2)</f>
        <v>0</v>
      </c>
      <c r="P311" s="38" t="s">
        <v>63</v>
      </c>
      <c r="V311" s="41" t="s">
        <v>385</v>
      </c>
      <c r="Z311" s="38" t="s">
        <v>476</v>
      </c>
      <c r="AA311" s="38">
        <v>6204010001001</v>
      </c>
    </row>
    <row r="312" spans="1:27">
      <c r="A312" s="33">
        <v>127</v>
      </c>
      <c r="B312" s="34" t="s">
        <v>301</v>
      </c>
      <c r="C312" s="35" t="s">
        <v>524</v>
      </c>
      <c r="D312" s="36" t="s">
        <v>525</v>
      </c>
      <c r="E312" s="37">
        <v>17</v>
      </c>
      <c r="F312" s="38" t="s">
        <v>118</v>
      </c>
      <c r="G312" s="1"/>
      <c r="J312" s="39">
        <f>ROUND(E312*G312, 2)</f>
        <v>0</v>
      </c>
      <c r="P312" s="38" t="s">
        <v>63</v>
      </c>
      <c r="V312" s="41" t="s">
        <v>385</v>
      </c>
      <c r="Z312" s="38" t="s">
        <v>526</v>
      </c>
      <c r="AA312" s="38" t="s">
        <v>63</v>
      </c>
    </row>
    <row r="313" spans="1:27" ht="25.5">
      <c r="A313" s="33">
        <v>128</v>
      </c>
      <c r="B313" s="34" t="s">
        <v>515</v>
      </c>
      <c r="C313" s="35" t="s">
        <v>527</v>
      </c>
      <c r="D313" s="36" t="s">
        <v>528</v>
      </c>
      <c r="E313" s="48"/>
      <c r="F313" s="38" t="s">
        <v>417</v>
      </c>
      <c r="G313" s="1"/>
      <c r="J313" s="39">
        <f>ROUND(E313*G313, 2)</f>
        <v>0</v>
      </c>
      <c r="P313" s="38" t="s">
        <v>63</v>
      </c>
      <c r="V313" s="41" t="s">
        <v>385</v>
      </c>
      <c r="Z313" s="38" t="s">
        <v>491</v>
      </c>
      <c r="AA313" s="38">
        <v>6299620</v>
      </c>
    </row>
    <row r="314" spans="1:27">
      <c r="D314" s="44" t="s">
        <v>529</v>
      </c>
      <c r="G314" s="1"/>
      <c r="J314" s="45">
        <f>SUM(J307:J313)</f>
        <v>0</v>
      </c>
    </row>
    <row r="315" spans="1:27">
      <c r="G315" s="1"/>
    </row>
    <row r="316" spans="1:27">
      <c r="B316" s="35" t="s">
        <v>530</v>
      </c>
      <c r="G316" s="1"/>
    </row>
    <row r="317" spans="1:27">
      <c r="A317" s="33">
        <v>129</v>
      </c>
      <c r="B317" s="34" t="s">
        <v>531</v>
      </c>
      <c r="C317" s="35" t="s">
        <v>532</v>
      </c>
      <c r="D317" s="36" t="s">
        <v>533</v>
      </c>
      <c r="E317" s="37">
        <v>26.7</v>
      </c>
      <c r="F317" s="38" t="s">
        <v>159</v>
      </c>
      <c r="G317" s="1"/>
      <c r="J317" s="39">
        <f>ROUND(E317*G317, 2)</f>
        <v>0</v>
      </c>
      <c r="P317" s="38" t="s">
        <v>63</v>
      </c>
      <c r="V317" s="41" t="s">
        <v>385</v>
      </c>
      <c r="Z317" s="38" t="s">
        <v>534</v>
      </c>
      <c r="AA317" s="38">
        <v>640206</v>
      </c>
    </row>
    <row r="318" spans="1:27">
      <c r="D318" s="36" t="s">
        <v>535</v>
      </c>
      <c r="G318" s="1"/>
      <c r="V318" s="41" t="s">
        <v>67</v>
      </c>
    </row>
    <row r="319" spans="1:27">
      <c r="A319" s="33">
        <v>130</v>
      </c>
      <c r="B319" s="34" t="s">
        <v>531</v>
      </c>
      <c r="C319" s="35" t="s">
        <v>536</v>
      </c>
      <c r="D319" s="36" t="s">
        <v>537</v>
      </c>
      <c r="E319" s="37">
        <v>3.65</v>
      </c>
      <c r="F319" s="38" t="s">
        <v>159</v>
      </c>
      <c r="G319" s="1"/>
      <c r="J319" s="39">
        <f t="shared" ref="J319:J326" si="3">ROUND(E319*G319, 2)</f>
        <v>0</v>
      </c>
      <c r="P319" s="38" t="s">
        <v>63</v>
      </c>
      <c r="V319" s="41" t="s">
        <v>385</v>
      </c>
      <c r="Z319" s="38" t="s">
        <v>534</v>
      </c>
      <c r="AA319" s="38">
        <v>640206</v>
      </c>
    </row>
    <row r="320" spans="1:27">
      <c r="A320" s="33">
        <v>131</v>
      </c>
      <c r="B320" s="34" t="s">
        <v>531</v>
      </c>
      <c r="C320" s="35" t="s">
        <v>538</v>
      </c>
      <c r="D320" s="36" t="s">
        <v>539</v>
      </c>
      <c r="E320" s="37">
        <v>14.5</v>
      </c>
      <c r="F320" s="38" t="s">
        <v>159</v>
      </c>
      <c r="G320" s="1"/>
      <c r="J320" s="39">
        <f t="shared" si="3"/>
        <v>0</v>
      </c>
      <c r="P320" s="38" t="s">
        <v>63</v>
      </c>
      <c r="V320" s="41" t="s">
        <v>385</v>
      </c>
      <c r="Z320" s="38" t="s">
        <v>534</v>
      </c>
      <c r="AA320" s="38">
        <v>640206</v>
      </c>
    </row>
    <row r="321" spans="1:27">
      <c r="A321" s="33">
        <v>132</v>
      </c>
      <c r="B321" s="34" t="s">
        <v>531</v>
      </c>
      <c r="C321" s="35" t="s">
        <v>540</v>
      </c>
      <c r="D321" s="36" t="s">
        <v>541</v>
      </c>
      <c r="E321" s="37">
        <v>10</v>
      </c>
      <c r="F321" s="38" t="s">
        <v>159</v>
      </c>
      <c r="G321" s="1"/>
      <c r="J321" s="39">
        <f t="shared" si="3"/>
        <v>0</v>
      </c>
      <c r="P321" s="38" t="s">
        <v>63</v>
      </c>
      <c r="V321" s="41" t="s">
        <v>385</v>
      </c>
      <c r="Z321" s="38" t="s">
        <v>534</v>
      </c>
      <c r="AA321" s="38">
        <v>640206</v>
      </c>
    </row>
    <row r="322" spans="1:27">
      <c r="A322" s="33">
        <v>133</v>
      </c>
      <c r="B322" s="34" t="s">
        <v>531</v>
      </c>
      <c r="C322" s="35" t="s">
        <v>542</v>
      </c>
      <c r="D322" s="36" t="s">
        <v>543</v>
      </c>
      <c r="E322" s="37">
        <v>4</v>
      </c>
      <c r="F322" s="38" t="s">
        <v>118</v>
      </c>
      <c r="G322" s="1"/>
      <c r="J322" s="39">
        <f t="shared" si="3"/>
        <v>0</v>
      </c>
      <c r="P322" s="38" t="s">
        <v>63</v>
      </c>
      <c r="V322" s="41" t="s">
        <v>385</v>
      </c>
      <c r="Z322" s="38" t="s">
        <v>534</v>
      </c>
      <c r="AA322" s="38">
        <v>640206</v>
      </c>
    </row>
    <row r="323" spans="1:27" ht="25.5">
      <c r="A323" s="33">
        <v>134</v>
      </c>
      <c r="B323" s="34" t="s">
        <v>531</v>
      </c>
      <c r="C323" s="35" t="s">
        <v>544</v>
      </c>
      <c r="D323" s="36" t="s">
        <v>545</v>
      </c>
      <c r="E323" s="37">
        <v>2</v>
      </c>
      <c r="F323" s="38" t="s">
        <v>118</v>
      </c>
      <c r="G323" s="1"/>
      <c r="J323" s="39">
        <f t="shared" si="3"/>
        <v>0</v>
      </c>
      <c r="P323" s="38" t="s">
        <v>63</v>
      </c>
      <c r="V323" s="41" t="s">
        <v>385</v>
      </c>
      <c r="Z323" s="38" t="s">
        <v>534</v>
      </c>
      <c r="AA323" s="38">
        <v>640206</v>
      </c>
    </row>
    <row r="324" spans="1:27">
      <c r="A324" s="33">
        <v>135</v>
      </c>
      <c r="B324" s="34" t="s">
        <v>531</v>
      </c>
      <c r="C324" s="35" t="s">
        <v>546</v>
      </c>
      <c r="D324" s="36" t="s">
        <v>547</v>
      </c>
      <c r="E324" s="37">
        <v>30</v>
      </c>
      <c r="F324" s="38" t="s">
        <v>159</v>
      </c>
      <c r="G324" s="1"/>
      <c r="J324" s="39">
        <f t="shared" si="3"/>
        <v>0</v>
      </c>
      <c r="P324" s="38" t="s">
        <v>63</v>
      </c>
      <c r="V324" s="41" t="s">
        <v>385</v>
      </c>
      <c r="Z324" s="38" t="s">
        <v>534</v>
      </c>
      <c r="AA324" s="38">
        <v>640206</v>
      </c>
    </row>
    <row r="325" spans="1:27">
      <c r="A325" s="33">
        <v>136</v>
      </c>
      <c r="B325" s="34" t="s">
        <v>531</v>
      </c>
      <c r="C325" s="35" t="s">
        <v>548</v>
      </c>
      <c r="D325" s="36" t="s">
        <v>549</v>
      </c>
      <c r="E325" s="37">
        <v>2</v>
      </c>
      <c r="F325" s="38" t="s">
        <v>118</v>
      </c>
      <c r="G325" s="1"/>
      <c r="J325" s="39">
        <f t="shared" si="3"/>
        <v>0</v>
      </c>
      <c r="P325" s="38" t="s">
        <v>63</v>
      </c>
      <c r="V325" s="41" t="s">
        <v>385</v>
      </c>
      <c r="Z325" s="38" t="s">
        <v>534</v>
      </c>
      <c r="AA325" s="38">
        <v>640206</v>
      </c>
    </row>
    <row r="326" spans="1:27" ht="25.5">
      <c r="A326" s="33">
        <v>137</v>
      </c>
      <c r="B326" s="34" t="s">
        <v>531</v>
      </c>
      <c r="C326" s="35" t="s">
        <v>550</v>
      </c>
      <c r="D326" s="36" t="s">
        <v>551</v>
      </c>
      <c r="E326" s="48"/>
      <c r="F326" s="38" t="s">
        <v>417</v>
      </c>
      <c r="G326" s="1"/>
      <c r="J326" s="39">
        <f t="shared" si="3"/>
        <v>0</v>
      </c>
      <c r="P326" s="38" t="s">
        <v>63</v>
      </c>
      <c r="V326" s="41" t="s">
        <v>385</v>
      </c>
      <c r="Z326" s="38" t="s">
        <v>534</v>
      </c>
      <c r="AA326" s="38">
        <v>6499640001602</v>
      </c>
    </row>
    <row r="327" spans="1:27">
      <c r="D327" s="44" t="s">
        <v>552</v>
      </c>
      <c r="G327" s="1"/>
      <c r="J327" s="45">
        <f>SUM(J317:J326)</f>
        <v>0</v>
      </c>
    </row>
    <row r="328" spans="1:27">
      <c r="G328" s="1"/>
    </row>
    <row r="329" spans="1:27">
      <c r="B329" s="35" t="s">
        <v>553</v>
      </c>
      <c r="G329" s="1"/>
    </row>
    <row r="330" spans="1:27" ht="25.5">
      <c r="A330" s="33">
        <v>138</v>
      </c>
      <c r="B330" s="34" t="s">
        <v>554</v>
      </c>
      <c r="C330" s="35" t="s">
        <v>555</v>
      </c>
      <c r="D330" s="36" t="s">
        <v>556</v>
      </c>
      <c r="E330" s="37">
        <v>18</v>
      </c>
      <c r="F330" s="38" t="s">
        <v>557</v>
      </c>
      <c r="G330" s="1"/>
      <c r="J330" s="39">
        <f>ROUND(E330*G330, 2)</f>
        <v>0</v>
      </c>
      <c r="P330" s="38" t="s">
        <v>63</v>
      </c>
      <c r="V330" s="41" t="s">
        <v>385</v>
      </c>
      <c r="Z330" s="38" t="s">
        <v>491</v>
      </c>
      <c r="AA330" s="38">
        <v>6601010101001</v>
      </c>
    </row>
    <row r="331" spans="1:27">
      <c r="A331" s="33">
        <v>139</v>
      </c>
      <c r="B331" s="34" t="s">
        <v>554</v>
      </c>
      <c r="C331" s="35" t="s">
        <v>558</v>
      </c>
      <c r="D331" s="36" t="s">
        <v>559</v>
      </c>
      <c r="E331" s="37">
        <v>40.729999999999997</v>
      </c>
      <c r="F331" s="38" t="s">
        <v>97</v>
      </c>
      <c r="G331" s="1"/>
      <c r="J331" s="39">
        <f>ROUND(E331*G331, 2)</f>
        <v>0</v>
      </c>
      <c r="P331" s="38" t="s">
        <v>63</v>
      </c>
      <c r="V331" s="41" t="s">
        <v>385</v>
      </c>
      <c r="Z331" s="38" t="s">
        <v>491</v>
      </c>
      <c r="AA331" s="38">
        <v>6603020501005</v>
      </c>
    </row>
    <row r="332" spans="1:27">
      <c r="D332" s="36" t="s">
        <v>560</v>
      </c>
      <c r="G332" s="1"/>
      <c r="V332" s="41" t="s">
        <v>67</v>
      </c>
    </row>
    <row r="333" spans="1:27">
      <c r="A333" s="33">
        <v>140</v>
      </c>
      <c r="B333" s="34" t="s">
        <v>301</v>
      </c>
      <c r="C333" s="35" t="s">
        <v>561</v>
      </c>
      <c r="D333" s="36" t="s">
        <v>562</v>
      </c>
      <c r="E333" s="37">
        <v>42.359000000000002</v>
      </c>
      <c r="F333" s="38" t="s">
        <v>97</v>
      </c>
      <c r="G333" s="1"/>
      <c r="J333" s="39">
        <f>ROUND(E333*G333, 2)</f>
        <v>0</v>
      </c>
      <c r="P333" s="38" t="s">
        <v>63</v>
      </c>
      <c r="V333" s="41" t="s">
        <v>385</v>
      </c>
      <c r="Z333" s="38" t="s">
        <v>563</v>
      </c>
      <c r="AA333" s="38" t="s">
        <v>63</v>
      </c>
    </row>
    <row r="334" spans="1:27">
      <c r="D334" s="36" t="s">
        <v>564</v>
      </c>
      <c r="G334" s="1"/>
      <c r="V334" s="41" t="s">
        <v>67</v>
      </c>
    </row>
    <row r="335" spans="1:27">
      <c r="A335" s="33">
        <v>141</v>
      </c>
      <c r="B335" s="34" t="s">
        <v>554</v>
      </c>
      <c r="C335" s="35" t="s">
        <v>565</v>
      </c>
      <c r="D335" s="36" t="s">
        <v>566</v>
      </c>
      <c r="E335" s="37">
        <v>14</v>
      </c>
      <c r="F335" s="38" t="s">
        <v>118</v>
      </c>
      <c r="G335" s="1"/>
      <c r="J335" s="39">
        <f t="shared" ref="J335:J343" si="4">ROUND(E335*G335, 2)</f>
        <v>0</v>
      </c>
      <c r="P335" s="38" t="s">
        <v>63</v>
      </c>
      <c r="V335" s="41" t="s">
        <v>385</v>
      </c>
      <c r="Z335" s="38" t="s">
        <v>316</v>
      </c>
      <c r="AA335" s="38">
        <v>660501</v>
      </c>
    </row>
    <row r="336" spans="1:27">
      <c r="A336" s="33">
        <v>142</v>
      </c>
      <c r="B336" s="34" t="s">
        <v>301</v>
      </c>
      <c r="C336" s="35" t="s">
        <v>567</v>
      </c>
      <c r="D336" s="36" t="s">
        <v>568</v>
      </c>
      <c r="E336" s="37">
        <v>3</v>
      </c>
      <c r="F336" s="38" t="s">
        <v>118</v>
      </c>
      <c r="G336" s="1"/>
      <c r="J336" s="39">
        <f t="shared" si="4"/>
        <v>0</v>
      </c>
      <c r="P336" s="38" t="s">
        <v>63</v>
      </c>
      <c r="V336" s="41" t="s">
        <v>385</v>
      </c>
      <c r="Z336" s="38" t="s">
        <v>569</v>
      </c>
      <c r="AA336" s="38" t="s">
        <v>63</v>
      </c>
    </row>
    <row r="337" spans="1:27">
      <c r="A337" s="33">
        <v>143</v>
      </c>
      <c r="B337" s="34" t="s">
        <v>301</v>
      </c>
      <c r="C337" s="35" t="s">
        <v>570</v>
      </c>
      <c r="D337" s="36" t="s">
        <v>571</v>
      </c>
      <c r="E337" s="37">
        <v>3</v>
      </c>
      <c r="F337" s="38" t="s">
        <v>118</v>
      </c>
      <c r="G337" s="1"/>
      <c r="J337" s="39">
        <f t="shared" si="4"/>
        <v>0</v>
      </c>
      <c r="P337" s="38" t="s">
        <v>63</v>
      </c>
      <c r="V337" s="41" t="s">
        <v>385</v>
      </c>
      <c r="Z337" s="38" t="s">
        <v>569</v>
      </c>
      <c r="AA337" s="38" t="s">
        <v>63</v>
      </c>
    </row>
    <row r="338" spans="1:27">
      <c r="A338" s="33">
        <v>144</v>
      </c>
      <c r="B338" s="34" t="s">
        <v>301</v>
      </c>
      <c r="C338" s="35" t="s">
        <v>572</v>
      </c>
      <c r="D338" s="36" t="s">
        <v>573</v>
      </c>
      <c r="E338" s="37">
        <v>7</v>
      </c>
      <c r="F338" s="38" t="s">
        <v>118</v>
      </c>
      <c r="G338" s="1"/>
      <c r="J338" s="39">
        <f t="shared" si="4"/>
        <v>0</v>
      </c>
      <c r="P338" s="38" t="s">
        <v>63</v>
      </c>
      <c r="V338" s="41" t="s">
        <v>385</v>
      </c>
      <c r="Z338" s="38" t="s">
        <v>569</v>
      </c>
      <c r="AA338" s="38" t="s">
        <v>63</v>
      </c>
    </row>
    <row r="339" spans="1:27">
      <c r="A339" s="33">
        <v>145</v>
      </c>
      <c r="B339" s="34" t="s">
        <v>301</v>
      </c>
      <c r="C339" s="35" t="s">
        <v>574</v>
      </c>
      <c r="D339" s="36" t="s">
        <v>575</v>
      </c>
      <c r="E339" s="37">
        <v>1</v>
      </c>
      <c r="F339" s="38" t="s">
        <v>118</v>
      </c>
      <c r="G339" s="1"/>
      <c r="J339" s="39">
        <f t="shared" si="4"/>
        <v>0</v>
      </c>
      <c r="P339" s="38" t="s">
        <v>63</v>
      </c>
      <c r="V339" s="41" t="s">
        <v>385</v>
      </c>
      <c r="Z339" s="38" t="s">
        <v>569</v>
      </c>
      <c r="AA339" s="38" t="s">
        <v>63</v>
      </c>
    </row>
    <row r="340" spans="1:27" ht="25.5">
      <c r="A340" s="33">
        <v>146</v>
      </c>
      <c r="B340" s="34" t="s">
        <v>554</v>
      </c>
      <c r="C340" s="35" t="s">
        <v>576</v>
      </c>
      <c r="D340" s="36" t="s">
        <v>577</v>
      </c>
      <c r="E340" s="37">
        <v>1</v>
      </c>
      <c r="F340" s="38" t="s">
        <v>118</v>
      </c>
      <c r="G340" s="1"/>
      <c r="J340" s="39">
        <f t="shared" si="4"/>
        <v>0</v>
      </c>
      <c r="P340" s="38" t="s">
        <v>63</v>
      </c>
      <c r="V340" s="41" t="s">
        <v>385</v>
      </c>
      <c r="Z340" s="38" t="s">
        <v>316</v>
      </c>
      <c r="AA340" s="38">
        <v>670402</v>
      </c>
    </row>
    <row r="341" spans="1:27" ht="25.5">
      <c r="A341" s="33">
        <v>147</v>
      </c>
      <c r="B341" s="34" t="s">
        <v>301</v>
      </c>
      <c r="C341" s="35" t="s">
        <v>578</v>
      </c>
      <c r="D341" s="36" t="s">
        <v>579</v>
      </c>
      <c r="E341" s="37">
        <v>1</v>
      </c>
      <c r="F341" s="38" t="s">
        <v>118</v>
      </c>
      <c r="G341" s="1"/>
      <c r="J341" s="39">
        <f t="shared" si="4"/>
        <v>0</v>
      </c>
      <c r="P341" s="38" t="s">
        <v>63</v>
      </c>
      <c r="V341" s="41" t="s">
        <v>385</v>
      </c>
      <c r="Z341" s="38" t="s">
        <v>569</v>
      </c>
      <c r="AA341" s="38" t="s">
        <v>63</v>
      </c>
    </row>
    <row r="342" spans="1:27" ht="25.5">
      <c r="A342" s="33">
        <v>148</v>
      </c>
      <c r="B342" s="34" t="s">
        <v>301</v>
      </c>
      <c r="C342" s="35" t="s">
        <v>580</v>
      </c>
      <c r="D342" s="36" t="s">
        <v>581</v>
      </c>
      <c r="E342" s="37">
        <v>2</v>
      </c>
      <c r="F342" s="38" t="s">
        <v>118</v>
      </c>
      <c r="G342" s="1"/>
      <c r="J342" s="39">
        <f t="shared" si="4"/>
        <v>0</v>
      </c>
      <c r="P342" s="38" t="s">
        <v>63</v>
      </c>
      <c r="V342" s="41" t="s">
        <v>385</v>
      </c>
      <c r="Z342" s="38" t="s">
        <v>569</v>
      </c>
      <c r="AA342" s="38" t="s">
        <v>63</v>
      </c>
    </row>
    <row r="343" spans="1:27" ht="25.5">
      <c r="A343" s="33">
        <v>149</v>
      </c>
      <c r="B343" s="34" t="s">
        <v>554</v>
      </c>
      <c r="C343" s="35" t="s">
        <v>582</v>
      </c>
      <c r="D343" s="36" t="s">
        <v>583</v>
      </c>
      <c r="E343" s="48"/>
      <c r="F343" s="38" t="s">
        <v>417</v>
      </c>
      <c r="G343" s="1"/>
      <c r="J343" s="39">
        <f t="shared" si="4"/>
        <v>0</v>
      </c>
      <c r="P343" s="38" t="s">
        <v>63</v>
      </c>
      <c r="V343" s="41" t="s">
        <v>385</v>
      </c>
      <c r="Z343" s="38" t="s">
        <v>491</v>
      </c>
      <c r="AA343" s="38">
        <v>6699660001601</v>
      </c>
    </row>
    <row r="344" spans="1:27">
      <c r="D344" s="44" t="s">
        <v>584</v>
      </c>
      <c r="G344" s="1"/>
      <c r="J344" s="45">
        <f>SUM(J330:J343)</f>
        <v>0</v>
      </c>
    </row>
    <row r="345" spans="1:27">
      <c r="G345" s="1"/>
    </row>
    <row r="346" spans="1:27">
      <c r="B346" s="35" t="s">
        <v>585</v>
      </c>
      <c r="G346" s="1"/>
    </row>
    <row r="347" spans="1:27">
      <c r="A347" s="33">
        <v>150</v>
      </c>
      <c r="B347" s="34" t="s">
        <v>586</v>
      </c>
      <c r="C347" s="35" t="s">
        <v>587</v>
      </c>
      <c r="D347" s="36" t="s">
        <v>588</v>
      </c>
      <c r="E347" s="37">
        <v>191.9</v>
      </c>
      <c r="F347" s="38" t="s">
        <v>97</v>
      </c>
      <c r="G347" s="1"/>
      <c r="J347" s="39">
        <f>ROUND(E347*G347, 2)</f>
        <v>0</v>
      </c>
      <c r="P347" s="38" t="s">
        <v>63</v>
      </c>
      <c r="V347" s="41" t="s">
        <v>385</v>
      </c>
      <c r="Z347" s="38" t="s">
        <v>589</v>
      </c>
      <c r="AA347" s="38">
        <v>6707010600001</v>
      </c>
    </row>
    <row r="348" spans="1:27">
      <c r="D348" s="36" t="s">
        <v>590</v>
      </c>
      <c r="G348" s="1"/>
      <c r="V348" s="41" t="s">
        <v>67</v>
      </c>
    </row>
    <row r="349" spans="1:27">
      <c r="D349" s="36" t="s">
        <v>591</v>
      </c>
      <c r="G349" s="1"/>
      <c r="V349" s="41" t="s">
        <v>67</v>
      </c>
    </row>
    <row r="350" spans="1:27" ht="25.5">
      <c r="A350" s="33">
        <v>151</v>
      </c>
      <c r="B350" s="34" t="s">
        <v>301</v>
      </c>
      <c r="C350" s="35" t="s">
        <v>592</v>
      </c>
      <c r="D350" s="36" t="s">
        <v>593</v>
      </c>
      <c r="E350" s="37">
        <v>216.84700000000001</v>
      </c>
      <c r="F350" s="38" t="s">
        <v>97</v>
      </c>
      <c r="G350" s="1"/>
      <c r="J350" s="39">
        <f>ROUND(E350*G350, 2)</f>
        <v>0</v>
      </c>
      <c r="P350" s="38" t="s">
        <v>63</v>
      </c>
      <c r="V350" s="41" t="s">
        <v>385</v>
      </c>
      <c r="Z350" s="38" t="s">
        <v>594</v>
      </c>
      <c r="AA350" s="38">
        <v>22105</v>
      </c>
    </row>
    <row r="351" spans="1:27">
      <c r="D351" s="36" t="s">
        <v>595</v>
      </c>
      <c r="G351" s="1"/>
      <c r="V351" s="41" t="s">
        <v>67</v>
      </c>
    </row>
    <row r="352" spans="1:27">
      <c r="A352" s="33">
        <v>152</v>
      </c>
      <c r="B352" s="34" t="s">
        <v>586</v>
      </c>
      <c r="C352" s="35" t="s">
        <v>596</v>
      </c>
      <c r="D352" s="36" t="s">
        <v>597</v>
      </c>
      <c r="E352" s="37">
        <v>15</v>
      </c>
      <c r="F352" s="38" t="s">
        <v>159</v>
      </c>
      <c r="G352" s="1"/>
      <c r="J352" s="39">
        <f t="shared" ref="J352:J365" si="5">ROUND(E352*G352, 2)</f>
        <v>0</v>
      </c>
      <c r="P352" s="38" t="s">
        <v>63</v>
      </c>
      <c r="V352" s="41" t="s">
        <v>385</v>
      </c>
      <c r="Z352" s="38" t="s">
        <v>589</v>
      </c>
      <c r="AA352" s="38">
        <v>6707010600013</v>
      </c>
    </row>
    <row r="353" spans="1:27">
      <c r="A353" s="33">
        <v>153</v>
      </c>
      <c r="B353" s="34" t="s">
        <v>301</v>
      </c>
      <c r="C353" s="35" t="s">
        <v>598</v>
      </c>
      <c r="D353" s="36" t="s">
        <v>599</v>
      </c>
      <c r="E353" s="37">
        <v>15</v>
      </c>
      <c r="F353" s="38" t="s">
        <v>159</v>
      </c>
      <c r="G353" s="1"/>
      <c r="J353" s="39">
        <f t="shared" si="5"/>
        <v>0</v>
      </c>
      <c r="P353" s="38" t="s">
        <v>63</v>
      </c>
      <c r="V353" s="41" t="s">
        <v>385</v>
      </c>
      <c r="Z353" s="38" t="s">
        <v>594</v>
      </c>
      <c r="AA353" s="38">
        <v>22105</v>
      </c>
    </row>
    <row r="354" spans="1:27">
      <c r="A354" s="33">
        <v>154</v>
      </c>
      <c r="B354" s="34" t="s">
        <v>586</v>
      </c>
      <c r="C354" s="35" t="s">
        <v>600</v>
      </c>
      <c r="D354" s="36" t="s">
        <v>601</v>
      </c>
      <c r="E354" s="37">
        <v>30</v>
      </c>
      <c r="F354" s="38" t="s">
        <v>159</v>
      </c>
      <c r="G354" s="1"/>
      <c r="J354" s="39">
        <f t="shared" si="5"/>
        <v>0</v>
      </c>
      <c r="P354" s="38" t="s">
        <v>63</v>
      </c>
      <c r="V354" s="41" t="s">
        <v>385</v>
      </c>
      <c r="Z354" s="38" t="s">
        <v>589</v>
      </c>
      <c r="AA354" s="38">
        <v>6707010600015</v>
      </c>
    </row>
    <row r="355" spans="1:27">
      <c r="A355" s="33">
        <v>155</v>
      </c>
      <c r="B355" s="34" t="s">
        <v>301</v>
      </c>
      <c r="C355" s="35" t="s">
        <v>602</v>
      </c>
      <c r="D355" s="36" t="s">
        <v>603</v>
      </c>
      <c r="E355" s="37">
        <v>30</v>
      </c>
      <c r="F355" s="38" t="s">
        <v>159</v>
      </c>
      <c r="G355" s="1"/>
      <c r="J355" s="39">
        <f t="shared" si="5"/>
        <v>0</v>
      </c>
      <c r="P355" s="38" t="s">
        <v>63</v>
      </c>
      <c r="V355" s="41" t="s">
        <v>385</v>
      </c>
      <c r="Z355" s="38" t="s">
        <v>594</v>
      </c>
      <c r="AA355" s="38">
        <v>22105</v>
      </c>
    </row>
    <row r="356" spans="1:27">
      <c r="A356" s="33">
        <v>156</v>
      </c>
      <c r="B356" s="34" t="s">
        <v>586</v>
      </c>
      <c r="C356" s="35" t="s">
        <v>604</v>
      </c>
      <c r="D356" s="36" t="s">
        <v>605</v>
      </c>
      <c r="E356" s="37">
        <v>1</v>
      </c>
      <c r="F356" s="38" t="s">
        <v>118</v>
      </c>
      <c r="G356" s="1"/>
      <c r="J356" s="39">
        <f t="shared" si="5"/>
        <v>0</v>
      </c>
      <c r="P356" s="38" t="s">
        <v>63</v>
      </c>
      <c r="V356" s="41" t="s">
        <v>385</v>
      </c>
      <c r="Z356" s="38" t="s">
        <v>589</v>
      </c>
      <c r="AA356" s="38">
        <v>6707010600016</v>
      </c>
    </row>
    <row r="357" spans="1:27" ht="25.5">
      <c r="A357" s="33">
        <v>157</v>
      </c>
      <c r="B357" s="34" t="s">
        <v>586</v>
      </c>
      <c r="C357" s="35" t="s">
        <v>606</v>
      </c>
      <c r="D357" s="36" t="s">
        <v>607</v>
      </c>
      <c r="E357" s="37">
        <v>6</v>
      </c>
      <c r="F357" s="38" t="s">
        <v>118</v>
      </c>
      <c r="G357" s="1"/>
      <c r="J357" s="39">
        <f t="shared" si="5"/>
        <v>0</v>
      </c>
      <c r="P357" s="38" t="s">
        <v>63</v>
      </c>
      <c r="V357" s="41" t="s">
        <v>385</v>
      </c>
      <c r="Z357" s="38" t="s">
        <v>316</v>
      </c>
      <c r="AA357" s="38">
        <v>6604020201008</v>
      </c>
    </row>
    <row r="358" spans="1:27">
      <c r="A358" s="33">
        <v>158</v>
      </c>
      <c r="B358" s="34" t="s">
        <v>301</v>
      </c>
      <c r="C358" s="35" t="s">
        <v>608</v>
      </c>
      <c r="D358" s="36" t="s">
        <v>609</v>
      </c>
      <c r="E358" s="37">
        <v>5</v>
      </c>
      <c r="F358" s="38" t="s">
        <v>118</v>
      </c>
      <c r="G358" s="1"/>
      <c r="J358" s="39">
        <f t="shared" si="5"/>
        <v>0</v>
      </c>
      <c r="P358" s="38" t="s">
        <v>63</v>
      </c>
      <c r="V358" s="41" t="s">
        <v>385</v>
      </c>
      <c r="Z358" s="38" t="s">
        <v>337</v>
      </c>
      <c r="AA358" s="38" t="s">
        <v>63</v>
      </c>
    </row>
    <row r="359" spans="1:27">
      <c r="A359" s="33">
        <v>159</v>
      </c>
      <c r="B359" s="34" t="s">
        <v>301</v>
      </c>
      <c r="C359" s="35" t="s">
        <v>610</v>
      </c>
      <c r="D359" s="36" t="s">
        <v>611</v>
      </c>
      <c r="E359" s="37">
        <v>1</v>
      </c>
      <c r="F359" s="38" t="s">
        <v>118</v>
      </c>
      <c r="G359" s="1"/>
      <c r="J359" s="39">
        <f t="shared" si="5"/>
        <v>0</v>
      </c>
      <c r="P359" s="38" t="s">
        <v>63</v>
      </c>
      <c r="V359" s="41" t="s">
        <v>385</v>
      </c>
      <c r="Z359" s="38" t="s">
        <v>337</v>
      </c>
      <c r="AA359" s="38" t="s">
        <v>63</v>
      </c>
    </row>
    <row r="360" spans="1:27" ht="25.5">
      <c r="A360" s="33">
        <v>160</v>
      </c>
      <c r="B360" s="34" t="s">
        <v>586</v>
      </c>
      <c r="C360" s="35" t="s">
        <v>612</v>
      </c>
      <c r="D360" s="36" t="s">
        <v>613</v>
      </c>
      <c r="E360" s="37">
        <v>6</v>
      </c>
      <c r="F360" s="38" t="s">
        <v>118</v>
      </c>
      <c r="G360" s="1"/>
      <c r="J360" s="39">
        <f t="shared" si="5"/>
        <v>0</v>
      </c>
      <c r="P360" s="38" t="s">
        <v>63</v>
      </c>
      <c r="V360" s="41" t="s">
        <v>385</v>
      </c>
      <c r="Z360" s="38" t="s">
        <v>316</v>
      </c>
      <c r="AA360" s="38">
        <v>6604020201066</v>
      </c>
    </row>
    <row r="361" spans="1:27">
      <c r="A361" s="33">
        <v>161</v>
      </c>
      <c r="B361" s="34" t="s">
        <v>301</v>
      </c>
      <c r="C361" s="35" t="s">
        <v>614</v>
      </c>
      <c r="D361" s="36" t="s">
        <v>615</v>
      </c>
      <c r="E361" s="37">
        <v>3</v>
      </c>
      <c r="F361" s="38" t="s">
        <v>118</v>
      </c>
      <c r="G361" s="1"/>
      <c r="J361" s="39">
        <f t="shared" si="5"/>
        <v>0</v>
      </c>
      <c r="P361" s="38" t="s">
        <v>63</v>
      </c>
      <c r="V361" s="41" t="s">
        <v>385</v>
      </c>
      <c r="Z361" s="38" t="s">
        <v>337</v>
      </c>
      <c r="AA361" s="38" t="s">
        <v>63</v>
      </c>
    </row>
    <row r="362" spans="1:27">
      <c r="A362" s="33">
        <v>162</v>
      </c>
      <c r="B362" s="34" t="s">
        <v>301</v>
      </c>
      <c r="C362" s="35" t="s">
        <v>616</v>
      </c>
      <c r="D362" s="36" t="s">
        <v>617</v>
      </c>
      <c r="E362" s="37">
        <v>3</v>
      </c>
      <c r="F362" s="38" t="s">
        <v>118</v>
      </c>
      <c r="G362" s="1"/>
      <c r="J362" s="39">
        <f t="shared" si="5"/>
        <v>0</v>
      </c>
      <c r="P362" s="38" t="s">
        <v>63</v>
      </c>
      <c r="V362" s="41" t="s">
        <v>385</v>
      </c>
      <c r="Z362" s="38" t="s">
        <v>337</v>
      </c>
      <c r="AA362" s="38" t="s">
        <v>63</v>
      </c>
    </row>
    <row r="363" spans="1:27" ht="25.5">
      <c r="A363" s="33">
        <v>163</v>
      </c>
      <c r="B363" s="34" t="s">
        <v>586</v>
      </c>
      <c r="C363" s="35" t="s">
        <v>618</v>
      </c>
      <c r="D363" s="36" t="s">
        <v>619</v>
      </c>
      <c r="E363" s="37">
        <v>1</v>
      </c>
      <c r="F363" s="38" t="s">
        <v>118</v>
      </c>
      <c r="G363" s="1"/>
      <c r="J363" s="39">
        <f t="shared" si="5"/>
        <v>0</v>
      </c>
      <c r="P363" s="38" t="s">
        <v>63</v>
      </c>
      <c r="V363" s="41" t="s">
        <v>385</v>
      </c>
      <c r="Z363" s="38" t="s">
        <v>316</v>
      </c>
      <c r="AA363" s="38" t="s">
        <v>63</v>
      </c>
    </row>
    <row r="364" spans="1:27" ht="25.5">
      <c r="A364" s="33">
        <v>164</v>
      </c>
      <c r="B364" s="34" t="s">
        <v>301</v>
      </c>
      <c r="C364" s="35" t="s">
        <v>620</v>
      </c>
      <c r="D364" s="36" t="s">
        <v>621</v>
      </c>
      <c r="E364" s="37">
        <v>1</v>
      </c>
      <c r="F364" s="38" t="s">
        <v>118</v>
      </c>
      <c r="G364" s="1"/>
      <c r="J364" s="39">
        <f t="shared" si="5"/>
        <v>0</v>
      </c>
      <c r="P364" s="38" t="s">
        <v>63</v>
      </c>
      <c r="V364" s="41" t="s">
        <v>385</v>
      </c>
      <c r="Z364" s="38" t="s">
        <v>337</v>
      </c>
      <c r="AA364" s="38" t="s">
        <v>63</v>
      </c>
    </row>
    <row r="365" spans="1:27">
      <c r="A365" s="33">
        <v>165</v>
      </c>
      <c r="B365" s="34" t="s">
        <v>586</v>
      </c>
      <c r="C365" s="35" t="s">
        <v>622</v>
      </c>
      <c r="D365" s="36" t="s">
        <v>623</v>
      </c>
      <c r="E365" s="37">
        <v>70.7</v>
      </c>
      <c r="F365" s="38" t="s">
        <v>159</v>
      </c>
      <c r="G365" s="1"/>
      <c r="J365" s="39">
        <f t="shared" si="5"/>
        <v>0</v>
      </c>
      <c r="P365" s="38" t="s">
        <v>63</v>
      </c>
      <c r="V365" s="41" t="s">
        <v>385</v>
      </c>
      <c r="Z365" s="38" t="s">
        <v>316</v>
      </c>
      <c r="AA365" s="38" t="s">
        <v>63</v>
      </c>
    </row>
    <row r="366" spans="1:27">
      <c r="D366" s="36" t="s">
        <v>624</v>
      </c>
      <c r="G366" s="1"/>
      <c r="V366" s="41" t="s">
        <v>67</v>
      </c>
    </row>
    <row r="367" spans="1:27">
      <c r="D367" s="36" t="s">
        <v>625</v>
      </c>
      <c r="G367" s="1"/>
      <c r="V367" s="41" t="s">
        <v>67</v>
      </c>
    </row>
    <row r="368" spans="1:27">
      <c r="D368" s="36" t="s">
        <v>626</v>
      </c>
      <c r="G368" s="1"/>
      <c r="V368" s="41" t="s">
        <v>67</v>
      </c>
    </row>
    <row r="369" spans="1:27">
      <c r="A369" s="33">
        <v>166</v>
      </c>
      <c r="B369" s="34" t="s">
        <v>301</v>
      </c>
      <c r="C369" s="35" t="s">
        <v>627</v>
      </c>
      <c r="D369" s="36" t="s">
        <v>628</v>
      </c>
      <c r="E369" s="37">
        <v>1</v>
      </c>
      <c r="F369" s="38" t="s">
        <v>118</v>
      </c>
      <c r="G369" s="1"/>
      <c r="J369" s="39">
        <f t="shared" ref="J369:J382" si="6">ROUND(E369*G369, 2)</f>
        <v>0</v>
      </c>
      <c r="P369" s="38" t="s">
        <v>63</v>
      </c>
      <c r="V369" s="41" t="s">
        <v>385</v>
      </c>
      <c r="Z369" s="38" t="s">
        <v>337</v>
      </c>
      <c r="AA369" s="38" t="s">
        <v>63</v>
      </c>
    </row>
    <row r="370" spans="1:27">
      <c r="A370" s="33">
        <v>167</v>
      </c>
      <c r="B370" s="34" t="s">
        <v>301</v>
      </c>
      <c r="C370" s="35" t="s">
        <v>629</v>
      </c>
      <c r="D370" s="36" t="s">
        <v>630</v>
      </c>
      <c r="E370" s="37">
        <v>2</v>
      </c>
      <c r="F370" s="38" t="s">
        <v>118</v>
      </c>
      <c r="G370" s="1"/>
      <c r="J370" s="39">
        <f t="shared" si="6"/>
        <v>0</v>
      </c>
      <c r="P370" s="38" t="s">
        <v>63</v>
      </c>
      <c r="V370" s="41" t="s">
        <v>385</v>
      </c>
      <c r="Z370" s="38" t="s">
        <v>337</v>
      </c>
      <c r="AA370" s="38" t="s">
        <v>63</v>
      </c>
    </row>
    <row r="371" spans="1:27" ht="25.5">
      <c r="A371" s="33">
        <v>168</v>
      </c>
      <c r="B371" s="34" t="s">
        <v>301</v>
      </c>
      <c r="C371" s="35" t="s">
        <v>631</v>
      </c>
      <c r="D371" s="36" t="s">
        <v>632</v>
      </c>
      <c r="E371" s="37">
        <v>1</v>
      </c>
      <c r="F371" s="38" t="s">
        <v>118</v>
      </c>
      <c r="G371" s="1"/>
      <c r="J371" s="39">
        <f t="shared" si="6"/>
        <v>0</v>
      </c>
      <c r="P371" s="38" t="s">
        <v>63</v>
      </c>
      <c r="V371" s="41" t="s">
        <v>385</v>
      </c>
      <c r="Z371" s="38" t="s">
        <v>337</v>
      </c>
      <c r="AA371" s="38" t="s">
        <v>63</v>
      </c>
    </row>
    <row r="372" spans="1:27" ht="25.5">
      <c r="A372" s="33">
        <v>169</v>
      </c>
      <c r="B372" s="34" t="s">
        <v>301</v>
      </c>
      <c r="C372" s="35" t="s">
        <v>633</v>
      </c>
      <c r="D372" s="36" t="s">
        <v>634</v>
      </c>
      <c r="E372" s="37">
        <v>2</v>
      </c>
      <c r="F372" s="38" t="s">
        <v>118</v>
      </c>
      <c r="G372" s="1"/>
      <c r="J372" s="39">
        <f t="shared" si="6"/>
        <v>0</v>
      </c>
      <c r="P372" s="38" t="s">
        <v>63</v>
      </c>
      <c r="V372" s="41" t="s">
        <v>385</v>
      </c>
      <c r="Z372" s="38" t="s">
        <v>337</v>
      </c>
      <c r="AA372" s="38" t="s">
        <v>63</v>
      </c>
    </row>
    <row r="373" spans="1:27" ht="25.5">
      <c r="A373" s="33">
        <v>170</v>
      </c>
      <c r="B373" s="34" t="s">
        <v>301</v>
      </c>
      <c r="C373" s="35" t="s">
        <v>635</v>
      </c>
      <c r="D373" s="36" t="s">
        <v>636</v>
      </c>
      <c r="E373" s="37">
        <v>3</v>
      </c>
      <c r="F373" s="38" t="s">
        <v>118</v>
      </c>
      <c r="G373" s="1"/>
      <c r="J373" s="39">
        <f t="shared" si="6"/>
        <v>0</v>
      </c>
      <c r="P373" s="38" t="s">
        <v>63</v>
      </c>
      <c r="V373" s="41" t="s">
        <v>385</v>
      </c>
      <c r="Z373" s="38" t="s">
        <v>337</v>
      </c>
      <c r="AA373" s="38" t="s">
        <v>63</v>
      </c>
    </row>
    <row r="374" spans="1:27" ht="25.5">
      <c r="A374" s="33">
        <v>171</v>
      </c>
      <c r="B374" s="34" t="s">
        <v>586</v>
      </c>
      <c r="C374" s="35" t="s">
        <v>637</v>
      </c>
      <c r="D374" s="36" t="s">
        <v>638</v>
      </c>
      <c r="E374" s="37">
        <v>1</v>
      </c>
      <c r="F374" s="38" t="s">
        <v>118</v>
      </c>
      <c r="G374" s="1"/>
      <c r="J374" s="39">
        <f t="shared" si="6"/>
        <v>0</v>
      </c>
      <c r="P374" s="38" t="s">
        <v>63</v>
      </c>
      <c r="V374" s="41" t="s">
        <v>385</v>
      </c>
      <c r="Z374" s="38" t="s">
        <v>316</v>
      </c>
      <c r="AA374" s="38">
        <v>6605010201001</v>
      </c>
    </row>
    <row r="375" spans="1:27">
      <c r="A375" s="33">
        <v>172</v>
      </c>
      <c r="B375" s="34" t="s">
        <v>301</v>
      </c>
      <c r="C375" s="35" t="s">
        <v>639</v>
      </c>
      <c r="D375" s="36" t="s">
        <v>640</v>
      </c>
      <c r="E375" s="37">
        <v>1</v>
      </c>
      <c r="F375" s="38" t="s">
        <v>118</v>
      </c>
      <c r="G375" s="1"/>
      <c r="J375" s="39">
        <f t="shared" si="6"/>
        <v>0</v>
      </c>
      <c r="P375" s="38" t="s">
        <v>63</v>
      </c>
      <c r="V375" s="41" t="s">
        <v>385</v>
      </c>
      <c r="Z375" s="38" t="s">
        <v>337</v>
      </c>
      <c r="AA375" s="38" t="s">
        <v>63</v>
      </c>
    </row>
    <row r="376" spans="1:27">
      <c r="A376" s="33">
        <v>173</v>
      </c>
      <c r="B376" s="34" t="s">
        <v>586</v>
      </c>
      <c r="C376" s="35" t="s">
        <v>641</v>
      </c>
      <c r="D376" s="36" t="s">
        <v>642</v>
      </c>
      <c r="E376" s="37">
        <v>2</v>
      </c>
      <c r="F376" s="38" t="s">
        <v>118</v>
      </c>
      <c r="G376" s="1"/>
      <c r="J376" s="39">
        <f t="shared" si="6"/>
        <v>0</v>
      </c>
      <c r="P376" s="38" t="s">
        <v>63</v>
      </c>
      <c r="V376" s="41" t="s">
        <v>385</v>
      </c>
      <c r="Z376" s="38" t="s">
        <v>589</v>
      </c>
      <c r="AA376" s="38">
        <v>67120600</v>
      </c>
    </row>
    <row r="377" spans="1:27">
      <c r="A377" s="33">
        <v>174</v>
      </c>
      <c r="B377" s="34" t="s">
        <v>301</v>
      </c>
      <c r="C377" s="35" t="s">
        <v>643</v>
      </c>
      <c r="D377" s="36" t="s">
        <v>644</v>
      </c>
      <c r="E377" s="37">
        <v>2</v>
      </c>
      <c r="F377" s="38" t="s">
        <v>118</v>
      </c>
      <c r="G377" s="1"/>
      <c r="J377" s="39">
        <f t="shared" si="6"/>
        <v>0</v>
      </c>
      <c r="P377" s="38" t="s">
        <v>63</v>
      </c>
      <c r="V377" s="41" t="s">
        <v>385</v>
      </c>
      <c r="Z377" s="38" t="s">
        <v>319</v>
      </c>
      <c r="AA377" s="38" t="s">
        <v>63</v>
      </c>
    </row>
    <row r="378" spans="1:27" ht="25.5">
      <c r="A378" s="33">
        <v>175</v>
      </c>
      <c r="B378" s="34" t="s">
        <v>586</v>
      </c>
      <c r="C378" s="35" t="s">
        <v>645</v>
      </c>
      <c r="D378" s="36" t="s">
        <v>646</v>
      </c>
      <c r="E378" s="37">
        <v>25.5</v>
      </c>
      <c r="F378" s="38" t="s">
        <v>363</v>
      </c>
      <c r="G378" s="1"/>
      <c r="J378" s="39">
        <f t="shared" si="6"/>
        <v>0</v>
      </c>
      <c r="P378" s="38" t="s">
        <v>63</v>
      </c>
      <c r="V378" s="41" t="s">
        <v>385</v>
      </c>
      <c r="Z378" s="38" t="s">
        <v>589</v>
      </c>
      <c r="AA378" s="38">
        <v>6712080000003</v>
      </c>
    </row>
    <row r="379" spans="1:27">
      <c r="A379" s="33">
        <v>176</v>
      </c>
      <c r="B379" s="34" t="s">
        <v>301</v>
      </c>
      <c r="C379" s="35" t="s">
        <v>647</v>
      </c>
      <c r="D379" s="36" t="s">
        <v>648</v>
      </c>
      <c r="E379" s="37">
        <v>25.5</v>
      </c>
      <c r="F379" s="38" t="s">
        <v>363</v>
      </c>
      <c r="G379" s="1"/>
      <c r="J379" s="39">
        <f t="shared" si="6"/>
        <v>0</v>
      </c>
      <c r="P379" s="38" t="s">
        <v>63</v>
      </c>
      <c r="V379" s="41" t="s">
        <v>385</v>
      </c>
      <c r="Z379" s="38" t="s">
        <v>364</v>
      </c>
      <c r="AA379" s="38" t="s">
        <v>63</v>
      </c>
    </row>
    <row r="380" spans="1:27" ht="25.5">
      <c r="A380" s="33">
        <v>177</v>
      </c>
      <c r="B380" s="34" t="s">
        <v>586</v>
      </c>
      <c r="C380" s="35" t="s">
        <v>649</v>
      </c>
      <c r="D380" s="36" t="s">
        <v>650</v>
      </c>
      <c r="E380" s="37">
        <v>142.5</v>
      </c>
      <c r="F380" s="38" t="s">
        <v>363</v>
      </c>
      <c r="G380" s="1"/>
      <c r="J380" s="39">
        <f t="shared" si="6"/>
        <v>0</v>
      </c>
      <c r="P380" s="38" t="s">
        <v>63</v>
      </c>
      <c r="V380" s="41" t="s">
        <v>385</v>
      </c>
      <c r="Z380" s="38" t="s">
        <v>589</v>
      </c>
      <c r="AA380" s="38">
        <v>6712080000004</v>
      </c>
    </row>
    <row r="381" spans="1:27">
      <c r="A381" s="33">
        <v>178</v>
      </c>
      <c r="B381" s="34" t="s">
        <v>301</v>
      </c>
      <c r="C381" s="35" t="s">
        <v>651</v>
      </c>
      <c r="D381" s="36" t="s">
        <v>652</v>
      </c>
      <c r="E381" s="37">
        <v>142.5</v>
      </c>
      <c r="F381" s="38" t="s">
        <v>363</v>
      </c>
      <c r="G381" s="1"/>
      <c r="J381" s="39">
        <f t="shared" si="6"/>
        <v>0</v>
      </c>
      <c r="P381" s="38" t="s">
        <v>63</v>
      </c>
      <c r="V381" s="41" t="s">
        <v>385</v>
      </c>
      <c r="Z381" s="38" t="s">
        <v>319</v>
      </c>
      <c r="AA381" s="38" t="s">
        <v>63</v>
      </c>
    </row>
    <row r="382" spans="1:27" ht="25.5">
      <c r="A382" s="33">
        <v>179</v>
      </c>
      <c r="B382" s="34" t="s">
        <v>586</v>
      </c>
      <c r="C382" s="35" t="s">
        <v>653</v>
      </c>
      <c r="D382" s="36" t="s">
        <v>654</v>
      </c>
      <c r="E382" s="48"/>
      <c r="F382" s="38" t="s">
        <v>417</v>
      </c>
      <c r="G382" s="1"/>
      <c r="J382" s="39">
        <f t="shared" si="6"/>
        <v>0</v>
      </c>
      <c r="P382" s="38" t="s">
        <v>63</v>
      </c>
      <c r="V382" s="41" t="s">
        <v>385</v>
      </c>
      <c r="Z382" s="38" t="s">
        <v>589</v>
      </c>
      <c r="AA382" s="38">
        <v>6799670001604</v>
      </c>
    </row>
    <row r="383" spans="1:27">
      <c r="D383" s="44" t="s">
        <v>655</v>
      </c>
      <c r="G383" s="1"/>
      <c r="J383" s="45">
        <f>SUM(J347:J382)</f>
        <v>0</v>
      </c>
    </row>
    <row r="384" spans="1:27">
      <c r="G384" s="1"/>
    </row>
    <row r="385" spans="1:27">
      <c r="B385" s="35" t="s">
        <v>656</v>
      </c>
      <c r="G385" s="1"/>
    </row>
    <row r="386" spans="1:27">
      <c r="A386" s="33">
        <v>180</v>
      </c>
      <c r="B386" s="34" t="s">
        <v>657</v>
      </c>
      <c r="C386" s="35" t="s">
        <v>658</v>
      </c>
      <c r="D386" s="36" t="s">
        <v>659</v>
      </c>
      <c r="E386" s="37">
        <v>62.85</v>
      </c>
      <c r="F386" s="38" t="s">
        <v>159</v>
      </c>
      <c r="G386" s="1"/>
      <c r="J386" s="39">
        <f>ROUND(E386*G386, 2)</f>
        <v>0</v>
      </c>
      <c r="P386" s="38" t="s">
        <v>63</v>
      </c>
      <c r="V386" s="41" t="s">
        <v>385</v>
      </c>
      <c r="Z386" s="38" t="s">
        <v>660</v>
      </c>
      <c r="AA386" s="38">
        <v>71010303</v>
      </c>
    </row>
    <row r="387" spans="1:27" ht="38.25">
      <c r="D387" s="36" t="s">
        <v>661</v>
      </c>
      <c r="G387" s="1"/>
      <c r="V387" s="41" t="s">
        <v>67</v>
      </c>
    </row>
    <row r="388" spans="1:27">
      <c r="D388" s="36" t="s">
        <v>662</v>
      </c>
      <c r="G388" s="1"/>
      <c r="V388" s="41" t="s">
        <v>67</v>
      </c>
    </row>
    <row r="389" spans="1:27" ht="25.5">
      <c r="D389" s="36" t="s">
        <v>663</v>
      </c>
      <c r="G389" s="1"/>
      <c r="V389" s="41" t="s">
        <v>67</v>
      </c>
    </row>
    <row r="390" spans="1:27">
      <c r="D390" s="36" t="s">
        <v>664</v>
      </c>
      <c r="G390" s="1"/>
      <c r="V390" s="41" t="s">
        <v>67</v>
      </c>
    </row>
    <row r="391" spans="1:27">
      <c r="A391" s="33">
        <v>181</v>
      </c>
      <c r="B391" s="34" t="s">
        <v>657</v>
      </c>
      <c r="C391" s="35" t="s">
        <v>665</v>
      </c>
      <c r="D391" s="36" t="s">
        <v>666</v>
      </c>
      <c r="E391" s="37">
        <v>81.754000000000005</v>
      </c>
      <c r="F391" s="38" t="s">
        <v>97</v>
      </c>
      <c r="G391" s="1"/>
      <c r="J391" s="39">
        <f>ROUND(E391*G391, 2)</f>
        <v>0</v>
      </c>
      <c r="P391" s="38" t="s">
        <v>63</v>
      </c>
      <c r="V391" s="41" t="s">
        <v>385</v>
      </c>
      <c r="Z391" s="38" t="s">
        <v>660</v>
      </c>
      <c r="AA391" s="38">
        <v>7101010202023</v>
      </c>
    </row>
    <row r="392" spans="1:27" ht="38.25">
      <c r="D392" s="36" t="s">
        <v>667</v>
      </c>
      <c r="G392" s="1"/>
      <c r="V392" s="41" t="s">
        <v>67</v>
      </c>
    </row>
    <row r="393" spans="1:27" ht="38.25">
      <c r="D393" s="36" t="s">
        <v>668</v>
      </c>
      <c r="G393" s="1"/>
      <c r="V393" s="41" t="s">
        <v>67</v>
      </c>
    </row>
    <row r="394" spans="1:27">
      <c r="D394" s="36" t="s">
        <v>669</v>
      </c>
      <c r="G394" s="1"/>
      <c r="V394" s="41" t="s">
        <v>67</v>
      </c>
    </row>
    <row r="395" spans="1:27">
      <c r="A395" s="33">
        <v>182</v>
      </c>
      <c r="B395" s="34" t="s">
        <v>301</v>
      </c>
      <c r="C395" s="35" t="s">
        <v>670</v>
      </c>
      <c r="D395" s="36" t="s">
        <v>671</v>
      </c>
      <c r="E395" s="37">
        <v>89.8</v>
      </c>
      <c r="F395" s="38" t="s">
        <v>97</v>
      </c>
      <c r="G395" s="1"/>
      <c r="J395" s="39">
        <f>ROUND(E395*G395, 2)</f>
        <v>0</v>
      </c>
      <c r="P395" s="38" t="s">
        <v>63</v>
      </c>
      <c r="V395" s="41" t="s">
        <v>385</v>
      </c>
      <c r="Z395" s="38" t="s">
        <v>672</v>
      </c>
      <c r="AA395" s="38" t="s">
        <v>63</v>
      </c>
    </row>
    <row r="396" spans="1:27">
      <c r="D396" s="36" t="s">
        <v>673</v>
      </c>
      <c r="G396" s="1"/>
      <c r="V396" s="41" t="s">
        <v>67</v>
      </c>
    </row>
    <row r="397" spans="1:27" ht="25.5">
      <c r="A397" s="33">
        <v>183</v>
      </c>
      <c r="B397" s="34" t="s">
        <v>657</v>
      </c>
      <c r="C397" s="35" t="s">
        <v>674</v>
      </c>
      <c r="D397" s="36" t="s">
        <v>675</v>
      </c>
      <c r="E397" s="48"/>
      <c r="F397" s="38" t="s">
        <v>417</v>
      </c>
      <c r="G397" s="1"/>
      <c r="J397" s="39">
        <f>ROUND(E397*G397, 2)</f>
        <v>0</v>
      </c>
      <c r="P397" s="38" t="s">
        <v>63</v>
      </c>
      <c r="V397" s="41" t="s">
        <v>385</v>
      </c>
      <c r="Z397" s="38" t="s">
        <v>660</v>
      </c>
      <c r="AA397" s="38">
        <v>7199710</v>
      </c>
    </row>
    <row r="398" spans="1:27">
      <c r="D398" s="44" t="s">
        <v>676</v>
      </c>
      <c r="G398" s="1"/>
      <c r="J398" s="45">
        <f>SUM(J386:J397)</f>
        <v>0</v>
      </c>
    </row>
    <row r="399" spans="1:27">
      <c r="G399" s="1"/>
    </row>
    <row r="400" spans="1:27">
      <c r="B400" s="35" t="s">
        <v>677</v>
      </c>
      <c r="G400" s="1"/>
    </row>
    <row r="401" spans="1:27" ht="25.5">
      <c r="A401" s="33">
        <v>184</v>
      </c>
      <c r="B401" s="34" t="s">
        <v>678</v>
      </c>
      <c r="C401" s="35" t="s">
        <v>679</v>
      </c>
      <c r="D401" s="36" t="s">
        <v>680</v>
      </c>
      <c r="E401" s="37">
        <v>135.37</v>
      </c>
      <c r="F401" s="38" t="s">
        <v>159</v>
      </c>
      <c r="G401" s="1"/>
      <c r="J401" s="39">
        <f>ROUND(E401*G401, 2)</f>
        <v>0</v>
      </c>
      <c r="P401" s="38" t="s">
        <v>63</v>
      </c>
      <c r="V401" s="41" t="s">
        <v>385</v>
      </c>
      <c r="Z401" s="38" t="s">
        <v>681</v>
      </c>
      <c r="AA401" s="38">
        <v>7503030101002</v>
      </c>
    </row>
    <row r="402" spans="1:27" ht="25.5">
      <c r="D402" s="36" t="s">
        <v>682</v>
      </c>
      <c r="G402" s="1"/>
      <c r="V402" s="41" t="s">
        <v>67</v>
      </c>
    </row>
    <row r="403" spans="1:27" ht="38.25">
      <c r="D403" s="36" t="s">
        <v>683</v>
      </c>
      <c r="G403" s="1"/>
      <c r="V403" s="41" t="s">
        <v>67</v>
      </c>
    </row>
    <row r="404" spans="1:27">
      <c r="D404" s="36" t="s">
        <v>684</v>
      </c>
      <c r="G404" s="1"/>
      <c r="V404" s="41" t="s">
        <v>67</v>
      </c>
    </row>
    <row r="405" spans="1:27">
      <c r="A405" s="33">
        <v>185</v>
      </c>
      <c r="B405" s="34" t="s">
        <v>301</v>
      </c>
      <c r="C405" s="35" t="s">
        <v>685</v>
      </c>
      <c r="D405" s="36" t="s">
        <v>686</v>
      </c>
      <c r="E405" s="37">
        <v>142.13900000000001</v>
      </c>
      <c r="F405" s="38" t="s">
        <v>159</v>
      </c>
      <c r="G405" s="1"/>
      <c r="J405" s="39">
        <f>ROUND(E405*G405, 2)</f>
        <v>0</v>
      </c>
      <c r="P405" s="38" t="s">
        <v>63</v>
      </c>
      <c r="V405" s="41" t="s">
        <v>385</v>
      </c>
      <c r="Z405" s="38" t="s">
        <v>687</v>
      </c>
      <c r="AA405" s="38" t="s">
        <v>63</v>
      </c>
    </row>
    <row r="406" spans="1:27">
      <c r="D406" s="36" t="s">
        <v>688</v>
      </c>
      <c r="G406" s="1"/>
      <c r="V406" s="41" t="s">
        <v>67</v>
      </c>
    </row>
    <row r="407" spans="1:27" ht="25.5">
      <c r="A407" s="33">
        <v>186</v>
      </c>
      <c r="B407" s="34" t="s">
        <v>678</v>
      </c>
      <c r="C407" s="35" t="s">
        <v>689</v>
      </c>
      <c r="D407" s="36" t="s">
        <v>690</v>
      </c>
      <c r="E407" s="37">
        <v>166.26</v>
      </c>
      <c r="F407" s="38" t="s">
        <v>97</v>
      </c>
      <c r="G407" s="1"/>
      <c r="J407" s="39">
        <f>ROUND(E407*G407, 2)</f>
        <v>0</v>
      </c>
      <c r="P407" s="38" t="s">
        <v>63</v>
      </c>
      <c r="V407" s="41" t="s">
        <v>385</v>
      </c>
      <c r="Z407" s="38" t="s">
        <v>681</v>
      </c>
      <c r="AA407" s="38">
        <v>7503010201004</v>
      </c>
    </row>
    <row r="408" spans="1:27" ht="38.25">
      <c r="D408" s="36" t="s">
        <v>691</v>
      </c>
      <c r="G408" s="1"/>
      <c r="V408" s="41" t="s">
        <v>67</v>
      </c>
    </row>
    <row r="409" spans="1:27" ht="38.25">
      <c r="D409" s="36" t="s">
        <v>692</v>
      </c>
      <c r="G409" s="1"/>
      <c r="V409" s="41" t="s">
        <v>67</v>
      </c>
    </row>
    <row r="410" spans="1:27">
      <c r="A410" s="33">
        <v>187</v>
      </c>
      <c r="B410" s="34" t="s">
        <v>301</v>
      </c>
      <c r="C410" s="35" t="s">
        <v>693</v>
      </c>
      <c r="D410" s="36" t="s">
        <v>694</v>
      </c>
      <c r="E410" s="37">
        <v>171.24799999999999</v>
      </c>
      <c r="F410" s="38" t="s">
        <v>97</v>
      </c>
      <c r="G410" s="1"/>
      <c r="J410" s="39">
        <f>ROUND(E410*G410, 2)</f>
        <v>0</v>
      </c>
      <c r="P410" s="38" t="s">
        <v>63</v>
      </c>
      <c r="V410" s="41" t="s">
        <v>385</v>
      </c>
      <c r="Z410" s="38" t="s">
        <v>687</v>
      </c>
      <c r="AA410" s="38" t="s">
        <v>63</v>
      </c>
    </row>
    <row r="411" spans="1:27">
      <c r="D411" s="36" t="s">
        <v>695</v>
      </c>
      <c r="G411" s="1"/>
      <c r="V411" s="41" t="s">
        <v>67</v>
      </c>
    </row>
    <row r="412" spans="1:27">
      <c r="A412" s="33">
        <v>188</v>
      </c>
      <c r="B412" s="34" t="s">
        <v>678</v>
      </c>
      <c r="C412" s="35" t="s">
        <v>696</v>
      </c>
      <c r="D412" s="36" t="s">
        <v>697</v>
      </c>
      <c r="E412" s="37">
        <v>232.81399999999999</v>
      </c>
      <c r="F412" s="38" t="s">
        <v>97</v>
      </c>
      <c r="G412" s="1"/>
      <c r="J412" s="39">
        <f>ROUND(E412*G412, 2)</f>
        <v>0</v>
      </c>
      <c r="P412" s="38" t="s">
        <v>63</v>
      </c>
      <c r="V412" s="41" t="s">
        <v>385</v>
      </c>
      <c r="Z412" s="38" t="s">
        <v>488</v>
      </c>
      <c r="AA412" s="38" t="s">
        <v>63</v>
      </c>
    </row>
    <row r="413" spans="1:27">
      <c r="D413" s="36" t="s">
        <v>698</v>
      </c>
      <c r="G413" s="1"/>
      <c r="V413" s="41" t="s">
        <v>67</v>
      </c>
    </row>
    <row r="414" spans="1:27" ht="25.5">
      <c r="A414" s="33">
        <v>189</v>
      </c>
      <c r="B414" s="34" t="s">
        <v>678</v>
      </c>
      <c r="C414" s="35" t="s">
        <v>699</v>
      </c>
      <c r="D414" s="36" t="s">
        <v>700</v>
      </c>
      <c r="E414" s="37">
        <v>184.733</v>
      </c>
      <c r="F414" s="38" t="s">
        <v>159</v>
      </c>
      <c r="G414" s="1"/>
      <c r="J414" s="39">
        <f>ROUND(E414*G414, 2)</f>
        <v>0</v>
      </c>
      <c r="P414" s="38" t="s">
        <v>63</v>
      </c>
      <c r="V414" s="41" t="s">
        <v>385</v>
      </c>
      <c r="Z414" s="38" t="s">
        <v>681</v>
      </c>
      <c r="AA414" s="38">
        <v>7503019000805</v>
      </c>
    </row>
    <row r="415" spans="1:27">
      <c r="D415" s="36" t="s">
        <v>701</v>
      </c>
      <c r="G415" s="1"/>
      <c r="V415" s="41" t="s">
        <v>67</v>
      </c>
    </row>
    <row r="416" spans="1:27">
      <c r="A416" s="33">
        <v>190</v>
      </c>
      <c r="B416" s="34" t="s">
        <v>301</v>
      </c>
      <c r="C416" s="35" t="s">
        <v>702</v>
      </c>
      <c r="D416" s="36" t="s">
        <v>703</v>
      </c>
      <c r="E416" s="37">
        <v>190.34399999999999</v>
      </c>
      <c r="F416" s="38" t="s">
        <v>159</v>
      </c>
      <c r="G416" s="1"/>
      <c r="J416" s="39">
        <f>ROUND(E416*G416, 2)</f>
        <v>0</v>
      </c>
      <c r="P416" s="38" t="s">
        <v>63</v>
      </c>
      <c r="V416" s="41" t="s">
        <v>385</v>
      </c>
      <c r="Z416" s="38" t="s">
        <v>687</v>
      </c>
      <c r="AA416" s="38" t="s">
        <v>63</v>
      </c>
    </row>
    <row r="417" spans="1:27">
      <c r="D417" s="36" t="s">
        <v>704</v>
      </c>
      <c r="G417" s="1"/>
      <c r="V417" s="41" t="s">
        <v>67</v>
      </c>
    </row>
    <row r="418" spans="1:27" ht="25.5">
      <c r="A418" s="33">
        <v>191</v>
      </c>
      <c r="B418" s="34" t="s">
        <v>678</v>
      </c>
      <c r="C418" s="35" t="s">
        <v>705</v>
      </c>
      <c r="D418" s="36" t="s">
        <v>706</v>
      </c>
      <c r="E418" s="48"/>
      <c r="F418" s="38" t="s">
        <v>417</v>
      </c>
      <c r="G418" s="1"/>
      <c r="J418" s="39">
        <f>ROUND(E418*G418, 2)</f>
        <v>0</v>
      </c>
      <c r="P418" s="38" t="s">
        <v>63</v>
      </c>
      <c r="V418" s="41" t="s">
        <v>385</v>
      </c>
      <c r="Z418" s="38" t="s">
        <v>707</v>
      </c>
      <c r="AA418" s="38">
        <v>7599750301601</v>
      </c>
    </row>
    <row r="419" spans="1:27">
      <c r="D419" s="44" t="s">
        <v>708</v>
      </c>
      <c r="G419" s="1"/>
      <c r="J419" s="45">
        <f>SUM(J401:J418)</f>
        <v>0</v>
      </c>
    </row>
    <row r="420" spans="1:27">
      <c r="G420" s="1"/>
    </row>
    <row r="421" spans="1:27">
      <c r="B421" s="35" t="s">
        <v>709</v>
      </c>
      <c r="G421" s="1"/>
    </row>
    <row r="422" spans="1:27" ht="25.5">
      <c r="A422" s="33">
        <v>192</v>
      </c>
      <c r="B422" s="34" t="s">
        <v>657</v>
      </c>
      <c r="C422" s="35" t="s">
        <v>710</v>
      </c>
      <c r="D422" s="36" t="s">
        <v>711</v>
      </c>
      <c r="E422" s="37">
        <v>71.650000000000006</v>
      </c>
      <c r="F422" s="38" t="s">
        <v>97</v>
      </c>
      <c r="G422" s="1"/>
      <c r="J422" s="39">
        <f>ROUND(E422*G422, 2)</f>
        <v>0</v>
      </c>
      <c r="P422" s="38" t="s">
        <v>63</v>
      </c>
      <c r="V422" s="41" t="s">
        <v>385</v>
      </c>
      <c r="Z422" s="38" t="s">
        <v>660</v>
      </c>
      <c r="AA422" s="38">
        <v>7102010102003</v>
      </c>
    </row>
    <row r="423" spans="1:27">
      <c r="A423" s="33">
        <v>193</v>
      </c>
      <c r="B423" s="34" t="s">
        <v>301</v>
      </c>
      <c r="C423" s="35" t="s">
        <v>712</v>
      </c>
      <c r="D423" s="36" t="s">
        <v>713</v>
      </c>
      <c r="E423" s="37">
        <v>73.082999999999998</v>
      </c>
      <c r="F423" s="38" t="s">
        <v>97</v>
      </c>
      <c r="G423" s="1"/>
      <c r="J423" s="39">
        <f>ROUND(E423*G423, 2)</f>
        <v>0</v>
      </c>
      <c r="P423" s="38" t="s">
        <v>63</v>
      </c>
      <c r="V423" s="41" t="s">
        <v>385</v>
      </c>
      <c r="Z423" s="38" t="s">
        <v>672</v>
      </c>
      <c r="AA423" s="38" t="s">
        <v>63</v>
      </c>
    </row>
    <row r="424" spans="1:27">
      <c r="D424" s="36" t="s">
        <v>714</v>
      </c>
      <c r="G424" s="1"/>
      <c r="V424" s="41" t="s">
        <v>67</v>
      </c>
    </row>
    <row r="425" spans="1:27" ht="25.5">
      <c r="A425" s="33">
        <v>194</v>
      </c>
      <c r="B425" s="34" t="s">
        <v>657</v>
      </c>
      <c r="C425" s="35" t="s">
        <v>715</v>
      </c>
      <c r="D425" s="36" t="s">
        <v>716</v>
      </c>
      <c r="E425" s="37">
        <v>12.25</v>
      </c>
      <c r="F425" s="38" t="s">
        <v>97</v>
      </c>
      <c r="G425" s="1"/>
      <c r="J425" s="39">
        <f>ROUND(E425*G425, 2)</f>
        <v>0</v>
      </c>
      <c r="P425" s="38" t="s">
        <v>63</v>
      </c>
      <c r="V425" s="41" t="s">
        <v>385</v>
      </c>
      <c r="Z425" s="38" t="s">
        <v>717</v>
      </c>
      <c r="AA425" s="38" t="s">
        <v>63</v>
      </c>
    </row>
    <row r="426" spans="1:27">
      <c r="A426" s="33">
        <v>195</v>
      </c>
      <c r="B426" s="34" t="s">
        <v>301</v>
      </c>
      <c r="C426" s="35" t="s">
        <v>718</v>
      </c>
      <c r="D426" s="36" t="s">
        <v>719</v>
      </c>
      <c r="E426" s="37">
        <v>12.494999999999999</v>
      </c>
      <c r="F426" s="38" t="s">
        <v>97</v>
      </c>
      <c r="G426" s="1"/>
      <c r="J426" s="39">
        <f>ROUND(E426*G426, 2)</f>
        <v>0</v>
      </c>
      <c r="P426" s="38" t="s">
        <v>63</v>
      </c>
      <c r="V426" s="41" t="s">
        <v>385</v>
      </c>
      <c r="Z426" s="38" t="s">
        <v>672</v>
      </c>
      <c r="AA426" s="38" t="s">
        <v>63</v>
      </c>
    </row>
    <row r="427" spans="1:27">
      <c r="D427" s="36" t="s">
        <v>720</v>
      </c>
      <c r="G427" s="1"/>
      <c r="V427" s="41" t="s">
        <v>67</v>
      </c>
    </row>
    <row r="428" spans="1:27" ht="25.5">
      <c r="A428" s="33">
        <v>196</v>
      </c>
      <c r="B428" s="34" t="s">
        <v>657</v>
      </c>
      <c r="C428" s="35" t="s">
        <v>721</v>
      </c>
      <c r="D428" s="36" t="s">
        <v>722</v>
      </c>
      <c r="E428" s="48"/>
      <c r="F428" s="38" t="s">
        <v>417</v>
      </c>
      <c r="G428" s="1"/>
      <c r="J428" s="39">
        <f>ROUND(E428*G428, 2)</f>
        <v>0</v>
      </c>
      <c r="P428" s="38" t="s">
        <v>63</v>
      </c>
      <c r="V428" s="41" t="s">
        <v>385</v>
      </c>
      <c r="Z428" s="38" t="s">
        <v>660</v>
      </c>
      <c r="AA428" s="38">
        <v>7199710</v>
      </c>
    </row>
    <row r="429" spans="1:27">
      <c r="D429" s="44" t="s">
        <v>723</v>
      </c>
      <c r="G429" s="1"/>
      <c r="J429" s="45">
        <f>SUM(J422:J428)</f>
        <v>0</v>
      </c>
    </row>
    <row r="430" spans="1:27">
      <c r="G430" s="1"/>
    </row>
    <row r="431" spans="1:27">
      <c r="B431" s="35" t="s">
        <v>724</v>
      </c>
      <c r="G431" s="1"/>
    </row>
    <row r="432" spans="1:27">
      <c r="A432" s="33">
        <v>197</v>
      </c>
      <c r="B432" s="34" t="s">
        <v>725</v>
      </c>
      <c r="C432" s="35" t="s">
        <v>726</v>
      </c>
      <c r="D432" s="36" t="s">
        <v>727</v>
      </c>
      <c r="E432" s="37">
        <v>82.203999999999994</v>
      </c>
      <c r="F432" s="38" t="s">
        <v>97</v>
      </c>
      <c r="G432" s="1"/>
      <c r="J432" s="39">
        <f>ROUND(E432*G432, 2)</f>
        <v>0</v>
      </c>
      <c r="P432" s="38" t="s">
        <v>63</v>
      </c>
      <c r="V432" s="41" t="s">
        <v>385</v>
      </c>
      <c r="Z432" s="38" t="s">
        <v>728</v>
      </c>
      <c r="AA432" s="38">
        <v>8401020203001</v>
      </c>
    </row>
    <row r="433" spans="1:27">
      <c r="D433" s="36" t="s">
        <v>729</v>
      </c>
      <c r="G433" s="1"/>
      <c r="V433" s="41" t="s">
        <v>67</v>
      </c>
    </row>
    <row r="434" spans="1:27">
      <c r="D434" s="36" t="s">
        <v>730</v>
      </c>
      <c r="G434" s="1"/>
      <c r="V434" s="41" t="s">
        <v>67</v>
      </c>
    </row>
    <row r="435" spans="1:27">
      <c r="D435" s="36" t="s">
        <v>731</v>
      </c>
      <c r="G435" s="1"/>
      <c r="V435" s="41" t="s">
        <v>67</v>
      </c>
    </row>
    <row r="436" spans="1:27">
      <c r="D436" s="36" t="s">
        <v>732</v>
      </c>
      <c r="G436" s="1"/>
      <c r="V436" s="41" t="s">
        <v>67</v>
      </c>
    </row>
    <row r="437" spans="1:27">
      <c r="D437" s="36" t="s">
        <v>733</v>
      </c>
      <c r="G437" s="1"/>
      <c r="V437" s="41" t="s">
        <v>67</v>
      </c>
    </row>
    <row r="438" spans="1:27">
      <c r="A438" s="33">
        <v>198</v>
      </c>
      <c r="B438" s="34" t="s">
        <v>725</v>
      </c>
      <c r="C438" s="35" t="s">
        <v>734</v>
      </c>
      <c r="D438" s="36" t="s">
        <v>735</v>
      </c>
      <c r="E438" s="37">
        <v>27.027999999999999</v>
      </c>
      <c r="F438" s="38" t="s">
        <v>97</v>
      </c>
      <c r="G438" s="1"/>
      <c r="J438" s="39">
        <f>ROUND(E438*G438, 2)</f>
        <v>0</v>
      </c>
      <c r="P438" s="38" t="s">
        <v>63</v>
      </c>
      <c r="V438" s="41" t="s">
        <v>385</v>
      </c>
      <c r="Z438" s="38" t="s">
        <v>728</v>
      </c>
      <c r="AA438" s="38">
        <v>8401020201001</v>
      </c>
    </row>
    <row r="439" spans="1:27">
      <c r="D439" s="36" t="s">
        <v>736</v>
      </c>
      <c r="G439" s="1"/>
      <c r="V439" s="41" t="s">
        <v>67</v>
      </c>
    </row>
    <row r="440" spans="1:27">
      <c r="D440" s="36" t="s">
        <v>737</v>
      </c>
      <c r="G440" s="1"/>
      <c r="V440" s="41" t="s">
        <v>67</v>
      </c>
    </row>
    <row r="441" spans="1:27" ht="25.5">
      <c r="A441" s="33">
        <v>199</v>
      </c>
      <c r="B441" s="34" t="s">
        <v>725</v>
      </c>
      <c r="C441" s="35" t="s">
        <v>738</v>
      </c>
      <c r="D441" s="36" t="s">
        <v>739</v>
      </c>
      <c r="E441" s="37">
        <v>62.63</v>
      </c>
      <c r="F441" s="38" t="s">
        <v>97</v>
      </c>
      <c r="G441" s="1"/>
      <c r="J441" s="39">
        <f>ROUND(E441*G441, 2)</f>
        <v>0</v>
      </c>
      <c r="P441" s="38" t="s">
        <v>63</v>
      </c>
      <c r="V441" s="41" t="s">
        <v>385</v>
      </c>
      <c r="Z441" s="38" t="s">
        <v>740</v>
      </c>
      <c r="AA441" s="38">
        <v>8401060207004</v>
      </c>
    </row>
    <row r="442" spans="1:27">
      <c r="D442" s="36" t="s">
        <v>741</v>
      </c>
      <c r="G442" s="1"/>
      <c r="V442" s="41" t="s">
        <v>67</v>
      </c>
    </row>
    <row r="443" spans="1:27">
      <c r="D443" s="36" t="s">
        <v>742</v>
      </c>
      <c r="G443" s="1"/>
      <c r="V443" s="41" t="s">
        <v>67</v>
      </c>
    </row>
    <row r="444" spans="1:27">
      <c r="A444" s="33">
        <v>200</v>
      </c>
      <c r="B444" s="34" t="s">
        <v>725</v>
      </c>
      <c r="C444" s="35" t="s">
        <v>743</v>
      </c>
      <c r="D444" s="36" t="s">
        <v>744</v>
      </c>
      <c r="E444" s="37">
        <v>523.154</v>
      </c>
      <c r="F444" s="38" t="s">
        <v>97</v>
      </c>
      <c r="G444" s="1"/>
      <c r="J444" s="39">
        <f>ROUND(E444*G444, 2)</f>
        <v>0</v>
      </c>
      <c r="P444" s="38" t="s">
        <v>63</v>
      </c>
      <c r="V444" s="41" t="s">
        <v>385</v>
      </c>
      <c r="Z444" s="38" t="s">
        <v>740</v>
      </c>
      <c r="AA444" s="38">
        <v>8401071606013</v>
      </c>
    </row>
    <row r="445" spans="1:27">
      <c r="D445" s="36" t="s">
        <v>745</v>
      </c>
      <c r="G445" s="1"/>
      <c r="V445" s="41" t="s">
        <v>67</v>
      </c>
    </row>
    <row r="446" spans="1:27">
      <c r="D446" s="36" t="s">
        <v>746</v>
      </c>
      <c r="G446" s="1"/>
      <c r="V446" s="41" t="s">
        <v>67</v>
      </c>
    </row>
    <row r="447" spans="1:27">
      <c r="D447" s="36" t="s">
        <v>747</v>
      </c>
      <c r="G447" s="1"/>
      <c r="V447" s="41" t="s">
        <v>67</v>
      </c>
    </row>
    <row r="448" spans="1:27">
      <c r="D448" s="36" t="s">
        <v>742</v>
      </c>
      <c r="G448" s="1"/>
      <c r="V448" s="41" t="s">
        <v>67</v>
      </c>
    </row>
    <row r="449" spans="1:27">
      <c r="D449" s="44" t="s">
        <v>748</v>
      </c>
      <c r="G449" s="1"/>
      <c r="J449" s="45">
        <f>SUM(J432:J448)</f>
        <v>0</v>
      </c>
    </row>
    <row r="450" spans="1:27">
      <c r="G450" s="1"/>
    </row>
    <row r="451" spans="1:27">
      <c r="B451" s="35" t="s">
        <v>749</v>
      </c>
      <c r="G451" s="1"/>
    </row>
    <row r="452" spans="1:27" ht="25.5">
      <c r="A452" s="33">
        <v>201</v>
      </c>
      <c r="B452" s="34" t="s">
        <v>750</v>
      </c>
      <c r="C452" s="35" t="s">
        <v>751</v>
      </c>
      <c r="D452" s="36" t="s">
        <v>752</v>
      </c>
      <c r="E452" s="37">
        <v>720.24</v>
      </c>
      <c r="F452" s="38" t="s">
        <v>97</v>
      </c>
      <c r="G452" s="1"/>
      <c r="J452" s="39">
        <f>ROUND(E452*G452, 2)</f>
        <v>0</v>
      </c>
      <c r="P452" s="38" t="s">
        <v>63</v>
      </c>
      <c r="V452" s="41" t="s">
        <v>385</v>
      </c>
      <c r="Z452" s="38" t="s">
        <v>728</v>
      </c>
      <c r="AA452" s="38">
        <v>8402012101001</v>
      </c>
    </row>
    <row r="453" spans="1:27">
      <c r="D453" s="36" t="s">
        <v>753</v>
      </c>
      <c r="G453" s="1"/>
      <c r="V453" s="41" t="s">
        <v>67</v>
      </c>
    </row>
    <row r="454" spans="1:27">
      <c r="A454" s="33">
        <v>202</v>
      </c>
      <c r="B454" s="34" t="s">
        <v>750</v>
      </c>
      <c r="C454" s="35" t="s">
        <v>754</v>
      </c>
      <c r="D454" s="36" t="s">
        <v>755</v>
      </c>
      <c r="E454" s="37">
        <v>720.24</v>
      </c>
      <c r="F454" s="38" t="s">
        <v>97</v>
      </c>
      <c r="G454" s="1"/>
      <c r="J454" s="39">
        <f>ROUND(E454*G454, 2)</f>
        <v>0</v>
      </c>
      <c r="P454" s="38" t="s">
        <v>63</v>
      </c>
      <c r="V454" s="41" t="s">
        <v>385</v>
      </c>
      <c r="Z454" s="38" t="s">
        <v>728</v>
      </c>
      <c r="AA454" s="38">
        <v>84020326</v>
      </c>
    </row>
    <row r="455" spans="1:27">
      <c r="D455" s="44" t="s">
        <v>756</v>
      </c>
      <c r="G455" s="1"/>
      <c r="J455" s="45">
        <f>SUM(J452:J454)</f>
        <v>0</v>
      </c>
    </row>
    <row r="456" spans="1:27">
      <c r="G456" s="1"/>
    </row>
    <row r="457" spans="1:27">
      <c r="D457" s="44" t="s">
        <v>757</v>
      </c>
      <c r="G457" s="1"/>
      <c r="J457" s="45">
        <f>J455+J449+J429+J419+J398+J383+J344+J327+J314+J304+J245+J266+J270+J274+J278</f>
        <v>0</v>
      </c>
    </row>
    <row r="458" spans="1:27">
      <c r="G458" s="1"/>
    </row>
    <row r="459" spans="1:27">
      <c r="B459" s="43" t="s">
        <v>758</v>
      </c>
      <c r="G459" s="1"/>
    </row>
    <row r="460" spans="1:27">
      <c r="B460" s="35" t="s">
        <v>759</v>
      </c>
      <c r="G460" s="1"/>
    </row>
    <row r="461" spans="1:27">
      <c r="A461" s="33">
        <v>203</v>
      </c>
      <c r="B461" s="34" t="s">
        <v>760</v>
      </c>
      <c r="C461" s="35" t="s">
        <v>761</v>
      </c>
      <c r="D461" s="36" t="s">
        <v>762</v>
      </c>
      <c r="E461" s="37">
        <v>1</v>
      </c>
      <c r="F461" s="38" t="s">
        <v>458</v>
      </c>
      <c r="G461" s="1"/>
      <c r="J461" s="39">
        <f>'[1]SO 201-EO'!J169</f>
        <v>0</v>
      </c>
      <c r="P461" s="38" t="s">
        <v>63</v>
      </c>
      <c r="V461" s="41" t="s">
        <v>763</v>
      </c>
      <c r="Z461" s="38" t="s">
        <v>764</v>
      </c>
      <c r="AA461" s="38" t="s">
        <v>63</v>
      </c>
    </row>
    <row r="462" spans="1:27">
      <c r="D462" s="44" t="s">
        <v>765</v>
      </c>
      <c r="G462" s="1"/>
      <c r="J462" s="45">
        <f>SUM(J461)</f>
        <v>0</v>
      </c>
    </row>
    <row r="463" spans="1:27">
      <c r="G463" s="1"/>
    </row>
    <row r="464" spans="1:27">
      <c r="G464" s="1"/>
    </row>
    <row r="465" spans="4:10">
      <c r="D465" s="36" t="s">
        <v>766</v>
      </c>
      <c r="G465" s="1"/>
      <c r="J465" s="45">
        <f>J462+J457+J222</f>
        <v>0</v>
      </c>
    </row>
  </sheetData>
  <sheetProtection password="D977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67"/>
  <sheetViews>
    <sheetView showGridLines="0" topLeftCell="A154" workbookViewId="0">
      <selection activeCell="G166" sqref="G166"/>
    </sheetView>
  </sheetViews>
  <sheetFormatPr defaultRowHeight="12.75"/>
  <cols>
    <col min="1" max="1" width="4.140625" style="323" customWidth="1"/>
    <col min="2" max="2" width="8.140625" style="318" customWidth="1"/>
    <col min="3" max="3" width="17" style="319" customWidth="1"/>
    <col min="4" max="4" width="41.28515625" style="321" customWidth="1"/>
    <col min="5" max="5" width="4.28515625" style="291" customWidth="1"/>
    <col min="6" max="6" width="4.28515625" style="292" customWidth="1"/>
    <col min="7" max="7" width="5.140625" style="311" customWidth="1"/>
    <col min="8" max="9" width="9.7109375" style="311" hidden="1" customWidth="1"/>
    <col min="10" max="10" width="5.140625" style="311" customWidth="1"/>
    <col min="11" max="11" width="7.42578125" style="290" hidden="1" customWidth="1"/>
    <col min="12" max="12" width="8.28515625" style="290" hidden="1" customWidth="1"/>
    <col min="13" max="13" width="9.140625" style="291" hidden="1" customWidth="1"/>
    <col min="14" max="14" width="7" style="291" hidden="1" customWidth="1"/>
    <col min="15" max="15" width="3.5703125" style="292" customWidth="1"/>
    <col min="16" max="16" width="12.7109375" style="292" hidden="1" customWidth="1"/>
    <col min="17" max="19" width="13.28515625" style="291" hidden="1" customWidth="1"/>
    <col min="20" max="20" width="10.5703125" style="293" hidden="1" customWidth="1"/>
    <col min="21" max="21" width="10.28515625" style="293" hidden="1" customWidth="1"/>
    <col min="22" max="22" width="5.7109375" style="293" hidden="1" customWidth="1"/>
    <col min="23" max="23" width="9.140625" style="294"/>
    <col min="24" max="25" width="5.7109375" style="292" customWidth="1"/>
    <col min="26" max="26" width="6.5703125" style="292" customWidth="1"/>
    <col min="27" max="27" width="24.85546875" style="292" customWidth="1"/>
    <col min="28" max="28" width="4.28515625" style="292" customWidth="1"/>
    <col min="29" max="29" width="8.28515625" style="292" customWidth="1"/>
    <col min="30" max="30" width="8.7109375" style="292" customWidth="1"/>
    <col min="31" max="34" width="9.140625" style="292"/>
    <col min="35" max="256" width="9.140625" style="295"/>
    <col min="257" max="257" width="4.140625" style="295" customWidth="1"/>
    <col min="258" max="258" width="8.140625" style="295" customWidth="1"/>
    <col min="259" max="259" width="17" style="295" customWidth="1"/>
    <col min="260" max="260" width="41.28515625" style="295" customWidth="1"/>
    <col min="261" max="262" width="4.28515625" style="295" customWidth="1"/>
    <col min="263" max="263" width="5.140625" style="295" customWidth="1"/>
    <col min="264" max="265" width="0" style="295" hidden="1" customWidth="1"/>
    <col min="266" max="266" width="5.140625" style="295" customWidth="1"/>
    <col min="267" max="270" width="0" style="295" hidden="1" customWidth="1"/>
    <col min="271" max="271" width="3.5703125" style="295" customWidth="1"/>
    <col min="272" max="278" width="0" style="295" hidden="1" customWidth="1"/>
    <col min="279" max="279" width="9.140625" style="295"/>
    <col min="280" max="281" width="5.7109375" style="295" customWidth="1"/>
    <col min="282" max="282" width="6.5703125" style="295" customWidth="1"/>
    <col min="283" max="283" width="24.85546875" style="295" customWidth="1"/>
    <col min="284" max="284" width="4.28515625" style="295" customWidth="1"/>
    <col min="285" max="285" width="8.28515625" style="295" customWidth="1"/>
    <col min="286" max="286" width="8.7109375" style="295" customWidth="1"/>
    <col min="287" max="512" width="9.140625" style="295"/>
    <col min="513" max="513" width="4.140625" style="295" customWidth="1"/>
    <col min="514" max="514" width="8.140625" style="295" customWidth="1"/>
    <col min="515" max="515" width="17" style="295" customWidth="1"/>
    <col min="516" max="516" width="41.28515625" style="295" customWidth="1"/>
    <col min="517" max="518" width="4.28515625" style="295" customWidth="1"/>
    <col min="519" max="519" width="5.140625" style="295" customWidth="1"/>
    <col min="520" max="521" width="0" style="295" hidden="1" customWidth="1"/>
    <col min="522" max="522" width="5.140625" style="295" customWidth="1"/>
    <col min="523" max="526" width="0" style="295" hidden="1" customWidth="1"/>
    <col min="527" max="527" width="3.5703125" style="295" customWidth="1"/>
    <col min="528" max="534" width="0" style="295" hidden="1" customWidth="1"/>
    <col min="535" max="535" width="9.140625" style="295"/>
    <col min="536" max="537" width="5.7109375" style="295" customWidth="1"/>
    <col min="538" max="538" width="6.5703125" style="295" customWidth="1"/>
    <col min="539" max="539" width="24.85546875" style="295" customWidth="1"/>
    <col min="540" max="540" width="4.28515625" style="295" customWidth="1"/>
    <col min="541" max="541" width="8.28515625" style="295" customWidth="1"/>
    <col min="542" max="542" width="8.7109375" style="295" customWidth="1"/>
    <col min="543" max="768" width="9.140625" style="295"/>
    <col min="769" max="769" width="4.140625" style="295" customWidth="1"/>
    <col min="770" max="770" width="8.140625" style="295" customWidth="1"/>
    <col min="771" max="771" width="17" style="295" customWidth="1"/>
    <col min="772" max="772" width="41.28515625" style="295" customWidth="1"/>
    <col min="773" max="774" width="4.28515625" style="295" customWidth="1"/>
    <col min="775" max="775" width="5.140625" style="295" customWidth="1"/>
    <col min="776" max="777" width="0" style="295" hidden="1" customWidth="1"/>
    <col min="778" max="778" width="5.140625" style="295" customWidth="1"/>
    <col min="779" max="782" width="0" style="295" hidden="1" customWidth="1"/>
    <col min="783" max="783" width="3.5703125" style="295" customWidth="1"/>
    <col min="784" max="790" width="0" style="295" hidden="1" customWidth="1"/>
    <col min="791" max="791" width="9.140625" style="295"/>
    <col min="792" max="793" width="5.7109375" style="295" customWidth="1"/>
    <col min="794" max="794" width="6.5703125" style="295" customWidth="1"/>
    <col min="795" max="795" width="24.85546875" style="295" customWidth="1"/>
    <col min="796" max="796" width="4.28515625" style="295" customWidth="1"/>
    <col min="797" max="797" width="8.28515625" style="295" customWidth="1"/>
    <col min="798" max="798" width="8.7109375" style="295" customWidth="1"/>
    <col min="799" max="1024" width="9.140625" style="295"/>
    <col min="1025" max="1025" width="4.140625" style="295" customWidth="1"/>
    <col min="1026" max="1026" width="8.140625" style="295" customWidth="1"/>
    <col min="1027" max="1027" width="17" style="295" customWidth="1"/>
    <col min="1028" max="1028" width="41.28515625" style="295" customWidth="1"/>
    <col min="1029" max="1030" width="4.28515625" style="295" customWidth="1"/>
    <col min="1031" max="1031" width="5.140625" style="295" customWidth="1"/>
    <col min="1032" max="1033" width="0" style="295" hidden="1" customWidth="1"/>
    <col min="1034" max="1034" width="5.140625" style="295" customWidth="1"/>
    <col min="1035" max="1038" width="0" style="295" hidden="1" customWidth="1"/>
    <col min="1039" max="1039" width="3.5703125" style="295" customWidth="1"/>
    <col min="1040" max="1046" width="0" style="295" hidden="1" customWidth="1"/>
    <col min="1047" max="1047" width="9.140625" style="295"/>
    <col min="1048" max="1049" width="5.7109375" style="295" customWidth="1"/>
    <col min="1050" max="1050" width="6.5703125" style="295" customWidth="1"/>
    <col min="1051" max="1051" width="24.85546875" style="295" customWidth="1"/>
    <col min="1052" max="1052" width="4.28515625" style="295" customWidth="1"/>
    <col min="1053" max="1053" width="8.28515625" style="295" customWidth="1"/>
    <col min="1054" max="1054" width="8.7109375" style="295" customWidth="1"/>
    <col min="1055" max="1280" width="9.140625" style="295"/>
    <col min="1281" max="1281" width="4.140625" style="295" customWidth="1"/>
    <col min="1282" max="1282" width="8.140625" style="295" customWidth="1"/>
    <col min="1283" max="1283" width="17" style="295" customWidth="1"/>
    <col min="1284" max="1284" width="41.28515625" style="295" customWidth="1"/>
    <col min="1285" max="1286" width="4.28515625" style="295" customWidth="1"/>
    <col min="1287" max="1287" width="5.140625" style="295" customWidth="1"/>
    <col min="1288" max="1289" width="0" style="295" hidden="1" customWidth="1"/>
    <col min="1290" max="1290" width="5.140625" style="295" customWidth="1"/>
    <col min="1291" max="1294" width="0" style="295" hidden="1" customWidth="1"/>
    <col min="1295" max="1295" width="3.5703125" style="295" customWidth="1"/>
    <col min="1296" max="1302" width="0" style="295" hidden="1" customWidth="1"/>
    <col min="1303" max="1303" width="9.140625" style="295"/>
    <col min="1304" max="1305" width="5.7109375" style="295" customWidth="1"/>
    <col min="1306" max="1306" width="6.5703125" style="295" customWidth="1"/>
    <col min="1307" max="1307" width="24.85546875" style="295" customWidth="1"/>
    <col min="1308" max="1308" width="4.28515625" style="295" customWidth="1"/>
    <col min="1309" max="1309" width="8.28515625" style="295" customWidth="1"/>
    <col min="1310" max="1310" width="8.7109375" style="295" customWidth="1"/>
    <col min="1311" max="1536" width="9.140625" style="295"/>
    <col min="1537" max="1537" width="4.140625" style="295" customWidth="1"/>
    <col min="1538" max="1538" width="8.140625" style="295" customWidth="1"/>
    <col min="1539" max="1539" width="17" style="295" customWidth="1"/>
    <col min="1540" max="1540" width="41.28515625" style="295" customWidth="1"/>
    <col min="1541" max="1542" width="4.28515625" style="295" customWidth="1"/>
    <col min="1543" max="1543" width="5.140625" style="295" customWidth="1"/>
    <col min="1544" max="1545" width="0" style="295" hidden="1" customWidth="1"/>
    <col min="1546" max="1546" width="5.140625" style="295" customWidth="1"/>
    <col min="1547" max="1550" width="0" style="295" hidden="1" customWidth="1"/>
    <col min="1551" max="1551" width="3.5703125" style="295" customWidth="1"/>
    <col min="1552" max="1558" width="0" style="295" hidden="1" customWidth="1"/>
    <col min="1559" max="1559" width="9.140625" style="295"/>
    <col min="1560" max="1561" width="5.7109375" style="295" customWidth="1"/>
    <col min="1562" max="1562" width="6.5703125" style="295" customWidth="1"/>
    <col min="1563" max="1563" width="24.85546875" style="295" customWidth="1"/>
    <col min="1564" max="1564" width="4.28515625" style="295" customWidth="1"/>
    <col min="1565" max="1565" width="8.28515625" style="295" customWidth="1"/>
    <col min="1566" max="1566" width="8.7109375" style="295" customWidth="1"/>
    <col min="1567" max="1792" width="9.140625" style="295"/>
    <col min="1793" max="1793" width="4.140625" style="295" customWidth="1"/>
    <col min="1794" max="1794" width="8.140625" style="295" customWidth="1"/>
    <col min="1795" max="1795" width="17" style="295" customWidth="1"/>
    <col min="1796" max="1796" width="41.28515625" style="295" customWidth="1"/>
    <col min="1797" max="1798" width="4.28515625" style="295" customWidth="1"/>
    <col min="1799" max="1799" width="5.140625" style="295" customWidth="1"/>
    <col min="1800" max="1801" width="0" style="295" hidden="1" customWidth="1"/>
    <col min="1802" max="1802" width="5.140625" style="295" customWidth="1"/>
    <col min="1803" max="1806" width="0" style="295" hidden="1" customWidth="1"/>
    <col min="1807" max="1807" width="3.5703125" style="295" customWidth="1"/>
    <col min="1808" max="1814" width="0" style="295" hidden="1" customWidth="1"/>
    <col min="1815" max="1815" width="9.140625" style="295"/>
    <col min="1816" max="1817" width="5.7109375" style="295" customWidth="1"/>
    <col min="1818" max="1818" width="6.5703125" style="295" customWidth="1"/>
    <col min="1819" max="1819" width="24.85546875" style="295" customWidth="1"/>
    <col min="1820" max="1820" width="4.28515625" style="295" customWidth="1"/>
    <col min="1821" max="1821" width="8.28515625" style="295" customWidth="1"/>
    <col min="1822" max="1822" width="8.7109375" style="295" customWidth="1"/>
    <col min="1823" max="2048" width="9.140625" style="295"/>
    <col min="2049" max="2049" width="4.140625" style="295" customWidth="1"/>
    <col min="2050" max="2050" width="8.140625" style="295" customWidth="1"/>
    <col min="2051" max="2051" width="17" style="295" customWidth="1"/>
    <col min="2052" max="2052" width="41.28515625" style="295" customWidth="1"/>
    <col min="2053" max="2054" width="4.28515625" style="295" customWidth="1"/>
    <col min="2055" max="2055" width="5.140625" style="295" customWidth="1"/>
    <col min="2056" max="2057" width="0" style="295" hidden="1" customWidth="1"/>
    <col min="2058" max="2058" width="5.140625" style="295" customWidth="1"/>
    <col min="2059" max="2062" width="0" style="295" hidden="1" customWidth="1"/>
    <col min="2063" max="2063" width="3.5703125" style="295" customWidth="1"/>
    <col min="2064" max="2070" width="0" style="295" hidden="1" customWidth="1"/>
    <col min="2071" max="2071" width="9.140625" style="295"/>
    <col min="2072" max="2073" width="5.7109375" style="295" customWidth="1"/>
    <col min="2074" max="2074" width="6.5703125" style="295" customWidth="1"/>
    <col min="2075" max="2075" width="24.85546875" style="295" customWidth="1"/>
    <col min="2076" max="2076" width="4.28515625" style="295" customWidth="1"/>
    <col min="2077" max="2077" width="8.28515625" style="295" customWidth="1"/>
    <col min="2078" max="2078" width="8.7109375" style="295" customWidth="1"/>
    <col min="2079" max="2304" width="9.140625" style="295"/>
    <col min="2305" max="2305" width="4.140625" style="295" customWidth="1"/>
    <col min="2306" max="2306" width="8.140625" style="295" customWidth="1"/>
    <col min="2307" max="2307" width="17" style="295" customWidth="1"/>
    <col min="2308" max="2308" width="41.28515625" style="295" customWidth="1"/>
    <col min="2309" max="2310" width="4.28515625" style="295" customWidth="1"/>
    <col min="2311" max="2311" width="5.140625" style="295" customWidth="1"/>
    <col min="2312" max="2313" width="0" style="295" hidden="1" customWidth="1"/>
    <col min="2314" max="2314" width="5.140625" style="295" customWidth="1"/>
    <col min="2315" max="2318" width="0" style="295" hidden="1" customWidth="1"/>
    <col min="2319" max="2319" width="3.5703125" style="295" customWidth="1"/>
    <col min="2320" max="2326" width="0" style="295" hidden="1" customWidth="1"/>
    <col min="2327" max="2327" width="9.140625" style="295"/>
    <col min="2328" max="2329" width="5.7109375" style="295" customWidth="1"/>
    <col min="2330" max="2330" width="6.5703125" style="295" customWidth="1"/>
    <col min="2331" max="2331" width="24.85546875" style="295" customWidth="1"/>
    <col min="2332" max="2332" width="4.28515625" style="295" customWidth="1"/>
    <col min="2333" max="2333" width="8.28515625" style="295" customWidth="1"/>
    <col min="2334" max="2334" width="8.7109375" style="295" customWidth="1"/>
    <col min="2335" max="2560" width="9.140625" style="295"/>
    <col min="2561" max="2561" width="4.140625" style="295" customWidth="1"/>
    <col min="2562" max="2562" width="8.140625" style="295" customWidth="1"/>
    <col min="2563" max="2563" width="17" style="295" customWidth="1"/>
    <col min="2564" max="2564" width="41.28515625" style="295" customWidth="1"/>
    <col min="2565" max="2566" width="4.28515625" style="295" customWidth="1"/>
    <col min="2567" max="2567" width="5.140625" style="295" customWidth="1"/>
    <col min="2568" max="2569" width="0" style="295" hidden="1" customWidth="1"/>
    <col min="2570" max="2570" width="5.140625" style="295" customWidth="1"/>
    <col min="2571" max="2574" width="0" style="295" hidden="1" customWidth="1"/>
    <col min="2575" max="2575" width="3.5703125" style="295" customWidth="1"/>
    <col min="2576" max="2582" width="0" style="295" hidden="1" customWidth="1"/>
    <col min="2583" max="2583" width="9.140625" style="295"/>
    <col min="2584" max="2585" width="5.7109375" style="295" customWidth="1"/>
    <col min="2586" max="2586" width="6.5703125" style="295" customWidth="1"/>
    <col min="2587" max="2587" width="24.85546875" style="295" customWidth="1"/>
    <col min="2588" max="2588" width="4.28515625" style="295" customWidth="1"/>
    <col min="2589" max="2589" width="8.28515625" style="295" customWidth="1"/>
    <col min="2590" max="2590" width="8.7109375" style="295" customWidth="1"/>
    <col min="2591" max="2816" width="9.140625" style="295"/>
    <col min="2817" max="2817" width="4.140625" style="295" customWidth="1"/>
    <col min="2818" max="2818" width="8.140625" style="295" customWidth="1"/>
    <col min="2819" max="2819" width="17" style="295" customWidth="1"/>
    <col min="2820" max="2820" width="41.28515625" style="295" customWidth="1"/>
    <col min="2821" max="2822" width="4.28515625" style="295" customWidth="1"/>
    <col min="2823" max="2823" width="5.140625" style="295" customWidth="1"/>
    <col min="2824" max="2825" width="0" style="295" hidden="1" customWidth="1"/>
    <col min="2826" max="2826" width="5.140625" style="295" customWidth="1"/>
    <col min="2827" max="2830" width="0" style="295" hidden="1" customWidth="1"/>
    <col min="2831" max="2831" width="3.5703125" style="295" customWidth="1"/>
    <col min="2832" max="2838" width="0" style="295" hidden="1" customWidth="1"/>
    <col min="2839" max="2839" width="9.140625" style="295"/>
    <col min="2840" max="2841" width="5.7109375" style="295" customWidth="1"/>
    <col min="2842" max="2842" width="6.5703125" style="295" customWidth="1"/>
    <col min="2843" max="2843" width="24.85546875" style="295" customWidth="1"/>
    <col min="2844" max="2844" width="4.28515625" style="295" customWidth="1"/>
    <col min="2845" max="2845" width="8.28515625" style="295" customWidth="1"/>
    <col min="2846" max="2846" width="8.7109375" style="295" customWidth="1"/>
    <col min="2847" max="3072" width="9.140625" style="295"/>
    <col min="3073" max="3073" width="4.140625" style="295" customWidth="1"/>
    <col min="3074" max="3074" width="8.140625" style="295" customWidth="1"/>
    <col min="3075" max="3075" width="17" style="295" customWidth="1"/>
    <col min="3076" max="3076" width="41.28515625" style="295" customWidth="1"/>
    <col min="3077" max="3078" width="4.28515625" style="295" customWidth="1"/>
    <col min="3079" max="3079" width="5.140625" style="295" customWidth="1"/>
    <col min="3080" max="3081" width="0" style="295" hidden="1" customWidth="1"/>
    <col min="3082" max="3082" width="5.140625" style="295" customWidth="1"/>
    <col min="3083" max="3086" width="0" style="295" hidden="1" customWidth="1"/>
    <col min="3087" max="3087" width="3.5703125" style="295" customWidth="1"/>
    <col min="3088" max="3094" width="0" style="295" hidden="1" customWidth="1"/>
    <col min="3095" max="3095" width="9.140625" style="295"/>
    <col min="3096" max="3097" width="5.7109375" style="295" customWidth="1"/>
    <col min="3098" max="3098" width="6.5703125" style="295" customWidth="1"/>
    <col min="3099" max="3099" width="24.85546875" style="295" customWidth="1"/>
    <col min="3100" max="3100" width="4.28515625" style="295" customWidth="1"/>
    <col min="3101" max="3101" width="8.28515625" style="295" customWidth="1"/>
    <col min="3102" max="3102" width="8.7109375" style="295" customWidth="1"/>
    <col min="3103" max="3328" width="9.140625" style="295"/>
    <col min="3329" max="3329" width="4.140625" style="295" customWidth="1"/>
    <col min="3330" max="3330" width="8.140625" style="295" customWidth="1"/>
    <col min="3331" max="3331" width="17" style="295" customWidth="1"/>
    <col min="3332" max="3332" width="41.28515625" style="295" customWidth="1"/>
    <col min="3333" max="3334" width="4.28515625" style="295" customWidth="1"/>
    <col min="3335" max="3335" width="5.140625" style="295" customWidth="1"/>
    <col min="3336" max="3337" width="0" style="295" hidden="1" customWidth="1"/>
    <col min="3338" max="3338" width="5.140625" style="295" customWidth="1"/>
    <col min="3339" max="3342" width="0" style="295" hidden="1" customWidth="1"/>
    <col min="3343" max="3343" width="3.5703125" style="295" customWidth="1"/>
    <col min="3344" max="3350" width="0" style="295" hidden="1" customWidth="1"/>
    <col min="3351" max="3351" width="9.140625" style="295"/>
    <col min="3352" max="3353" width="5.7109375" style="295" customWidth="1"/>
    <col min="3354" max="3354" width="6.5703125" style="295" customWidth="1"/>
    <col min="3355" max="3355" width="24.85546875" style="295" customWidth="1"/>
    <col min="3356" max="3356" width="4.28515625" style="295" customWidth="1"/>
    <col min="3357" max="3357" width="8.28515625" style="295" customWidth="1"/>
    <col min="3358" max="3358" width="8.7109375" style="295" customWidth="1"/>
    <col min="3359" max="3584" width="9.140625" style="295"/>
    <col min="3585" max="3585" width="4.140625" style="295" customWidth="1"/>
    <col min="3586" max="3586" width="8.140625" style="295" customWidth="1"/>
    <col min="3587" max="3587" width="17" style="295" customWidth="1"/>
    <col min="3588" max="3588" width="41.28515625" style="295" customWidth="1"/>
    <col min="3589" max="3590" width="4.28515625" style="295" customWidth="1"/>
    <col min="3591" max="3591" width="5.140625" style="295" customWidth="1"/>
    <col min="3592" max="3593" width="0" style="295" hidden="1" customWidth="1"/>
    <col min="3594" max="3594" width="5.140625" style="295" customWidth="1"/>
    <col min="3595" max="3598" width="0" style="295" hidden="1" customWidth="1"/>
    <col min="3599" max="3599" width="3.5703125" style="295" customWidth="1"/>
    <col min="3600" max="3606" width="0" style="295" hidden="1" customWidth="1"/>
    <col min="3607" max="3607" width="9.140625" style="295"/>
    <col min="3608" max="3609" width="5.7109375" style="295" customWidth="1"/>
    <col min="3610" max="3610" width="6.5703125" style="295" customWidth="1"/>
    <col min="3611" max="3611" width="24.85546875" style="295" customWidth="1"/>
    <col min="3612" max="3612" width="4.28515625" style="295" customWidth="1"/>
    <col min="3613" max="3613" width="8.28515625" style="295" customWidth="1"/>
    <col min="3614" max="3614" width="8.7109375" style="295" customWidth="1"/>
    <col min="3615" max="3840" width="9.140625" style="295"/>
    <col min="3841" max="3841" width="4.140625" style="295" customWidth="1"/>
    <col min="3842" max="3842" width="8.140625" style="295" customWidth="1"/>
    <col min="3843" max="3843" width="17" style="295" customWidth="1"/>
    <col min="3844" max="3844" width="41.28515625" style="295" customWidth="1"/>
    <col min="3845" max="3846" width="4.28515625" style="295" customWidth="1"/>
    <col min="3847" max="3847" width="5.140625" style="295" customWidth="1"/>
    <col min="3848" max="3849" width="0" style="295" hidden="1" customWidth="1"/>
    <col min="3850" max="3850" width="5.140625" style="295" customWidth="1"/>
    <col min="3851" max="3854" width="0" style="295" hidden="1" customWidth="1"/>
    <col min="3855" max="3855" width="3.5703125" style="295" customWidth="1"/>
    <col min="3856" max="3862" width="0" style="295" hidden="1" customWidth="1"/>
    <col min="3863" max="3863" width="9.140625" style="295"/>
    <col min="3864" max="3865" width="5.7109375" style="295" customWidth="1"/>
    <col min="3866" max="3866" width="6.5703125" style="295" customWidth="1"/>
    <col min="3867" max="3867" width="24.85546875" style="295" customWidth="1"/>
    <col min="3868" max="3868" width="4.28515625" style="295" customWidth="1"/>
    <col min="3869" max="3869" width="8.28515625" style="295" customWidth="1"/>
    <col min="3870" max="3870" width="8.7109375" style="295" customWidth="1"/>
    <col min="3871" max="4096" width="9.140625" style="295"/>
    <col min="4097" max="4097" width="4.140625" style="295" customWidth="1"/>
    <col min="4098" max="4098" width="8.140625" style="295" customWidth="1"/>
    <col min="4099" max="4099" width="17" style="295" customWidth="1"/>
    <col min="4100" max="4100" width="41.28515625" style="295" customWidth="1"/>
    <col min="4101" max="4102" width="4.28515625" style="295" customWidth="1"/>
    <col min="4103" max="4103" width="5.140625" style="295" customWidth="1"/>
    <col min="4104" max="4105" width="0" style="295" hidden="1" customWidth="1"/>
    <col min="4106" max="4106" width="5.140625" style="295" customWidth="1"/>
    <col min="4107" max="4110" width="0" style="295" hidden="1" customWidth="1"/>
    <col min="4111" max="4111" width="3.5703125" style="295" customWidth="1"/>
    <col min="4112" max="4118" width="0" style="295" hidden="1" customWidth="1"/>
    <col min="4119" max="4119" width="9.140625" style="295"/>
    <col min="4120" max="4121" width="5.7109375" style="295" customWidth="1"/>
    <col min="4122" max="4122" width="6.5703125" style="295" customWidth="1"/>
    <col min="4123" max="4123" width="24.85546875" style="295" customWidth="1"/>
    <col min="4124" max="4124" width="4.28515625" style="295" customWidth="1"/>
    <col min="4125" max="4125" width="8.28515625" style="295" customWidth="1"/>
    <col min="4126" max="4126" width="8.7109375" style="295" customWidth="1"/>
    <col min="4127" max="4352" width="9.140625" style="295"/>
    <col min="4353" max="4353" width="4.140625" style="295" customWidth="1"/>
    <col min="4354" max="4354" width="8.140625" style="295" customWidth="1"/>
    <col min="4355" max="4355" width="17" style="295" customWidth="1"/>
    <col min="4356" max="4356" width="41.28515625" style="295" customWidth="1"/>
    <col min="4357" max="4358" width="4.28515625" style="295" customWidth="1"/>
    <col min="4359" max="4359" width="5.140625" style="295" customWidth="1"/>
    <col min="4360" max="4361" width="0" style="295" hidden="1" customWidth="1"/>
    <col min="4362" max="4362" width="5.140625" style="295" customWidth="1"/>
    <col min="4363" max="4366" width="0" style="295" hidden="1" customWidth="1"/>
    <col min="4367" max="4367" width="3.5703125" style="295" customWidth="1"/>
    <col min="4368" max="4374" width="0" style="295" hidden="1" customWidth="1"/>
    <col min="4375" max="4375" width="9.140625" style="295"/>
    <col min="4376" max="4377" width="5.7109375" style="295" customWidth="1"/>
    <col min="4378" max="4378" width="6.5703125" style="295" customWidth="1"/>
    <col min="4379" max="4379" width="24.85546875" style="295" customWidth="1"/>
    <col min="4380" max="4380" width="4.28515625" style="295" customWidth="1"/>
    <col min="4381" max="4381" width="8.28515625" style="295" customWidth="1"/>
    <col min="4382" max="4382" width="8.7109375" style="295" customWidth="1"/>
    <col min="4383" max="4608" width="9.140625" style="295"/>
    <col min="4609" max="4609" width="4.140625" style="295" customWidth="1"/>
    <col min="4610" max="4610" width="8.140625" style="295" customWidth="1"/>
    <col min="4611" max="4611" width="17" style="295" customWidth="1"/>
    <col min="4612" max="4612" width="41.28515625" style="295" customWidth="1"/>
    <col min="4613" max="4614" width="4.28515625" style="295" customWidth="1"/>
    <col min="4615" max="4615" width="5.140625" style="295" customWidth="1"/>
    <col min="4616" max="4617" width="0" style="295" hidden="1" customWidth="1"/>
    <col min="4618" max="4618" width="5.140625" style="295" customWidth="1"/>
    <col min="4619" max="4622" width="0" style="295" hidden="1" customWidth="1"/>
    <col min="4623" max="4623" width="3.5703125" style="295" customWidth="1"/>
    <col min="4624" max="4630" width="0" style="295" hidden="1" customWidth="1"/>
    <col min="4631" max="4631" width="9.140625" style="295"/>
    <col min="4632" max="4633" width="5.7109375" style="295" customWidth="1"/>
    <col min="4634" max="4634" width="6.5703125" style="295" customWidth="1"/>
    <col min="4635" max="4635" width="24.85546875" style="295" customWidth="1"/>
    <col min="4636" max="4636" width="4.28515625" style="295" customWidth="1"/>
    <col min="4637" max="4637" width="8.28515625" style="295" customWidth="1"/>
    <col min="4638" max="4638" width="8.7109375" style="295" customWidth="1"/>
    <col min="4639" max="4864" width="9.140625" style="295"/>
    <col min="4865" max="4865" width="4.140625" style="295" customWidth="1"/>
    <col min="4866" max="4866" width="8.140625" style="295" customWidth="1"/>
    <col min="4867" max="4867" width="17" style="295" customWidth="1"/>
    <col min="4868" max="4868" width="41.28515625" style="295" customWidth="1"/>
    <col min="4869" max="4870" width="4.28515625" style="295" customWidth="1"/>
    <col min="4871" max="4871" width="5.140625" style="295" customWidth="1"/>
    <col min="4872" max="4873" width="0" style="295" hidden="1" customWidth="1"/>
    <col min="4874" max="4874" width="5.140625" style="295" customWidth="1"/>
    <col min="4875" max="4878" width="0" style="295" hidden="1" customWidth="1"/>
    <col min="4879" max="4879" width="3.5703125" style="295" customWidth="1"/>
    <col min="4880" max="4886" width="0" style="295" hidden="1" customWidth="1"/>
    <col min="4887" max="4887" width="9.140625" style="295"/>
    <col min="4888" max="4889" width="5.7109375" style="295" customWidth="1"/>
    <col min="4890" max="4890" width="6.5703125" style="295" customWidth="1"/>
    <col min="4891" max="4891" width="24.85546875" style="295" customWidth="1"/>
    <col min="4892" max="4892" width="4.28515625" style="295" customWidth="1"/>
    <col min="4893" max="4893" width="8.28515625" style="295" customWidth="1"/>
    <col min="4894" max="4894" width="8.7109375" style="295" customWidth="1"/>
    <col min="4895" max="5120" width="9.140625" style="295"/>
    <col min="5121" max="5121" width="4.140625" style="295" customWidth="1"/>
    <col min="5122" max="5122" width="8.140625" style="295" customWidth="1"/>
    <col min="5123" max="5123" width="17" style="295" customWidth="1"/>
    <col min="5124" max="5124" width="41.28515625" style="295" customWidth="1"/>
    <col min="5125" max="5126" width="4.28515625" style="295" customWidth="1"/>
    <col min="5127" max="5127" width="5.140625" style="295" customWidth="1"/>
    <col min="5128" max="5129" width="0" style="295" hidden="1" customWidth="1"/>
    <col min="5130" max="5130" width="5.140625" style="295" customWidth="1"/>
    <col min="5131" max="5134" width="0" style="295" hidden="1" customWidth="1"/>
    <col min="5135" max="5135" width="3.5703125" style="295" customWidth="1"/>
    <col min="5136" max="5142" width="0" style="295" hidden="1" customWidth="1"/>
    <col min="5143" max="5143" width="9.140625" style="295"/>
    <col min="5144" max="5145" width="5.7109375" style="295" customWidth="1"/>
    <col min="5146" max="5146" width="6.5703125" style="295" customWidth="1"/>
    <col min="5147" max="5147" width="24.85546875" style="295" customWidth="1"/>
    <col min="5148" max="5148" width="4.28515625" style="295" customWidth="1"/>
    <col min="5149" max="5149" width="8.28515625" style="295" customWidth="1"/>
    <col min="5150" max="5150" width="8.7109375" style="295" customWidth="1"/>
    <col min="5151" max="5376" width="9.140625" style="295"/>
    <col min="5377" max="5377" width="4.140625" style="295" customWidth="1"/>
    <col min="5378" max="5378" width="8.140625" style="295" customWidth="1"/>
    <col min="5379" max="5379" width="17" style="295" customWidth="1"/>
    <col min="5380" max="5380" width="41.28515625" style="295" customWidth="1"/>
    <col min="5381" max="5382" width="4.28515625" style="295" customWidth="1"/>
    <col min="5383" max="5383" width="5.140625" style="295" customWidth="1"/>
    <col min="5384" max="5385" width="0" style="295" hidden="1" customWidth="1"/>
    <col min="5386" max="5386" width="5.140625" style="295" customWidth="1"/>
    <col min="5387" max="5390" width="0" style="295" hidden="1" customWidth="1"/>
    <col min="5391" max="5391" width="3.5703125" style="295" customWidth="1"/>
    <col min="5392" max="5398" width="0" style="295" hidden="1" customWidth="1"/>
    <col min="5399" max="5399" width="9.140625" style="295"/>
    <col min="5400" max="5401" width="5.7109375" style="295" customWidth="1"/>
    <col min="5402" max="5402" width="6.5703125" style="295" customWidth="1"/>
    <col min="5403" max="5403" width="24.85546875" style="295" customWidth="1"/>
    <col min="5404" max="5404" width="4.28515625" style="295" customWidth="1"/>
    <col min="5405" max="5405" width="8.28515625" style="295" customWidth="1"/>
    <col min="5406" max="5406" width="8.7109375" style="295" customWidth="1"/>
    <col min="5407" max="5632" width="9.140625" style="295"/>
    <col min="5633" max="5633" width="4.140625" style="295" customWidth="1"/>
    <col min="5634" max="5634" width="8.140625" style="295" customWidth="1"/>
    <col min="5635" max="5635" width="17" style="295" customWidth="1"/>
    <col min="5636" max="5636" width="41.28515625" style="295" customWidth="1"/>
    <col min="5637" max="5638" width="4.28515625" style="295" customWidth="1"/>
    <col min="5639" max="5639" width="5.140625" style="295" customWidth="1"/>
    <col min="5640" max="5641" width="0" style="295" hidden="1" customWidth="1"/>
    <col min="5642" max="5642" width="5.140625" style="295" customWidth="1"/>
    <col min="5643" max="5646" width="0" style="295" hidden="1" customWidth="1"/>
    <col min="5647" max="5647" width="3.5703125" style="295" customWidth="1"/>
    <col min="5648" max="5654" width="0" style="295" hidden="1" customWidth="1"/>
    <col min="5655" max="5655" width="9.140625" style="295"/>
    <col min="5656" max="5657" width="5.7109375" style="295" customWidth="1"/>
    <col min="5658" max="5658" width="6.5703125" style="295" customWidth="1"/>
    <col min="5659" max="5659" width="24.85546875" style="295" customWidth="1"/>
    <col min="5660" max="5660" width="4.28515625" style="295" customWidth="1"/>
    <col min="5661" max="5661" width="8.28515625" style="295" customWidth="1"/>
    <col min="5662" max="5662" width="8.7109375" style="295" customWidth="1"/>
    <col min="5663" max="5888" width="9.140625" style="295"/>
    <col min="5889" max="5889" width="4.140625" style="295" customWidth="1"/>
    <col min="5890" max="5890" width="8.140625" style="295" customWidth="1"/>
    <col min="5891" max="5891" width="17" style="295" customWidth="1"/>
    <col min="5892" max="5892" width="41.28515625" style="295" customWidth="1"/>
    <col min="5893" max="5894" width="4.28515625" style="295" customWidth="1"/>
    <col min="5895" max="5895" width="5.140625" style="295" customWidth="1"/>
    <col min="5896" max="5897" width="0" style="295" hidden="1" customWidth="1"/>
    <col min="5898" max="5898" width="5.140625" style="295" customWidth="1"/>
    <col min="5899" max="5902" width="0" style="295" hidden="1" customWidth="1"/>
    <col min="5903" max="5903" width="3.5703125" style="295" customWidth="1"/>
    <col min="5904" max="5910" width="0" style="295" hidden="1" customWidth="1"/>
    <col min="5911" max="5911" width="9.140625" style="295"/>
    <col min="5912" max="5913" width="5.7109375" style="295" customWidth="1"/>
    <col min="5914" max="5914" width="6.5703125" style="295" customWidth="1"/>
    <col min="5915" max="5915" width="24.85546875" style="295" customWidth="1"/>
    <col min="5916" max="5916" width="4.28515625" style="295" customWidth="1"/>
    <col min="5917" max="5917" width="8.28515625" style="295" customWidth="1"/>
    <col min="5918" max="5918" width="8.7109375" style="295" customWidth="1"/>
    <col min="5919" max="6144" width="9.140625" style="295"/>
    <col min="6145" max="6145" width="4.140625" style="295" customWidth="1"/>
    <col min="6146" max="6146" width="8.140625" style="295" customWidth="1"/>
    <col min="6147" max="6147" width="17" style="295" customWidth="1"/>
    <col min="6148" max="6148" width="41.28515625" style="295" customWidth="1"/>
    <col min="6149" max="6150" width="4.28515625" style="295" customWidth="1"/>
    <col min="6151" max="6151" width="5.140625" style="295" customWidth="1"/>
    <col min="6152" max="6153" width="0" style="295" hidden="1" customWidth="1"/>
    <col min="6154" max="6154" width="5.140625" style="295" customWidth="1"/>
    <col min="6155" max="6158" width="0" style="295" hidden="1" customWidth="1"/>
    <col min="6159" max="6159" width="3.5703125" style="295" customWidth="1"/>
    <col min="6160" max="6166" width="0" style="295" hidden="1" customWidth="1"/>
    <col min="6167" max="6167" width="9.140625" style="295"/>
    <col min="6168" max="6169" width="5.7109375" style="295" customWidth="1"/>
    <col min="6170" max="6170" width="6.5703125" style="295" customWidth="1"/>
    <col min="6171" max="6171" width="24.85546875" style="295" customWidth="1"/>
    <col min="6172" max="6172" width="4.28515625" style="295" customWidth="1"/>
    <col min="6173" max="6173" width="8.28515625" style="295" customWidth="1"/>
    <col min="6174" max="6174" width="8.7109375" style="295" customWidth="1"/>
    <col min="6175" max="6400" width="9.140625" style="295"/>
    <col min="6401" max="6401" width="4.140625" style="295" customWidth="1"/>
    <col min="6402" max="6402" width="8.140625" style="295" customWidth="1"/>
    <col min="6403" max="6403" width="17" style="295" customWidth="1"/>
    <col min="6404" max="6404" width="41.28515625" style="295" customWidth="1"/>
    <col min="6405" max="6406" width="4.28515625" style="295" customWidth="1"/>
    <col min="6407" max="6407" width="5.140625" style="295" customWidth="1"/>
    <col min="6408" max="6409" width="0" style="295" hidden="1" customWidth="1"/>
    <col min="6410" max="6410" width="5.140625" style="295" customWidth="1"/>
    <col min="6411" max="6414" width="0" style="295" hidden="1" customWidth="1"/>
    <col min="6415" max="6415" width="3.5703125" style="295" customWidth="1"/>
    <col min="6416" max="6422" width="0" style="295" hidden="1" customWidth="1"/>
    <col min="6423" max="6423" width="9.140625" style="295"/>
    <col min="6424" max="6425" width="5.7109375" style="295" customWidth="1"/>
    <col min="6426" max="6426" width="6.5703125" style="295" customWidth="1"/>
    <col min="6427" max="6427" width="24.85546875" style="295" customWidth="1"/>
    <col min="6428" max="6428" width="4.28515625" style="295" customWidth="1"/>
    <col min="6429" max="6429" width="8.28515625" style="295" customWidth="1"/>
    <col min="6430" max="6430" width="8.7109375" style="295" customWidth="1"/>
    <col min="6431" max="6656" width="9.140625" style="295"/>
    <col min="6657" max="6657" width="4.140625" style="295" customWidth="1"/>
    <col min="6658" max="6658" width="8.140625" style="295" customWidth="1"/>
    <col min="6659" max="6659" width="17" style="295" customWidth="1"/>
    <col min="6660" max="6660" width="41.28515625" style="295" customWidth="1"/>
    <col min="6661" max="6662" width="4.28515625" style="295" customWidth="1"/>
    <col min="6663" max="6663" width="5.140625" style="295" customWidth="1"/>
    <col min="6664" max="6665" width="0" style="295" hidden="1" customWidth="1"/>
    <col min="6666" max="6666" width="5.140625" style="295" customWidth="1"/>
    <col min="6667" max="6670" width="0" style="295" hidden="1" customWidth="1"/>
    <col min="6671" max="6671" width="3.5703125" style="295" customWidth="1"/>
    <col min="6672" max="6678" width="0" style="295" hidden="1" customWidth="1"/>
    <col min="6679" max="6679" width="9.140625" style="295"/>
    <col min="6680" max="6681" width="5.7109375" style="295" customWidth="1"/>
    <col min="6682" max="6682" width="6.5703125" style="295" customWidth="1"/>
    <col min="6683" max="6683" width="24.85546875" style="295" customWidth="1"/>
    <col min="6684" max="6684" width="4.28515625" style="295" customWidth="1"/>
    <col min="6685" max="6685" width="8.28515625" style="295" customWidth="1"/>
    <col min="6686" max="6686" width="8.7109375" style="295" customWidth="1"/>
    <col min="6687" max="6912" width="9.140625" style="295"/>
    <col min="6913" max="6913" width="4.140625" style="295" customWidth="1"/>
    <col min="6914" max="6914" width="8.140625" style="295" customWidth="1"/>
    <col min="6915" max="6915" width="17" style="295" customWidth="1"/>
    <col min="6916" max="6916" width="41.28515625" style="295" customWidth="1"/>
    <col min="6917" max="6918" width="4.28515625" style="295" customWidth="1"/>
    <col min="6919" max="6919" width="5.140625" style="295" customWidth="1"/>
    <col min="6920" max="6921" width="0" style="295" hidden="1" customWidth="1"/>
    <col min="6922" max="6922" width="5.140625" style="295" customWidth="1"/>
    <col min="6923" max="6926" width="0" style="295" hidden="1" customWidth="1"/>
    <col min="6927" max="6927" width="3.5703125" style="295" customWidth="1"/>
    <col min="6928" max="6934" width="0" style="295" hidden="1" customWidth="1"/>
    <col min="6935" max="6935" width="9.140625" style="295"/>
    <col min="6936" max="6937" width="5.7109375" style="295" customWidth="1"/>
    <col min="6938" max="6938" width="6.5703125" style="295" customWidth="1"/>
    <col min="6939" max="6939" width="24.85546875" style="295" customWidth="1"/>
    <col min="6940" max="6940" width="4.28515625" style="295" customWidth="1"/>
    <col min="6941" max="6941" width="8.28515625" style="295" customWidth="1"/>
    <col min="6942" max="6942" width="8.7109375" style="295" customWidth="1"/>
    <col min="6943" max="7168" width="9.140625" style="295"/>
    <col min="7169" max="7169" width="4.140625" style="295" customWidth="1"/>
    <col min="7170" max="7170" width="8.140625" style="295" customWidth="1"/>
    <col min="7171" max="7171" width="17" style="295" customWidth="1"/>
    <col min="7172" max="7172" width="41.28515625" style="295" customWidth="1"/>
    <col min="7173" max="7174" width="4.28515625" style="295" customWidth="1"/>
    <col min="7175" max="7175" width="5.140625" style="295" customWidth="1"/>
    <col min="7176" max="7177" width="0" style="295" hidden="1" customWidth="1"/>
    <col min="7178" max="7178" width="5.140625" style="295" customWidth="1"/>
    <col min="7179" max="7182" width="0" style="295" hidden="1" customWidth="1"/>
    <col min="7183" max="7183" width="3.5703125" style="295" customWidth="1"/>
    <col min="7184" max="7190" width="0" style="295" hidden="1" customWidth="1"/>
    <col min="7191" max="7191" width="9.140625" style="295"/>
    <col min="7192" max="7193" width="5.7109375" style="295" customWidth="1"/>
    <col min="7194" max="7194" width="6.5703125" style="295" customWidth="1"/>
    <col min="7195" max="7195" width="24.85546875" style="295" customWidth="1"/>
    <col min="7196" max="7196" width="4.28515625" style="295" customWidth="1"/>
    <col min="7197" max="7197" width="8.28515625" style="295" customWidth="1"/>
    <col min="7198" max="7198" width="8.7109375" style="295" customWidth="1"/>
    <col min="7199" max="7424" width="9.140625" style="295"/>
    <col min="7425" max="7425" width="4.140625" style="295" customWidth="1"/>
    <col min="7426" max="7426" width="8.140625" style="295" customWidth="1"/>
    <col min="7427" max="7427" width="17" style="295" customWidth="1"/>
    <col min="7428" max="7428" width="41.28515625" style="295" customWidth="1"/>
    <col min="7429" max="7430" width="4.28515625" style="295" customWidth="1"/>
    <col min="7431" max="7431" width="5.140625" style="295" customWidth="1"/>
    <col min="7432" max="7433" width="0" style="295" hidden="1" customWidth="1"/>
    <col min="7434" max="7434" width="5.140625" style="295" customWidth="1"/>
    <col min="7435" max="7438" width="0" style="295" hidden="1" customWidth="1"/>
    <col min="7439" max="7439" width="3.5703125" style="295" customWidth="1"/>
    <col min="7440" max="7446" width="0" style="295" hidden="1" customWidth="1"/>
    <col min="7447" max="7447" width="9.140625" style="295"/>
    <col min="7448" max="7449" width="5.7109375" style="295" customWidth="1"/>
    <col min="7450" max="7450" width="6.5703125" style="295" customWidth="1"/>
    <col min="7451" max="7451" width="24.85546875" style="295" customWidth="1"/>
    <col min="7452" max="7452" width="4.28515625" style="295" customWidth="1"/>
    <col min="7453" max="7453" width="8.28515625" style="295" customWidth="1"/>
    <col min="7454" max="7454" width="8.7109375" style="295" customWidth="1"/>
    <col min="7455" max="7680" width="9.140625" style="295"/>
    <col min="7681" max="7681" width="4.140625" style="295" customWidth="1"/>
    <col min="7682" max="7682" width="8.140625" style="295" customWidth="1"/>
    <col min="7683" max="7683" width="17" style="295" customWidth="1"/>
    <col min="7684" max="7684" width="41.28515625" style="295" customWidth="1"/>
    <col min="7685" max="7686" width="4.28515625" style="295" customWidth="1"/>
    <col min="7687" max="7687" width="5.140625" style="295" customWidth="1"/>
    <col min="7688" max="7689" width="0" style="295" hidden="1" customWidth="1"/>
    <col min="7690" max="7690" width="5.140625" style="295" customWidth="1"/>
    <col min="7691" max="7694" width="0" style="295" hidden="1" customWidth="1"/>
    <col min="7695" max="7695" width="3.5703125" style="295" customWidth="1"/>
    <col min="7696" max="7702" width="0" style="295" hidden="1" customWidth="1"/>
    <col min="7703" max="7703" width="9.140625" style="295"/>
    <col min="7704" max="7705" width="5.7109375" style="295" customWidth="1"/>
    <col min="7706" max="7706" width="6.5703125" style="295" customWidth="1"/>
    <col min="7707" max="7707" width="24.85546875" style="295" customWidth="1"/>
    <col min="7708" max="7708" width="4.28515625" style="295" customWidth="1"/>
    <col min="7709" max="7709" width="8.28515625" style="295" customWidth="1"/>
    <col min="7710" max="7710" width="8.7109375" style="295" customWidth="1"/>
    <col min="7711" max="7936" width="9.140625" style="295"/>
    <col min="7937" max="7937" width="4.140625" style="295" customWidth="1"/>
    <col min="7938" max="7938" width="8.140625" style="295" customWidth="1"/>
    <col min="7939" max="7939" width="17" style="295" customWidth="1"/>
    <col min="7940" max="7940" width="41.28515625" style="295" customWidth="1"/>
    <col min="7941" max="7942" width="4.28515625" style="295" customWidth="1"/>
    <col min="7943" max="7943" width="5.140625" style="295" customWidth="1"/>
    <col min="7944" max="7945" width="0" style="295" hidden="1" customWidth="1"/>
    <col min="7946" max="7946" width="5.140625" style="295" customWidth="1"/>
    <col min="7947" max="7950" width="0" style="295" hidden="1" customWidth="1"/>
    <col min="7951" max="7951" width="3.5703125" style="295" customWidth="1"/>
    <col min="7952" max="7958" width="0" style="295" hidden="1" customWidth="1"/>
    <col min="7959" max="7959" width="9.140625" style="295"/>
    <col min="7960" max="7961" width="5.7109375" style="295" customWidth="1"/>
    <col min="7962" max="7962" width="6.5703125" style="295" customWidth="1"/>
    <col min="7963" max="7963" width="24.85546875" style="295" customWidth="1"/>
    <col min="7964" max="7964" width="4.28515625" style="295" customWidth="1"/>
    <col min="7965" max="7965" width="8.28515625" style="295" customWidth="1"/>
    <col min="7966" max="7966" width="8.7109375" style="295" customWidth="1"/>
    <col min="7967" max="8192" width="9.140625" style="295"/>
    <col min="8193" max="8193" width="4.140625" style="295" customWidth="1"/>
    <col min="8194" max="8194" width="8.140625" style="295" customWidth="1"/>
    <col min="8195" max="8195" width="17" style="295" customWidth="1"/>
    <col min="8196" max="8196" width="41.28515625" style="295" customWidth="1"/>
    <col min="8197" max="8198" width="4.28515625" style="295" customWidth="1"/>
    <col min="8199" max="8199" width="5.140625" style="295" customWidth="1"/>
    <col min="8200" max="8201" width="0" style="295" hidden="1" customWidth="1"/>
    <col min="8202" max="8202" width="5.140625" style="295" customWidth="1"/>
    <col min="8203" max="8206" width="0" style="295" hidden="1" customWidth="1"/>
    <col min="8207" max="8207" width="3.5703125" style="295" customWidth="1"/>
    <col min="8208" max="8214" width="0" style="295" hidden="1" customWidth="1"/>
    <col min="8215" max="8215" width="9.140625" style="295"/>
    <col min="8216" max="8217" width="5.7109375" style="295" customWidth="1"/>
    <col min="8218" max="8218" width="6.5703125" style="295" customWidth="1"/>
    <col min="8219" max="8219" width="24.85546875" style="295" customWidth="1"/>
    <col min="8220" max="8220" width="4.28515625" style="295" customWidth="1"/>
    <col min="8221" max="8221" width="8.28515625" style="295" customWidth="1"/>
    <col min="8222" max="8222" width="8.7109375" style="295" customWidth="1"/>
    <col min="8223" max="8448" width="9.140625" style="295"/>
    <col min="8449" max="8449" width="4.140625" style="295" customWidth="1"/>
    <col min="8450" max="8450" width="8.140625" style="295" customWidth="1"/>
    <col min="8451" max="8451" width="17" style="295" customWidth="1"/>
    <col min="8452" max="8452" width="41.28515625" style="295" customWidth="1"/>
    <col min="8453" max="8454" width="4.28515625" style="295" customWidth="1"/>
    <col min="8455" max="8455" width="5.140625" style="295" customWidth="1"/>
    <col min="8456" max="8457" width="0" style="295" hidden="1" customWidth="1"/>
    <col min="8458" max="8458" width="5.140625" style="295" customWidth="1"/>
    <col min="8459" max="8462" width="0" style="295" hidden="1" customWidth="1"/>
    <col min="8463" max="8463" width="3.5703125" style="295" customWidth="1"/>
    <col min="8464" max="8470" width="0" style="295" hidden="1" customWidth="1"/>
    <col min="8471" max="8471" width="9.140625" style="295"/>
    <col min="8472" max="8473" width="5.7109375" style="295" customWidth="1"/>
    <col min="8474" max="8474" width="6.5703125" style="295" customWidth="1"/>
    <col min="8475" max="8475" width="24.85546875" style="295" customWidth="1"/>
    <col min="8476" max="8476" width="4.28515625" style="295" customWidth="1"/>
    <col min="8477" max="8477" width="8.28515625" style="295" customWidth="1"/>
    <col min="8478" max="8478" width="8.7109375" style="295" customWidth="1"/>
    <col min="8479" max="8704" width="9.140625" style="295"/>
    <col min="8705" max="8705" width="4.140625" style="295" customWidth="1"/>
    <col min="8706" max="8706" width="8.140625" style="295" customWidth="1"/>
    <col min="8707" max="8707" width="17" style="295" customWidth="1"/>
    <col min="8708" max="8708" width="41.28515625" style="295" customWidth="1"/>
    <col min="8709" max="8710" width="4.28515625" style="295" customWidth="1"/>
    <col min="8711" max="8711" width="5.140625" style="295" customWidth="1"/>
    <col min="8712" max="8713" width="0" style="295" hidden="1" customWidth="1"/>
    <col min="8714" max="8714" width="5.140625" style="295" customWidth="1"/>
    <col min="8715" max="8718" width="0" style="295" hidden="1" customWidth="1"/>
    <col min="8719" max="8719" width="3.5703125" style="295" customWidth="1"/>
    <col min="8720" max="8726" width="0" style="295" hidden="1" customWidth="1"/>
    <col min="8727" max="8727" width="9.140625" style="295"/>
    <col min="8728" max="8729" width="5.7109375" style="295" customWidth="1"/>
    <col min="8730" max="8730" width="6.5703125" style="295" customWidth="1"/>
    <col min="8731" max="8731" width="24.85546875" style="295" customWidth="1"/>
    <col min="8732" max="8732" width="4.28515625" style="295" customWidth="1"/>
    <col min="8733" max="8733" width="8.28515625" style="295" customWidth="1"/>
    <col min="8734" max="8734" width="8.7109375" style="295" customWidth="1"/>
    <col min="8735" max="8960" width="9.140625" style="295"/>
    <col min="8961" max="8961" width="4.140625" style="295" customWidth="1"/>
    <col min="8962" max="8962" width="8.140625" style="295" customWidth="1"/>
    <col min="8963" max="8963" width="17" style="295" customWidth="1"/>
    <col min="8964" max="8964" width="41.28515625" style="295" customWidth="1"/>
    <col min="8965" max="8966" width="4.28515625" style="295" customWidth="1"/>
    <col min="8967" max="8967" width="5.140625" style="295" customWidth="1"/>
    <col min="8968" max="8969" width="0" style="295" hidden="1" customWidth="1"/>
    <col min="8970" max="8970" width="5.140625" style="295" customWidth="1"/>
    <col min="8971" max="8974" width="0" style="295" hidden="1" customWidth="1"/>
    <col min="8975" max="8975" width="3.5703125" style="295" customWidth="1"/>
    <col min="8976" max="8982" width="0" style="295" hidden="1" customWidth="1"/>
    <col min="8983" max="8983" width="9.140625" style="295"/>
    <col min="8984" max="8985" width="5.7109375" style="295" customWidth="1"/>
    <col min="8986" max="8986" width="6.5703125" style="295" customWidth="1"/>
    <col min="8987" max="8987" width="24.85546875" style="295" customWidth="1"/>
    <col min="8988" max="8988" width="4.28515625" style="295" customWidth="1"/>
    <col min="8989" max="8989" width="8.28515625" style="295" customWidth="1"/>
    <col min="8990" max="8990" width="8.7109375" style="295" customWidth="1"/>
    <col min="8991" max="9216" width="9.140625" style="295"/>
    <col min="9217" max="9217" width="4.140625" style="295" customWidth="1"/>
    <col min="9218" max="9218" width="8.140625" style="295" customWidth="1"/>
    <col min="9219" max="9219" width="17" style="295" customWidth="1"/>
    <col min="9220" max="9220" width="41.28515625" style="295" customWidth="1"/>
    <col min="9221" max="9222" width="4.28515625" style="295" customWidth="1"/>
    <col min="9223" max="9223" width="5.140625" style="295" customWidth="1"/>
    <col min="9224" max="9225" width="0" style="295" hidden="1" customWidth="1"/>
    <col min="9226" max="9226" width="5.140625" style="295" customWidth="1"/>
    <col min="9227" max="9230" width="0" style="295" hidden="1" customWidth="1"/>
    <col min="9231" max="9231" width="3.5703125" style="295" customWidth="1"/>
    <col min="9232" max="9238" width="0" style="295" hidden="1" customWidth="1"/>
    <col min="9239" max="9239" width="9.140625" style="295"/>
    <col min="9240" max="9241" width="5.7109375" style="295" customWidth="1"/>
    <col min="9242" max="9242" width="6.5703125" style="295" customWidth="1"/>
    <col min="9243" max="9243" width="24.85546875" style="295" customWidth="1"/>
    <col min="9244" max="9244" width="4.28515625" style="295" customWidth="1"/>
    <col min="9245" max="9245" width="8.28515625" style="295" customWidth="1"/>
    <col min="9246" max="9246" width="8.7109375" style="295" customWidth="1"/>
    <col min="9247" max="9472" width="9.140625" style="295"/>
    <col min="9473" max="9473" width="4.140625" style="295" customWidth="1"/>
    <col min="9474" max="9474" width="8.140625" style="295" customWidth="1"/>
    <col min="9475" max="9475" width="17" style="295" customWidth="1"/>
    <col min="9476" max="9476" width="41.28515625" style="295" customWidth="1"/>
    <col min="9477" max="9478" width="4.28515625" style="295" customWidth="1"/>
    <col min="9479" max="9479" width="5.140625" style="295" customWidth="1"/>
    <col min="9480" max="9481" width="0" style="295" hidden="1" customWidth="1"/>
    <col min="9482" max="9482" width="5.140625" style="295" customWidth="1"/>
    <col min="9483" max="9486" width="0" style="295" hidden="1" customWidth="1"/>
    <col min="9487" max="9487" width="3.5703125" style="295" customWidth="1"/>
    <col min="9488" max="9494" width="0" style="295" hidden="1" customWidth="1"/>
    <col min="9495" max="9495" width="9.140625" style="295"/>
    <col min="9496" max="9497" width="5.7109375" style="295" customWidth="1"/>
    <col min="9498" max="9498" width="6.5703125" style="295" customWidth="1"/>
    <col min="9499" max="9499" width="24.85546875" style="295" customWidth="1"/>
    <col min="9500" max="9500" width="4.28515625" style="295" customWidth="1"/>
    <col min="9501" max="9501" width="8.28515625" style="295" customWidth="1"/>
    <col min="9502" max="9502" width="8.7109375" style="295" customWidth="1"/>
    <col min="9503" max="9728" width="9.140625" style="295"/>
    <col min="9729" max="9729" width="4.140625" style="295" customWidth="1"/>
    <col min="9730" max="9730" width="8.140625" style="295" customWidth="1"/>
    <col min="9731" max="9731" width="17" style="295" customWidth="1"/>
    <col min="9732" max="9732" width="41.28515625" style="295" customWidth="1"/>
    <col min="9733" max="9734" width="4.28515625" style="295" customWidth="1"/>
    <col min="9735" max="9735" width="5.140625" style="295" customWidth="1"/>
    <col min="9736" max="9737" width="0" style="295" hidden="1" customWidth="1"/>
    <col min="9738" max="9738" width="5.140625" style="295" customWidth="1"/>
    <col min="9739" max="9742" width="0" style="295" hidden="1" customWidth="1"/>
    <col min="9743" max="9743" width="3.5703125" style="295" customWidth="1"/>
    <col min="9744" max="9750" width="0" style="295" hidden="1" customWidth="1"/>
    <col min="9751" max="9751" width="9.140625" style="295"/>
    <col min="9752" max="9753" width="5.7109375" style="295" customWidth="1"/>
    <col min="9754" max="9754" width="6.5703125" style="295" customWidth="1"/>
    <col min="9755" max="9755" width="24.85546875" style="295" customWidth="1"/>
    <col min="9756" max="9756" width="4.28515625" style="295" customWidth="1"/>
    <col min="9757" max="9757" width="8.28515625" style="295" customWidth="1"/>
    <col min="9758" max="9758" width="8.7109375" style="295" customWidth="1"/>
    <col min="9759" max="9984" width="9.140625" style="295"/>
    <col min="9985" max="9985" width="4.140625" style="295" customWidth="1"/>
    <col min="9986" max="9986" width="8.140625" style="295" customWidth="1"/>
    <col min="9987" max="9987" width="17" style="295" customWidth="1"/>
    <col min="9988" max="9988" width="41.28515625" style="295" customWidth="1"/>
    <col min="9989" max="9990" width="4.28515625" style="295" customWidth="1"/>
    <col min="9991" max="9991" width="5.140625" style="295" customWidth="1"/>
    <col min="9992" max="9993" width="0" style="295" hidden="1" customWidth="1"/>
    <col min="9994" max="9994" width="5.140625" style="295" customWidth="1"/>
    <col min="9995" max="9998" width="0" style="295" hidden="1" customWidth="1"/>
    <col min="9999" max="9999" width="3.5703125" style="295" customWidth="1"/>
    <col min="10000" max="10006" width="0" style="295" hidden="1" customWidth="1"/>
    <col min="10007" max="10007" width="9.140625" style="295"/>
    <col min="10008" max="10009" width="5.7109375" style="295" customWidth="1"/>
    <col min="10010" max="10010" width="6.5703125" style="295" customWidth="1"/>
    <col min="10011" max="10011" width="24.85546875" style="295" customWidth="1"/>
    <col min="10012" max="10012" width="4.28515625" style="295" customWidth="1"/>
    <col min="10013" max="10013" width="8.28515625" style="295" customWidth="1"/>
    <col min="10014" max="10014" width="8.7109375" style="295" customWidth="1"/>
    <col min="10015" max="10240" width="9.140625" style="295"/>
    <col min="10241" max="10241" width="4.140625" style="295" customWidth="1"/>
    <col min="10242" max="10242" width="8.140625" style="295" customWidth="1"/>
    <col min="10243" max="10243" width="17" style="295" customWidth="1"/>
    <col min="10244" max="10244" width="41.28515625" style="295" customWidth="1"/>
    <col min="10245" max="10246" width="4.28515625" style="295" customWidth="1"/>
    <col min="10247" max="10247" width="5.140625" style="295" customWidth="1"/>
    <col min="10248" max="10249" width="0" style="295" hidden="1" customWidth="1"/>
    <col min="10250" max="10250" width="5.140625" style="295" customWidth="1"/>
    <col min="10251" max="10254" width="0" style="295" hidden="1" customWidth="1"/>
    <col min="10255" max="10255" width="3.5703125" style="295" customWidth="1"/>
    <col min="10256" max="10262" width="0" style="295" hidden="1" customWidth="1"/>
    <col min="10263" max="10263" width="9.140625" style="295"/>
    <col min="10264" max="10265" width="5.7109375" style="295" customWidth="1"/>
    <col min="10266" max="10266" width="6.5703125" style="295" customWidth="1"/>
    <col min="10267" max="10267" width="24.85546875" style="295" customWidth="1"/>
    <col min="10268" max="10268" width="4.28515625" style="295" customWidth="1"/>
    <col min="10269" max="10269" width="8.28515625" style="295" customWidth="1"/>
    <col min="10270" max="10270" width="8.7109375" style="295" customWidth="1"/>
    <col min="10271" max="10496" width="9.140625" style="295"/>
    <col min="10497" max="10497" width="4.140625" style="295" customWidth="1"/>
    <col min="10498" max="10498" width="8.140625" style="295" customWidth="1"/>
    <col min="10499" max="10499" width="17" style="295" customWidth="1"/>
    <col min="10500" max="10500" width="41.28515625" style="295" customWidth="1"/>
    <col min="10501" max="10502" width="4.28515625" style="295" customWidth="1"/>
    <col min="10503" max="10503" width="5.140625" style="295" customWidth="1"/>
    <col min="10504" max="10505" width="0" style="295" hidden="1" customWidth="1"/>
    <col min="10506" max="10506" width="5.140625" style="295" customWidth="1"/>
    <col min="10507" max="10510" width="0" style="295" hidden="1" customWidth="1"/>
    <col min="10511" max="10511" width="3.5703125" style="295" customWidth="1"/>
    <col min="10512" max="10518" width="0" style="295" hidden="1" customWidth="1"/>
    <col min="10519" max="10519" width="9.140625" style="295"/>
    <col min="10520" max="10521" width="5.7109375" style="295" customWidth="1"/>
    <col min="10522" max="10522" width="6.5703125" style="295" customWidth="1"/>
    <col min="10523" max="10523" width="24.85546875" style="295" customWidth="1"/>
    <col min="10524" max="10524" width="4.28515625" style="295" customWidth="1"/>
    <col min="10525" max="10525" width="8.28515625" style="295" customWidth="1"/>
    <col min="10526" max="10526" width="8.7109375" style="295" customWidth="1"/>
    <col min="10527" max="10752" width="9.140625" style="295"/>
    <col min="10753" max="10753" width="4.140625" style="295" customWidth="1"/>
    <col min="10754" max="10754" width="8.140625" style="295" customWidth="1"/>
    <col min="10755" max="10755" width="17" style="295" customWidth="1"/>
    <col min="10756" max="10756" width="41.28515625" style="295" customWidth="1"/>
    <col min="10757" max="10758" width="4.28515625" style="295" customWidth="1"/>
    <col min="10759" max="10759" width="5.140625" style="295" customWidth="1"/>
    <col min="10760" max="10761" width="0" style="295" hidden="1" customWidth="1"/>
    <col min="10762" max="10762" width="5.140625" style="295" customWidth="1"/>
    <col min="10763" max="10766" width="0" style="295" hidden="1" customWidth="1"/>
    <col min="10767" max="10767" width="3.5703125" style="295" customWidth="1"/>
    <col min="10768" max="10774" width="0" style="295" hidden="1" customWidth="1"/>
    <col min="10775" max="10775" width="9.140625" style="295"/>
    <col min="10776" max="10777" width="5.7109375" style="295" customWidth="1"/>
    <col min="10778" max="10778" width="6.5703125" style="295" customWidth="1"/>
    <col min="10779" max="10779" width="24.85546875" style="295" customWidth="1"/>
    <col min="10780" max="10780" width="4.28515625" style="295" customWidth="1"/>
    <col min="10781" max="10781" width="8.28515625" style="295" customWidth="1"/>
    <col min="10782" max="10782" width="8.7109375" style="295" customWidth="1"/>
    <col min="10783" max="11008" width="9.140625" style="295"/>
    <col min="11009" max="11009" width="4.140625" style="295" customWidth="1"/>
    <col min="11010" max="11010" width="8.140625" style="295" customWidth="1"/>
    <col min="11011" max="11011" width="17" style="295" customWidth="1"/>
    <col min="11012" max="11012" width="41.28515625" style="295" customWidth="1"/>
    <col min="11013" max="11014" width="4.28515625" style="295" customWidth="1"/>
    <col min="11015" max="11015" width="5.140625" style="295" customWidth="1"/>
    <col min="11016" max="11017" width="0" style="295" hidden="1" customWidth="1"/>
    <col min="11018" max="11018" width="5.140625" style="295" customWidth="1"/>
    <col min="11019" max="11022" width="0" style="295" hidden="1" customWidth="1"/>
    <col min="11023" max="11023" width="3.5703125" style="295" customWidth="1"/>
    <col min="11024" max="11030" width="0" style="295" hidden="1" customWidth="1"/>
    <col min="11031" max="11031" width="9.140625" style="295"/>
    <col min="11032" max="11033" width="5.7109375" style="295" customWidth="1"/>
    <col min="11034" max="11034" width="6.5703125" style="295" customWidth="1"/>
    <col min="11035" max="11035" width="24.85546875" style="295" customWidth="1"/>
    <col min="11036" max="11036" width="4.28515625" style="295" customWidth="1"/>
    <col min="11037" max="11037" width="8.28515625" style="295" customWidth="1"/>
    <col min="11038" max="11038" width="8.7109375" style="295" customWidth="1"/>
    <col min="11039" max="11264" width="9.140625" style="295"/>
    <col min="11265" max="11265" width="4.140625" style="295" customWidth="1"/>
    <col min="11266" max="11266" width="8.140625" style="295" customWidth="1"/>
    <col min="11267" max="11267" width="17" style="295" customWidth="1"/>
    <col min="11268" max="11268" width="41.28515625" style="295" customWidth="1"/>
    <col min="11269" max="11270" width="4.28515625" style="295" customWidth="1"/>
    <col min="11271" max="11271" width="5.140625" style="295" customWidth="1"/>
    <col min="11272" max="11273" width="0" style="295" hidden="1" customWidth="1"/>
    <col min="11274" max="11274" width="5.140625" style="295" customWidth="1"/>
    <col min="11275" max="11278" width="0" style="295" hidden="1" customWidth="1"/>
    <col min="11279" max="11279" width="3.5703125" style="295" customWidth="1"/>
    <col min="11280" max="11286" width="0" style="295" hidden="1" customWidth="1"/>
    <col min="11287" max="11287" width="9.140625" style="295"/>
    <col min="11288" max="11289" width="5.7109375" style="295" customWidth="1"/>
    <col min="11290" max="11290" width="6.5703125" style="295" customWidth="1"/>
    <col min="11291" max="11291" width="24.85546875" style="295" customWidth="1"/>
    <col min="11292" max="11292" width="4.28515625" style="295" customWidth="1"/>
    <col min="11293" max="11293" width="8.28515625" style="295" customWidth="1"/>
    <col min="11294" max="11294" width="8.7109375" style="295" customWidth="1"/>
    <col min="11295" max="11520" width="9.140625" style="295"/>
    <col min="11521" max="11521" width="4.140625" style="295" customWidth="1"/>
    <col min="11522" max="11522" width="8.140625" style="295" customWidth="1"/>
    <col min="11523" max="11523" width="17" style="295" customWidth="1"/>
    <col min="11524" max="11524" width="41.28515625" style="295" customWidth="1"/>
    <col min="11525" max="11526" width="4.28515625" style="295" customWidth="1"/>
    <col min="11527" max="11527" width="5.140625" style="295" customWidth="1"/>
    <col min="11528" max="11529" width="0" style="295" hidden="1" customWidth="1"/>
    <col min="11530" max="11530" width="5.140625" style="295" customWidth="1"/>
    <col min="11531" max="11534" width="0" style="295" hidden="1" customWidth="1"/>
    <col min="11535" max="11535" width="3.5703125" style="295" customWidth="1"/>
    <col min="11536" max="11542" width="0" style="295" hidden="1" customWidth="1"/>
    <col min="11543" max="11543" width="9.140625" style="295"/>
    <col min="11544" max="11545" width="5.7109375" style="295" customWidth="1"/>
    <col min="11546" max="11546" width="6.5703125" style="295" customWidth="1"/>
    <col min="11547" max="11547" width="24.85546875" style="295" customWidth="1"/>
    <col min="11548" max="11548" width="4.28515625" style="295" customWidth="1"/>
    <col min="11549" max="11549" width="8.28515625" style="295" customWidth="1"/>
    <col min="11550" max="11550" width="8.7109375" style="295" customWidth="1"/>
    <col min="11551" max="11776" width="9.140625" style="295"/>
    <col min="11777" max="11777" width="4.140625" style="295" customWidth="1"/>
    <col min="11778" max="11778" width="8.140625" style="295" customWidth="1"/>
    <col min="11779" max="11779" width="17" style="295" customWidth="1"/>
    <col min="11780" max="11780" width="41.28515625" style="295" customWidth="1"/>
    <col min="11781" max="11782" width="4.28515625" style="295" customWidth="1"/>
    <col min="11783" max="11783" width="5.140625" style="295" customWidth="1"/>
    <col min="11784" max="11785" width="0" style="295" hidden="1" customWidth="1"/>
    <col min="11786" max="11786" width="5.140625" style="295" customWidth="1"/>
    <col min="11787" max="11790" width="0" style="295" hidden="1" customWidth="1"/>
    <col min="11791" max="11791" width="3.5703125" style="295" customWidth="1"/>
    <col min="11792" max="11798" width="0" style="295" hidden="1" customWidth="1"/>
    <col min="11799" max="11799" width="9.140625" style="295"/>
    <col min="11800" max="11801" width="5.7109375" style="295" customWidth="1"/>
    <col min="11802" max="11802" width="6.5703125" style="295" customWidth="1"/>
    <col min="11803" max="11803" width="24.85546875" style="295" customWidth="1"/>
    <col min="11804" max="11804" width="4.28515625" style="295" customWidth="1"/>
    <col min="11805" max="11805" width="8.28515625" style="295" customWidth="1"/>
    <col min="11806" max="11806" width="8.7109375" style="295" customWidth="1"/>
    <col min="11807" max="12032" width="9.140625" style="295"/>
    <col min="12033" max="12033" width="4.140625" style="295" customWidth="1"/>
    <col min="12034" max="12034" width="8.140625" style="295" customWidth="1"/>
    <col min="12035" max="12035" width="17" style="295" customWidth="1"/>
    <col min="12036" max="12036" width="41.28515625" style="295" customWidth="1"/>
    <col min="12037" max="12038" width="4.28515625" style="295" customWidth="1"/>
    <col min="12039" max="12039" width="5.140625" style="295" customWidth="1"/>
    <col min="12040" max="12041" width="0" style="295" hidden="1" customWidth="1"/>
    <col min="12042" max="12042" width="5.140625" style="295" customWidth="1"/>
    <col min="12043" max="12046" width="0" style="295" hidden="1" customWidth="1"/>
    <col min="12047" max="12047" width="3.5703125" style="295" customWidth="1"/>
    <col min="12048" max="12054" width="0" style="295" hidden="1" customWidth="1"/>
    <col min="12055" max="12055" width="9.140625" style="295"/>
    <col min="12056" max="12057" width="5.7109375" style="295" customWidth="1"/>
    <col min="12058" max="12058" width="6.5703125" style="295" customWidth="1"/>
    <col min="12059" max="12059" width="24.85546875" style="295" customWidth="1"/>
    <col min="12060" max="12060" width="4.28515625" style="295" customWidth="1"/>
    <col min="12061" max="12061" width="8.28515625" style="295" customWidth="1"/>
    <col min="12062" max="12062" width="8.7109375" style="295" customWidth="1"/>
    <col min="12063" max="12288" width="9.140625" style="295"/>
    <col min="12289" max="12289" width="4.140625" style="295" customWidth="1"/>
    <col min="12290" max="12290" width="8.140625" style="295" customWidth="1"/>
    <col min="12291" max="12291" width="17" style="295" customWidth="1"/>
    <col min="12292" max="12292" width="41.28515625" style="295" customWidth="1"/>
    <col min="12293" max="12294" width="4.28515625" style="295" customWidth="1"/>
    <col min="12295" max="12295" width="5.140625" style="295" customWidth="1"/>
    <col min="12296" max="12297" width="0" style="295" hidden="1" customWidth="1"/>
    <col min="12298" max="12298" width="5.140625" style="295" customWidth="1"/>
    <col min="12299" max="12302" width="0" style="295" hidden="1" customWidth="1"/>
    <col min="12303" max="12303" width="3.5703125" style="295" customWidth="1"/>
    <col min="12304" max="12310" width="0" style="295" hidden="1" customWidth="1"/>
    <col min="12311" max="12311" width="9.140625" style="295"/>
    <col min="12312" max="12313" width="5.7109375" style="295" customWidth="1"/>
    <col min="12314" max="12314" width="6.5703125" style="295" customWidth="1"/>
    <col min="12315" max="12315" width="24.85546875" style="295" customWidth="1"/>
    <col min="12316" max="12316" width="4.28515625" style="295" customWidth="1"/>
    <col min="12317" max="12317" width="8.28515625" style="295" customWidth="1"/>
    <col min="12318" max="12318" width="8.7109375" style="295" customWidth="1"/>
    <col min="12319" max="12544" width="9.140625" style="295"/>
    <col min="12545" max="12545" width="4.140625" style="295" customWidth="1"/>
    <col min="12546" max="12546" width="8.140625" style="295" customWidth="1"/>
    <col min="12547" max="12547" width="17" style="295" customWidth="1"/>
    <col min="12548" max="12548" width="41.28515625" style="295" customWidth="1"/>
    <col min="12549" max="12550" width="4.28515625" style="295" customWidth="1"/>
    <col min="12551" max="12551" width="5.140625" style="295" customWidth="1"/>
    <col min="12552" max="12553" width="0" style="295" hidden="1" customWidth="1"/>
    <col min="12554" max="12554" width="5.140625" style="295" customWidth="1"/>
    <col min="12555" max="12558" width="0" style="295" hidden="1" customWidth="1"/>
    <col min="12559" max="12559" width="3.5703125" style="295" customWidth="1"/>
    <col min="12560" max="12566" width="0" style="295" hidden="1" customWidth="1"/>
    <col min="12567" max="12567" width="9.140625" style="295"/>
    <col min="12568" max="12569" width="5.7109375" style="295" customWidth="1"/>
    <col min="12570" max="12570" width="6.5703125" style="295" customWidth="1"/>
    <col min="12571" max="12571" width="24.85546875" style="295" customWidth="1"/>
    <col min="12572" max="12572" width="4.28515625" style="295" customWidth="1"/>
    <col min="12573" max="12573" width="8.28515625" style="295" customWidth="1"/>
    <col min="12574" max="12574" width="8.7109375" style="295" customWidth="1"/>
    <col min="12575" max="12800" width="9.140625" style="295"/>
    <col min="12801" max="12801" width="4.140625" style="295" customWidth="1"/>
    <col min="12802" max="12802" width="8.140625" style="295" customWidth="1"/>
    <col min="12803" max="12803" width="17" style="295" customWidth="1"/>
    <col min="12804" max="12804" width="41.28515625" style="295" customWidth="1"/>
    <col min="12805" max="12806" width="4.28515625" style="295" customWidth="1"/>
    <col min="12807" max="12807" width="5.140625" style="295" customWidth="1"/>
    <col min="12808" max="12809" width="0" style="295" hidden="1" customWidth="1"/>
    <col min="12810" max="12810" width="5.140625" style="295" customWidth="1"/>
    <col min="12811" max="12814" width="0" style="295" hidden="1" customWidth="1"/>
    <col min="12815" max="12815" width="3.5703125" style="295" customWidth="1"/>
    <col min="12816" max="12822" width="0" style="295" hidden="1" customWidth="1"/>
    <col min="12823" max="12823" width="9.140625" style="295"/>
    <col min="12824" max="12825" width="5.7109375" style="295" customWidth="1"/>
    <col min="12826" max="12826" width="6.5703125" style="295" customWidth="1"/>
    <col min="12827" max="12827" width="24.85546875" style="295" customWidth="1"/>
    <col min="12828" max="12828" width="4.28515625" style="295" customWidth="1"/>
    <col min="12829" max="12829" width="8.28515625" style="295" customWidth="1"/>
    <col min="12830" max="12830" width="8.7109375" style="295" customWidth="1"/>
    <col min="12831" max="13056" width="9.140625" style="295"/>
    <col min="13057" max="13057" width="4.140625" style="295" customWidth="1"/>
    <col min="13058" max="13058" width="8.140625" style="295" customWidth="1"/>
    <col min="13059" max="13059" width="17" style="295" customWidth="1"/>
    <col min="13060" max="13060" width="41.28515625" style="295" customWidth="1"/>
    <col min="13061" max="13062" width="4.28515625" style="295" customWidth="1"/>
    <col min="13063" max="13063" width="5.140625" style="295" customWidth="1"/>
    <col min="13064" max="13065" width="0" style="295" hidden="1" customWidth="1"/>
    <col min="13066" max="13066" width="5.140625" style="295" customWidth="1"/>
    <col min="13067" max="13070" width="0" style="295" hidden="1" customWidth="1"/>
    <col min="13071" max="13071" width="3.5703125" style="295" customWidth="1"/>
    <col min="13072" max="13078" width="0" style="295" hidden="1" customWidth="1"/>
    <col min="13079" max="13079" width="9.140625" style="295"/>
    <col min="13080" max="13081" width="5.7109375" style="295" customWidth="1"/>
    <col min="13082" max="13082" width="6.5703125" style="295" customWidth="1"/>
    <col min="13083" max="13083" width="24.85546875" style="295" customWidth="1"/>
    <col min="13084" max="13084" width="4.28515625" style="295" customWidth="1"/>
    <col min="13085" max="13085" width="8.28515625" style="295" customWidth="1"/>
    <col min="13086" max="13086" width="8.7109375" style="295" customWidth="1"/>
    <col min="13087" max="13312" width="9.140625" style="295"/>
    <col min="13313" max="13313" width="4.140625" style="295" customWidth="1"/>
    <col min="13314" max="13314" width="8.140625" style="295" customWidth="1"/>
    <col min="13315" max="13315" width="17" style="295" customWidth="1"/>
    <col min="13316" max="13316" width="41.28515625" style="295" customWidth="1"/>
    <col min="13317" max="13318" width="4.28515625" style="295" customWidth="1"/>
    <col min="13319" max="13319" width="5.140625" style="295" customWidth="1"/>
    <col min="13320" max="13321" width="0" style="295" hidden="1" customWidth="1"/>
    <col min="13322" max="13322" width="5.140625" style="295" customWidth="1"/>
    <col min="13323" max="13326" width="0" style="295" hidden="1" customWidth="1"/>
    <col min="13327" max="13327" width="3.5703125" style="295" customWidth="1"/>
    <col min="13328" max="13334" width="0" style="295" hidden="1" customWidth="1"/>
    <col min="13335" max="13335" width="9.140625" style="295"/>
    <col min="13336" max="13337" width="5.7109375" style="295" customWidth="1"/>
    <col min="13338" max="13338" width="6.5703125" style="295" customWidth="1"/>
    <col min="13339" max="13339" width="24.85546875" style="295" customWidth="1"/>
    <col min="13340" max="13340" width="4.28515625" style="295" customWidth="1"/>
    <col min="13341" max="13341" width="8.28515625" style="295" customWidth="1"/>
    <col min="13342" max="13342" width="8.7109375" style="295" customWidth="1"/>
    <col min="13343" max="13568" width="9.140625" style="295"/>
    <col min="13569" max="13569" width="4.140625" style="295" customWidth="1"/>
    <col min="13570" max="13570" width="8.140625" style="295" customWidth="1"/>
    <col min="13571" max="13571" width="17" style="295" customWidth="1"/>
    <col min="13572" max="13572" width="41.28515625" style="295" customWidth="1"/>
    <col min="13573" max="13574" width="4.28515625" style="295" customWidth="1"/>
    <col min="13575" max="13575" width="5.140625" style="295" customWidth="1"/>
    <col min="13576" max="13577" width="0" style="295" hidden="1" customWidth="1"/>
    <col min="13578" max="13578" width="5.140625" style="295" customWidth="1"/>
    <col min="13579" max="13582" width="0" style="295" hidden="1" customWidth="1"/>
    <col min="13583" max="13583" width="3.5703125" style="295" customWidth="1"/>
    <col min="13584" max="13590" width="0" style="295" hidden="1" customWidth="1"/>
    <col min="13591" max="13591" width="9.140625" style="295"/>
    <col min="13592" max="13593" width="5.7109375" style="295" customWidth="1"/>
    <col min="13594" max="13594" width="6.5703125" style="295" customWidth="1"/>
    <col min="13595" max="13595" width="24.85546875" style="295" customWidth="1"/>
    <col min="13596" max="13596" width="4.28515625" style="295" customWidth="1"/>
    <col min="13597" max="13597" width="8.28515625" style="295" customWidth="1"/>
    <col min="13598" max="13598" width="8.7109375" style="295" customWidth="1"/>
    <col min="13599" max="13824" width="9.140625" style="295"/>
    <col min="13825" max="13825" width="4.140625" style="295" customWidth="1"/>
    <col min="13826" max="13826" width="8.140625" style="295" customWidth="1"/>
    <col min="13827" max="13827" width="17" style="295" customWidth="1"/>
    <col min="13828" max="13828" width="41.28515625" style="295" customWidth="1"/>
    <col min="13829" max="13830" width="4.28515625" style="295" customWidth="1"/>
    <col min="13831" max="13831" width="5.140625" style="295" customWidth="1"/>
    <col min="13832" max="13833" width="0" style="295" hidden="1" customWidth="1"/>
    <col min="13834" max="13834" width="5.140625" style="295" customWidth="1"/>
    <col min="13835" max="13838" width="0" style="295" hidden="1" customWidth="1"/>
    <col min="13839" max="13839" width="3.5703125" style="295" customWidth="1"/>
    <col min="13840" max="13846" width="0" style="295" hidden="1" customWidth="1"/>
    <col min="13847" max="13847" width="9.140625" style="295"/>
    <col min="13848" max="13849" width="5.7109375" style="295" customWidth="1"/>
    <col min="13850" max="13850" width="6.5703125" style="295" customWidth="1"/>
    <col min="13851" max="13851" width="24.85546875" style="295" customWidth="1"/>
    <col min="13852" max="13852" width="4.28515625" style="295" customWidth="1"/>
    <col min="13853" max="13853" width="8.28515625" style="295" customWidth="1"/>
    <col min="13854" max="13854" width="8.7109375" style="295" customWidth="1"/>
    <col min="13855" max="14080" width="9.140625" style="295"/>
    <col min="14081" max="14081" width="4.140625" style="295" customWidth="1"/>
    <col min="14082" max="14082" width="8.140625" style="295" customWidth="1"/>
    <col min="14083" max="14083" width="17" style="295" customWidth="1"/>
    <col min="14084" max="14084" width="41.28515625" style="295" customWidth="1"/>
    <col min="14085" max="14086" width="4.28515625" style="295" customWidth="1"/>
    <col min="14087" max="14087" width="5.140625" style="295" customWidth="1"/>
    <col min="14088" max="14089" width="0" style="295" hidden="1" customWidth="1"/>
    <col min="14090" max="14090" width="5.140625" style="295" customWidth="1"/>
    <col min="14091" max="14094" width="0" style="295" hidden="1" customWidth="1"/>
    <col min="14095" max="14095" width="3.5703125" style="295" customWidth="1"/>
    <col min="14096" max="14102" width="0" style="295" hidden="1" customWidth="1"/>
    <col min="14103" max="14103" width="9.140625" style="295"/>
    <col min="14104" max="14105" width="5.7109375" style="295" customWidth="1"/>
    <col min="14106" max="14106" width="6.5703125" style="295" customWidth="1"/>
    <col min="14107" max="14107" width="24.85546875" style="295" customWidth="1"/>
    <col min="14108" max="14108" width="4.28515625" style="295" customWidth="1"/>
    <col min="14109" max="14109" width="8.28515625" style="295" customWidth="1"/>
    <col min="14110" max="14110" width="8.7109375" style="295" customWidth="1"/>
    <col min="14111" max="14336" width="9.140625" style="295"/>
    <col min="14337" max="14337" width="4.140625" style="295" customWidth="1"/>
    <col min="14338" max="14338" width="8.140625" style="295" customWidth="1"/>
    <col min="14339" max="14339" width="17" style="295" customWidth="1"/>
    <col min="14340" max="14340" width="41.28515625" style="295" customWidth="1"/>
    <col min="14341" max="14342" width="4.28515625" style="295" customWidth="1"/>
    <col min="14343" max="14343" width="5.140625" style="295" customWidth="1"/>
    <col min="14344" max="14345" width="0" style="295" hidden="1" customWidth="1"/>
    <col min="14346" max="14346" width="5.140625" style="295" customWidth="1"/>
    <col min="14347" max="14350" width="0" style="295" hidden="1" customWidth="1"/>
    <col min="14351" max="14351" width="3.5703125" style="295" customWidth="1"/>
    <col min="14352" max="14358" width="0" style="295" hidden="1" customWidth="1"/>
    <col min="14359" max="14359" width="9.140625" style="295"/>
    <col min="14360" max="14361" width="5.7109375" style="295" customWidth="1"/>
    <col min="14362" max="14362" width="6.5703125" style="295" customWidth="1"/>
    <col min="14363" max="14363" width="24.85546875" style="295" customWidth="1"/>
    <col min="14364" max="14364" width="4.28515625" style="295" customWidth="1"/>
    <col min="14365" max="14365" width="8.28515625" style="295" customWidth="1"/>
    <col min="14366" max="14366" width="8.7109375" style="295" customWidth="1"/>
    <col min="14367" max="14592" width="9.140625" style="295"/>
    <col min="14593" max="14593" width="4.140625" style="295" customWidth="1"/>
    <col min="14594" max="14594" width="8.140625" style="295" customWidth="1"/>
    <col min="14595" max="14595" width="17" style="295" customWidth="1"/>
    <col min="14596" max="14596" width="41.28515625" style="295" customWidth="1"/>
    <col min="14597" max="14598" width="4.28515625" style="295" customWidth="1"/>
    <col min="14599" max="14599" width="5.140625" style="295" customWidth="1"/>
    <col min="14600" max="14601" width="0" style="295" hidden="1" customWidth="1"/>
    <col min="14602" max="14602" width="5.140625" style="295" customWidth="1"/>
    <col min="14603" max="14606" width="0" style="295" hidden="1" customWidth="1"/>
    <col min="14607" max="14607" width="3.5703125" style="295" customWidth="1"/>
    <col min="14608" max="14614" width="0" style="295" hidden="1" customWidth="1"/>
    <col min="14615" max="14615" width="9.140625" style="295"/>
    <col min="14616" max="14617" width="5.7109375" style="295" customWidth="1"/>
    <col min="14618" max="14618" width="6.5703125" style="295" customWidth="1"/>
    <col min="14619" max="14619" width="24.85546875" style="295" customWidth="1"/>
    <col min="14620" max="14620" width="4.28515625" style="295" customWidth="1"/>
    <col min="14621" max="14621" width="8.28515625" style="295" customWidth="1"/>
    <col min="14622" max="14622" width="8.7109375" style="295" customWidth="1"/>
    <col min="14623" max="14848" width="9.140625" style="295"/>
    <col min="14849" max="14849" width="4.140625" style="295" customWidth="1"/>
    <col min="14850" max="14850" width="8.140625" style="295" customWidth="1"/>
    <col min="14851" max="14851" width="17" style="295" customWidth="1"/>
    <col min="14852" max="14852" width="41.28515625" style="295" customWidth="1"/>
    <col min="14853" max="14854" width="4.28515625" style="295" customWidth="1"/>
    <col min="14855" max="14855" width="5.140625" style="295" customWidth="1"/>
    <col min="14856" max="14857" width="0" style="295" hidden="1" customWidth="1"/>
    <col min="14858" max="14858" width="5.140625" style="295" customWidth="1"/>
    <col min="14859" max="14862" width="0" style="295" hidden="1" customWidth="1"/>
    <col min="14863" max="14863" width="3.5703125" style="295" customWidth="1"/>
    <col min="14864" max="14870" width="0" style="295" hidden="1" customWidth="1"/>
    <col min="14871" max="14871" width="9.140625" style="295"/>
    <col min="14872" max="14873" width="5.7109375" style="295" customWidth="1"/>
    <col min="14874" max="14874" width="6.5703125" style="295" customWidth="1"/>
    <col min="14875" max="14875" width="24.85546875" style="295" customWidth="1"/>
    <col min="14876" max="14876" width="4.28515625" style="295" customWidth="1"/>
    <col min="14877" max="14877" width="8.28515625" style="295" customWidth="1"/>
    <col min="14878" max="14878" width="8.7109375" style="295" customWidth="1"/>
    <col min="14879" max="15104" width="9.140625" style="295"/>
    <col min="15105" max="15105" width="4.140625" style="295" customWidth="1"/>
    <col min="15106" max="15106" width="8.140625" style="295" customWidth="1"/>
    <col min="15107" max="15107" width="17" style="295" customWidth="1"/>
    <col min="15108" max="15108" width="41.28515625" style="295" customWidth="1"/>
    <col min="15109" max="15110" width="4.28515625" style="295" customWidth="1"/>
    <col min="15111" max="15111" width="5.140625" style="295" customWidth="1"/>
    <col min="15112" max="15113" width="0" style="295" hidden="1" customWidth="1"/>
    <col min="15114" max="15114" width="5.140625" style="295" customWidth="1"/>
    <col min="15115" max="15118" width="0" style="295" hidden="1" customWidth="1"/>
    <col min="15119" max="15119" width="3.5703125" style="295" customWidth="1"/>
    <col min="15120" max="15126" width="0" style="295" hidden="1" customWidth="1"/>
    <col min="15127" max="15127" width="9.140625" style="295"/>
    <col min="15128" max="15129" width="5.7109375" style="295" customWidth="1"/>
    <col min="15130" max="15130" width="6.5703125" style="295" customWidth="1"/>
    <col min="15131" max="15131" width="24.85546875" style="295" customWidth="1"/>
    <col min="15132" max="15132" width="4.28515625" style="295" customWidth="1"/>
    <col min="15133" max="15133" width="8.28515625" style="295" customWidth="1"/>
    <col min="15134" max="15134" width="8.7109375" style="295" customWidth="1"/>
    <col min="15135" max="15360" width="9.140625" style="295"/>
    <col min="15361" max="15361" width="4.140625" style="295" customWidth="1"/>
    <col min="15362" max="15362" width="8.140625" style="295" customWidth="1"/>
    <col min="15363" max="15363" width="17" style="295" customWidth="1"/>
    <col min="15364" max="15364" width="41.28515625" style="295" customWidth="1"/>
    <col min="15365" max="15366" width="4.28515625" style="295" customWidth="1"/>
    <col min="15367" max="15367" width="5.140625" style="295" customWidth="1"/>
    <col min="15368" max="15369" width="0" style="295" hidden="1" customWidth="1"/>
    <col min="15370" max="15370" width="5.140625" style="295" customWidth="1"/>
    <col min="15371" max="15374" width="0" style="295" hidden="1" customWidth="1"/>
    <col min="15375" max="15375" width="3.5703125" style="295" customWidth="1"/>
    <col min="15376" max="15382" width="0" style="295" hidden="1" customWidth="1"/>
    <col min="15383" max="15383" width="9.140625" style="295"/>
    <col min="15384" max="15385" width="5.7109375" style="295" customWidth="1"/>
    <col min="15386" max="15386" width="6.5703125" style="295" customWidth="1"/>
    <col min="15387" max="15387" width="24.85546875" style="295" customWidth="1"/>
    <col min="15388" max="15388" width="4.28515625" style="295" customWidth="1"/>
    <col min="15389" max="15389" width="8.28515625" style="295" customWidth="1"/>
    <col min="15390" max="15390" width="8.7109375" style="295" customWidth="1"/>
    <col min="15391" max="15616" width="9.140625" style="295"/>
    <col min="15617" max="15617" width="4.140625" style="295" customWidth="1"/>
    <col min="15618" max="15618" width="8.140625" style="295" customWidth="1"/>
    <col min="15619" max="15619" width="17" style="295" customWidth="1"/>
    <col min="15620" max="15620" width="41.28515625" style="295" customWidth="1"/>
    <col min="15621" max="15622" width="4.28515625" style="295" customWidth="1"/>
    <col min="15623" max="15623" width="5.140625" style="295" customWidth="1"/>
    <col min="15624" max="15625" width="0" style="295" hidden="1" customWidth="1"/>
    <col min="15626" max="15626" width="5.140625" style="295" customWidth="1"/>
    <col min="15627" max="15630" width="0" style="295" hidden="1" customWidth="1"/>
    <col min="15631" max="15631" width="3.5703125" style="295" customWidth="1"/>
    <col min="15632" max="15638" width="0" style="295" hidden="1" customWidth="1"/>
    <col min="15639" max="15639" width="9.140625" style="295"/>
    <col min="15640" max="15641" width="5.7109375" style="295" customWidth="1"/>
    <col min="15642" max="15642" width="6.5703125" style="295" customWidth="1"/>
    <col min="15643" max="15643" width="24.85546875" style="295" customWidth="1"/>
    <col min="15644" max="15644" width="4.28515625" style="295" customWidth="1"/>
    <col min="15645" max="15645" width="8.28515625" style="295" customWidth="1"/>
    <col min="15646" max="15646" width="8.7109375" style="295" customWidth="1"/>
    <col min="15647" max="15872" width="9.140625" style="295"/>
    <col min="15873" max="15873" width="4.140625" style="295" customWidth="1"/>
    <col min="15874" max="15874" width="8.140625" style="295" customWidth="1"/>
    <col min="15875" max="15875" width="17" style="295" customWidth="1"/>
    <col min="15876" max="15876" width="41.28515625" style="295" customWidth="1"/>
    <col min="15877" max="15878" width="4.28515625" style="295" customWidth="1"/>
    <col min="15879" max="15879" width="5.140625" style="295" customWidth="1"/>
    <col min="15880" max="15881" width="0" style="295" hidden="1" customWidth="1"/>
    <col min="15882" max="15882" width="5.140625" style="295" customWidth="1"/>
    <col min="15883" max="15886" width="0" style="295" hidden="1" customWidth="1"/>
    <col min="15887" max="15887" width="3.5703125" style="295" customWidth="1"/>
    <col min="15888" max="15894" width="0" style="295" hidden="1" customWidth="1"/>
    <col min="15895" max="15895" width="9.140625" style="295"/>
    <col min="15896" max="15897" width="5.7109375" style="295" customWidth="1"/>
    <col min="15898" max="15898" width="6.5703125" style="295" customWidth="1"/>
    <col min="15899" max="15899" width="24.85546875" style="295" customWidth="1"/>
    <col min="15900" max="15900" width="4.28515625" style="295" customWidth="1"/>
    <col min="15901" max="15901" width="8.28515625" style="295" customWidth="1"/>
    <col min="15902" max="15902" width="8.7109375" style="295" customWidth="1"/>
    <col min="15903" max="16128" width="9.140625" style="295"/>
    <col min="16129" max="16129" width="4.140625" style="295" customWidth="1"/>
    <col min="16130" max="16130" width="8.140625" style="295" customWidth="1"/>
    <col min="16131" max="16131" width="17" style="295" customWidth="1"/>
    <col min="16132" max="16132" width="41.28515625" style="295" customWidth="1"/>
    <col min="16133" max="16134" width="4.28515625" style="295" customWidth="1"/>
    <col min="16135" max="16135" width="5.140625" style="295" customWidth="1"/>
    <col min="16136" max="16137" width="0" style="295" hidden="1" customWidth="1"/>
    <col min="16138" max="16138" width="5.140625" style="295" customWidth="1"/>
    <col min="16139" max="16142" width="0" style="295" hidden="1" customWidth="1"/>
    <col min="16143" max="16143" width="3.5703125" style="295" customWidth="1"/>
    <col min="16144" max="16150" width="0" style="295" hidden="1" customWidth="1"/>
    <col min="16151" max="16151" width="9.140625" style="295"/>
    <col min="16152" max="16153" width="5.7109375" style="295" customWidth="1"/>
    <col min="16154" max="16154" width="6.5703125" style="295" customWidth="1"/>
    <col min="16155" max="16155" width="24.85546875" style="295" customWidth="1"/>
    <col min="16156" max="16156" width="4.28515625" style="295" customWidth="1"/>
    <col min="16157" max="16157" width="8.28515625" style="295" customWidth="1"/>
    <col min="16158" max="16158" width="8.7109375" style="295" customWidth="1"/>
    <col min="16159" max="16384" width="9.140625" style="295"/>
  </cols>
  <sheetData>
    <row r="1" spans="1:34" ht="18">
      <c r="A1" s="91" t="s">
        <v>820</v>
      </c>
      <c r="B1" s="92"/>
      <c r="C1" s="92"/>
      <c r="D1" s="92"/>
      <c r="E1" s="92"/>
      <c r="F1" s="92"/>
      <c r="G1" s="92"/>
      <c r="H1" s="92"/>
      <c r="I1" s="52"/>
      <c r="J1" s="92"/>
    </row>
    <row r="2" spans="1:34" ht="13.5">
      <c r="A2" s="93" t="s">
        <v>821</v>
      </c>
      <c r="B2" s="94"/>
      <c r="C2" s="94"/>
      <c r="D2" s="94"/>
      <c r="E2" s="94"/>
      <c r="F2" s="94"/>
      <c r="G2" s="92"/>
      <c r="H2" s="92"/>
      <c r="I2" s="52"/>
      <c r="J2" s="92"/>
    </row>
    <row r="3" spans="1:34" ht="13.5">
      <c r="A3" s="93" t="s">
        <v>822</v>
      </c>
      <c r="B3" s="94"/>
      <c r="C3" s="94"/>
      <c r="D3" s="94"/>
      <c r="E3" s="92"/>
      <c r="F3" s="92"/>
      <c r="G3" s="92"/>
      <c r="H3" s="92"/>
      <c r="I3" s="52"/>
      <c r="J3" s="92"/>
    </row>
    <row r="4" spans="1:34" ht="13.5">
      <c r="A4" s="93" t="s">
        <v>823</v>
      </c>
      <c r="B4" s="93"/>
      <c r="C4" s="93" t="s">
        <v>1216</v>
      </c>
      <c r="D4" s="94"/>
      <c r="E4" s="92"/>
      <c r="F4" s="92"/>
      <c r="G4" s="92"/>
      <c r="H4" s="92"/>
      <c r="I4" s="52"/>
      <c r="J4" s="92"/>
    </row>
    <row r="5" spans="1:34" ht="13.5">
      <c r="A5" s="94" t="s">
        <v>825</v>
      </c>
      <c r="B5" s="94"/>
      <c r="C5" s="94"/>
      <c r="D5" s="94"/>
      <c r="E5" s="92"/>
      <c r="F5" s="92"/>
      <c r="G5" s="92"/>
      <c r="H5" s="94" t="s">
        <v>826</v>
      </c>
      <c r="I5" s="52"/>
      <c r="J5" s="92"/>
    </row>
    <row r="6" spans="1:34" ht="14.25" thickBot="1">
      <c r="A6" s="92"/>
      <c r="B6" s="92"/>
      <c r="C6" s="92"/>
      <c r="D6" s="92"/>
      <c r="E6" s="92"/>
      <c r="F6" s="92"/>
      <c r="G6" s="92"/>
      <c r="H6" s="92"/>
      <c r="I6" s="52"/>
      <c r="J6" s="92"/>
    </row>
    <row r="7" spans="1:34" ht="14.25" thickBot="1">
      <c r="A7" s="296" t="s">
        <v>827</v>
      </c>
      <c r="B7" s="296" t="s">
        <v>828</v>
      </c>
      <c r="C7" s="296" t="s">
        <v>25</v>
      </c>
      <c r="D7" s="296" t="s">
        <v>829</v>
      </c>
      <c r="E7" s="296" t="s">
        <v>830</v>
      </c>
      <c r="F7" s="296" t="s">
        <v>831</v>
      </c>
      <c r="G7" s="296" t="s">
        <v>832</v>
      </c>
      <c r="H7" s="296" t="s">
        <v>833</v>
      </c>
      <c r="I7" s="52"/>
      <c r="J7" s="296" t="s">
        <v>32</v>
      </c>
    </row>
    <row r="8" spans="1:34" ht="14.25" thickBot="1">
      <c r="A8" s="297" t="s">
        <v>834</v>
      </c>
      <c r="B8" s="297" t="s">
        <v>835</v>
      </c>
      <c r="C8" s="297" t="s">
        <v>836</v>
      </c>
      <c r="D8" s="297" t="s">
        <v>837</v>
      </c>
      <c r="E8" s="297" t="s">
        <v>838</v>
      </c>
      <c r="F8" s="297" t="s">
        <v>839</v>
      </c>
      <c r="G8" s="297" t="s">
        <v>840</v>
      </c>
      <c r="H8" s="297" t="s">
        <v>841</v>
      </c>
      <c r="I8" s="52"/>
      <c r="J8" s="298">
        <v>8</v>
      </c>
    </row>
    <row r="9" spans="1:34">
      <c r="A9" s="299"/>
      <c r="B9" s="300"/>
      <c r="C9" s="301"/>
      <c r="D9" s="302" t="s">
        <v>1217</v>
      </c>
      <c r="E9" s="301"/>
      <c r="F9" s="301"/>
      <c r="G9" s="303"/>
      <c r="H9" s="295"/>
      <c r="I9" s="295"/>
      <c r="J9" s="304"/>
      <c r="K9" s="305"/>
      <c r="L9" s="295"/>
      <c r="M9" s="295"/>
      <c r="N9" s="295"/>
      <c r="O9" s="295"/>
      <c r="P9" s="295"/>
      <c r="Q9" s="306"/>
      <c r="R9" s="306"/>
      <c r="S9" s="306"/>
      <c r="T9" s="295"/>
      <c r="U9" s="295"/>
      <c r="V9" s="295"/>
      <c r="W9" s="295"/>
      <c r="X9" s="295"/>
      <c r="Y9" s="295"/>
      <c r="Z9" s="307"/>
      <c r="AA9" s="307"/>
      <c r="AB9" s="307"/>
      <c r="AC9" s="307" t="s">
        <v>5</v>
      </c>
      <c r="AD9" s="307" t="s">
        <v>6</v>
      </c>
      <c r="AE9" s="295"/>
      <c r="AF9" s="295"/>
      <c r="AG9" s="295"/>
      <c r="AH9" s="295"/>
    </row>
    <row r="10" spans="1:34">
      <c r="A10" s="299"/>
      <c r="B10" s="300"/>
      <c r="C10" s="301"/>
      <c r="D10" s="302" t="s">
        <v>1218</v>
      </c>
      <c r="E10" s="301"/>
      <c r="F10" s="301"/>
      <c r="G10" s="303"/>
      <c r="H10" s="308"/>
      <c r="I10" s="295"/>
      <c r="J10" s="304"/>
      <c r="K10" s="305"/>
      <c r="L10" s="295"/>
      <c r="M10" s="295"/>
      <c r="N10" s="295"/>
      <c r="O10" s="295"/>
      <c r="P10" s="295"/>
      <c r="Q10" s="306"/>
      <c r="R10" s="306"/>
      <c r="S10" s="306"/>
      <c r="T10" s="295"/>
      <c r="U10" s="295"/>
      <c r="V10" s="295"/>
      <c r="W10" s="295"/>
      <c r="X10" s="295"/>
      <c r="Y10" s="295"/>
      <c r="Z10" s="307"/>
      <c r="AA10" s="309"/>
      <c r="AB10" s="309"/>
      <c r="AC10" s="309"/>
      <c r="AD10" s="310"/>
      <c r="AE10" s="295"/>
      <c r="AF10" s="295"/>
      <c r="AG10" s="295"/>
      <c r="AH10" s="295"/>
    </row>
    <row r="11" spans="1:34">
      <c r="A11" s="299">
        <v>1</v>
      </c>
      <c r="B11" s="300">
        <v>921</v>
      </c>
      <c r="C11" s="301" t="s">
        <v>1219</v>
      </c>
      <c r="D11" s="301" t="s">
        <v>1220</v>
      </c>
      <c r="E11" s="299">
        <v>13</v>
      </c>
      <c r="F11" s="301" t="s">
        <v>1221</v>
      </c>
      <c r="G11" s="303"/>
      <c r="H11" s="295"/>
      <c r="I11" s="295"/>
      <c r="J11" s="311">
        <f>ROUND(E11*G11, 2)</f>
        <v>0</v>
      </c>
      <c r="K11" s="305"/>
      <c r="L11" s="295"/>
      <c r="M11" s="295"/>
      <c r="N11" s="295"/>
      <c r="O11" s="295"/>
      <c r="P11" s="295"/>
      <c r="Q11" s="306"/>
      <c r="R11" s="306"/>
      <c r="S11" s="306"/>
      <c r="T11" s="295"/>
      <c r="U11" s="295"/>
      <c r="V11" s="295"/>
      <c r="W11" s="295"/>
      <c r="X11" s="295"/>
      <c r="Y11" s="295"/>
      <c r="Z11" s="307"/>
      <c r="AA11" s="309"/>
      <c r="AB11" s="309"/>
      <c r="AC11" s="309" t="s">
        <v>16</v>
      </c>
      <c r="AD11" s="310" t="s">
        <v>17</v>
      </c>
      <c r="AE11" s="295"/>
      <c r="AF11" s="295"/>
      <c r="AG11" s="295"/>
      <c r="AH11" s="295"/>
    </row>
    <row r="12" spans="1:34">
      <c r="A12" s="299">
        <v>2</v>
      </c>
      <c r="B12" s="300" t="s">
        <v>301</v>
      </c>
      <c r="C12" s="312">
        <v>3491001073</v>
      </c>
      <c r="D12" s="301" t="s">
        <v>1222</v>
      </c>
      <c r="E12" s="299">
        <v>13</v>
      </c>
      <c r="F12" s="301" t="s">
        <v>1221</v>
      </c>
      <c r="G12" s="313"/>
      <c r="H12" s="295"/>
      <c r="I12" s="295"/>
      <c r="J12" s="311">
        <f t="shared" ref="J12:J28" si="0">ROUND(E12*G12, 2)</f>
        <v>0</v>
      </c>
      <c r="K12" s="295"/>
      <c r="L12" s="295"/>
      <c r="M12" s="295"/>
      <c r="N12" s="295"/>
      <c r="O12" s="295"/>
      <c r="P12" s="295"/>
      <c r="Q12" s="306"/>
      <c r="R12" s="306"/>
      <c r="S12" s="306"/>
      <c r="T12" s="295"/>
      <c r="U12" s="295"/>
      <c r="V12" s="295"/>
      <c r="W12" s="295"/>
      <c r="X12" s="295"/>
      <c r="Y12" s="295"/>
      <c r="Z12" s="307"/>
      <c r="AA12" s="309"/>
      <c r="AB12" s="309"/>
      <c r="AC12" s="309"/>
      <c r="AD12" s="310"/>
      <c r="AE12" s="295"/>
      <c r="AF12" s="295"/>
      <c r="AG12" s="295"/>
      <c r="AH12" s="295"/>
    </row>
    <row r="13" spans="1:34">
      <c r="A13" s="299">
        <v>3</v>
      </c>
      <c r="B13" s="300">
        <v>921</v>
      </c>
      <c r="C13" s="301" t="s">
        <v>1223</v>
      </c>
      <c r="D13" s="301" t="s">
        <v>1224</v>
      </c>
      <c r="E13" s="299">
        <v>5</v>
      </c>
      <c r="F13" s="301" t="s">
        <v>1221</v>
      </c>
      <c r="G13" s="313"/>
      <c r="H13" s="295"/>
      <c r="I13" s="295"/>
      <c r="J13" s="311">
        <f t="shared" si="0"/>
        <v>0</v>
      </c>
      <c r="K13" s="295"/>
      <c r="L13" s="295"/>
      <c r="M13" s="295"/>
      <c r="N13" s="295"/>
      <c r="O13" s="295"/>
      <c r="P13" s="295"/>
      <c r="Q13" s="306"/>
      <c r="R13" s="306"/>
      <c r="S13" s="306"/>
      <c r="T13" s="295"/>
      <c r="U13" s="295"/>
      <c r="V13" s="295"/>
      <c r="W13" s="295"/>
      <c r="X13" s="295"/>
      <c r="Y13" s="295"/>
      <c r="Z13" s="307"/>
      <c r="AA13" s="309"/>
      <c r="AB13" s="309"/>
      <c r="AC13" s="309" t="s">
        <v>16</v>
      </c>
      <c r="AD13" s="310" t="s">
        <v>17</v>
      </c>
      <c r="AE13" s="295"/>
      <c r="AF13" s="295"/>
      <c r="AG13" s="295"/>
      <c r="AH13" s="295"/>
    </row>
    <row r="14" spans="1:34">
      <c r="A14" s="299">
        <v>4</v>
      </c>
      <c r="B14" s="300" t="s">
        <v>301</v>
      </c>
      <c r="C14" s="312">
        <v>348911001012</v>
      </c>
      <c r="D14" s="301" t="s">
        <v>1225</v>
      </c>
      <c r="E14" s="299">
        <v>5</v>
      </c>
      <c r="F14" s="301" t="s">
        <v>1221</v>
      </c>
      <c r="G14" s="313"/>
      <c r="H14" s="295"/>
      <c r="I14" s="295"/>
      <c r="J14" s="311">
        <f t="shared" si="0"/>
        <v>0</v>
      </c>
      <c r="K14" s="295"/>
      <c r="L14" s="295"/>
      <c r="M14" s="295"/>
      <c r="N14" s="295"/>
      <c r="O14" s="295"/>
      <c r="P14" s="295"/>
      <c r="Q14" s="306"/>
      <c r="R14" s="306"/>
      <c r="S14" s="306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</row>
    <row r="15" spans="1:34">
      <c r="A15" s="299">
        <v>5</v>
      </c>
      <c r="B15" s="300">
        <v>921</v>
      </c>
      <c r="C15" s="301" t="s">
        <v>1226</v>
      </c>
      <c r="D15" s="301" t="s">
        <v>1227</v>
      </c>
      <c r="E15" s="299">
        <v>4</v>
      </c>
      <c r="F15" s="301" t="s">
        <v>1221</v>
      </c>
      <c r="G15" s="313"/>
      <c r="H15" s="295"/>
      <c r="I15" s="295"/>
      <c r="J15" s="311">
        <f t="shared" si="0"/>
        <v>0</v>
      </c>
      <c r="K15" s="295"/>
      <c r="L15" s="295"/>
      <c r="M15" s="295"/>
      <c r="N15" s="295"/>
      <c r="O15" s="295"/>
      <c r="P15" s="295"/>
      <c r="Q15" s="306"/>
      <c r="R15" s="306"/>
      <c r="S15" s="306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</row>
    <row r="16" spans="1:34">
      <c r="A16" s="299">
        <v>6</v>
      </c>
      <c r="B16" s="300" t="s">
        <v>301</v>
      </c>
      <c r="C16" s="312">
        <v>348911001013</v>
      </c>
      <c r="D16" s="301" t="s">
        <v>1228</v>
      </c>
      <c r="E16" s="299">
        <v>4</v>
      </c>
      <c r="F16" s="301" t="s">
        <v>1221</v>
      </c>
      <c r="G16" s="314"/>
      <c r="J16" s="311">
        <f t="shared" si="0"/>
        <v>0</v>
      </c>
    </row>
    <row r="17" spans="1:10">
      <c r="A17" s="299">
        <v>7</v>
      </c>
      <c r="B17" s="300">
        <v>921</v>
      </c>
      <c r="C17" s="301" t="s">
        <v>1229</v>
      </c>
      <c r="D17" s="301" t="s">
        <v>1230</v>
      </c>
      <c r="E17" s="299">
        <v>1</v>
      </c>
      <c r="F17" s="301" t="s">
        <v>1221</v>
      </c>
      <c r="G17" s="314"/>
      <c r="J17" s="311">
        <f t="shared" si="0"/>
        <v>0</v>
      </c>
    </row>
    <row r="18" spans="1:10">
      <c r="A18" s="299">
        <v>8</v>
      </c>
      <c r="B18" s="300" t="s">
        <v>301</v>
      </c>
      <c r="C18" s="312">
        <v>348911001014</v>
      </c>
      <c r="D18" s="301" t="s">
        <v>1231</v>
      </c>
      <c r="E18" s="299">
        <v>1</v>
      </c>
      <c r="F18" s="301" t="s">
        <v>1221</v>
      </c>
      <c r="G18" s="314"/>
      <c r="J18" s="311">
        <f t="shared" si="0"/>
        <v>0</v>
      </c>
    </row>
    <row r="19" spans="1:10">
      <c r="A19" s="299">
        <v>9</v>
      </c>
      <c r="B19" s="300">
        <v>921</v>
      </c>
      <c r="C19" s="301" t="s">
        <v>1232</v>
      </c>
      <c r="D19" s="301" t="s">
        <v>1233</v>
      </c>
      <c r="E19" s="299">
        <v>2</v>
      </c>
      <c r="F19" s="301" t="s">
        <v>1221</v>
      </c>
      <c r="G19" s="314"/>
      <c r="J19" s="311">
        <f t="shared" si="0"/>
        <v>0</v>
      </c>
    </row>
    <row r="20" spans="1:10">
      <c r="A20" s="299">
        <v>10</v>
      </c>
      <c r="B20" s="300" t="s">
        <v>301</v>
      </c>
      <c r="C20" s="312">
        <v>3491001071</v>
      </c>
      <c r="D20" s="301" t="s">
        <v>1234</v>
      </c>
      <c r="E20" s="299">
        <v>2</v>
      </c>
      <c r="F20" s="301" t="s">
        <v>1221</v>
      </c>
      <c r="G20" s="314"/>
      <c r="J20" s="311">
        <f t="shared" si="0"/>
        <v>0</v>
      </c>
    </row>
    <row r="21" spans="1:10">
      <c r="A21" s="299">
        <v>11</v>
      </c>
      <c r="B21" s="300">
        <v>921</v>
      </c>
      <c r="C21" s="301" t="s">
        <v>1235</v>
      </c>
      <c r="D21" s="301" t="s">
        <v>1236</v>
      </c>
      <c r="E21" s="299">
        <v>6</v>
      </c>
      <c r="F21" s="301" t="s">
        <v>1221</v>
      </c>
      <c r="G21" s="314"/>
      <c r="J21" s="311">
        <f t="shared" si="0"/>
        <v>0</v>
      </c>
    </row>
    <row r="22" spans="1:10">
      <c r="A22" s="299">
        <v>12</v>
      </c>
      <c r="B22" s="300" t="s">
        <v>301</v>
      </c>
      <c r="C22" s="312">
        <v>3491001074</v>
      </c>
      <c r="D22" s="301" t="s">
        <v>1237</v>
      </c>
      <c r="E22" s="299">
        <v>6</v>
      </c>
      <c r="F22" s="301" t="s">
        <v>1221</v>
      </c>
      <c r="G22" s="314"/>
      <c r="J22" s="311">
        <f t="shared" si="0"/>
        <v>0</v>
      </c>
    </row>
    <row r="23" spans="1:10">
      <c r="A23" s="299">
        <v>13</v>
      </c>
      <c r="B23" s="300">
        <v>921</v>
      </c>
      <c r="C23" s="301" t="s">
        <v>1238</v>
      </c>
      <c r="D23" s="301" t="s">
        <v>1230</v>
      </c>
      <c r="E23" s="299">
        <v>14</v>
      </c>
      <c r="F23" s="301" t="s">
        <v>1221</v>
      </c>
      <c r="G23" s="314"/>
      <c r="J23" s="311">
        <f t="shared" si="0"/>
        <v>0</v>
      </c>
    </row>
    <row r="24" spans="1:10">
      <c r="A24" s="299">
        <v>14</v>
      </c>
      <c r="B24" s="300" t="s">
        <v>301</v>
      </c>
      <c r="C24" s="312">
        <v>348911001015</v>
      </c>
      <c r="D24" s="301" t="s">
        <v>1239</v>
      </c>
      <c r="E24" s="299">
        <v>14</v>
      </c>
      <c r="F24" s="301" t="s">
        <v>1221</v>
      </c>
      <c r="G24" s="314"/>
      <c r="J24" s="311">
        <f t="shared" si="0"/>
        <v>0</v>
      </c>
    </row>
    <row r="25" spans="1:10">
      <c r="A25" s="299">
        <v>15</v>
      </c>
      <c r="B25" s="300">
        <v>921</v>
      </c>
      <c r="C25" s="301" t="s">
        <v>1240</v>
      </c>
      <c r="D25" s="301" t="s">
        <v>1233</v>
      </c>
      <c r="E25" s="299">
        <v>1</v>
      </c>
      <c r="F25" s="301" t="s">
        <v>1221</v>
      </c>
      <c r="G25" s="314"/>
      <c r="J25" s="311">
        <f t="shared" si="0"/>
        <v>0</v>
      </c>
    </row>
    <row r="26" spans="1:10">
      <c r="A26" s="299">
        <v>16</v>
      </c>
      <c r="B26" s="300" t="s">
        <v>301</v>
      </c>
      <c r="C26" s="312">
        <v>3491001077</v>
      </c>
      <c r="D26" s="301" t="s">
        <v>1241</v>
      </c>
      <c r="E26" s="299">
        <v>1</v>
      </c>
      <c r="F26" s="301" t="s">
        <v>1221</v>
      </c>
      <c r="G26" s="314"/>
      <c r="J26" s="311">
        <f t="shared" si="0"/>
        <v>0</v>
      </c>
    </row>
    <row r="27" spans="1:10">
      <c r="A27" s="299">
        <v>17</v>
      </c>
      <c r="B27" s="300" t="s">
        <v>301</v>
      </c>
      <c r="C27" s="301" t="s">
        <v>1242</v>
      </c>
      <c r="D27" s="301" t="s">
        <v>1243</v>
      </c>
      <c r="E27" s="299"/>
      <c r="F27" s="301" t="s">
        <v>1244</v>
      </c>
      <c r="G27" s="314"/>
      <c r="J27" s="311">
        <f t="shared" si="0"/>
        <v>0</v>
      </c>
    </row>
    <row r="28" spans="1:10">
      <c r="A28" s="299">
        <v>18</v>
      </c>
      <c r="B28" s="300">
        <v>921</v>
      </c>
      <c r="C28" s="301" t="s">
        <v>1245</v>
      </c>
      <c r="D28" s="301" t="s">
        <v>1246</v>
      </c>
      <c r="E28" s="299"/>
      <c r="F28" s="301" t="s">
        <v>1244</v>
      </c>
      <c r="G28" s="314"/>
      <c r="J28" s="311">
        <f t="shared" si="0"/>
        <v>0</v>
      </c>
    </row>
    <row r="29" spans="1:10">
      <c r="A29" s="299"/>
      <c r="B29" s="300"/>
      <c r="C29" s="301"/>
      <c r="D29" s="315" t="s">
        <v>1247</v>
      </c>
      <c r="E29" s="299"/>
      <c r="F29" s="301"/>
      <c r="G29" s="314"/>
      <c r="J29" s="316">
        <f>SUM(J11:J28)</f>
        <v>0</v>
      </c>
    </row>
    <row r="30" spans="1:10">
      <c r="A30" s="299"/>
      <c r="B30" s="300"/>
      <c r="C30" s="301"/>
      <c r="D30" s="302" t="s">
        <v>1248</v>
      </c>
      <c r="E30" s="301"/>
      <c r="F30" s="301"/>
      <c r="G30" s="314"/>
    </row>
    <row r="31" spans="1:10">
      <c r="A31" s="299">
        <v>19</v>
      </c>
      <c r="B31" s="300">
        <v>921</v>
      </c>
      <c r="C31" s="301" t="s">
        <v>1249</v>
      </c>
      <c r="D31" s="301" t="s">
        <v>1250</v>
      </c>
      <c r="E31" s="299">
        <v>35</v>
      </c>
      <c r="F31" s="301" t="s">
        <v>1251</v>
      </c>
      <c r="G31" s="314"/>
      <c r="J31" s="311">
        <f t="shared" ref="J31:J56" si="1">ROUND(E31*G31, 2)</f>
        <v>0</v>
      </c>
    </row>
    <row r="32" spans="1:10">
      <c r="A32" s="299">
        <v>20</v>
      </c>
      <c r="B32" s="300" t="s">
        <v>301</v>
      </c>
      <c r="C32" s="301" t="s">
        <v>1252</v>
      </c>
      <c r="D32" s="301" t="s">
        <v>1253</v>
      </c>
      <c r="E32" s="299">
        <v>35</v>
      </c>
      <c r="F32" s="301" t="s">
        <v>1251</v>
      </c>
      <c r="G32" s="314"/>
      <c r="J32" s="311">
        <f t="shared" si="1"/>
        <v>0</v>
      </c>
    </row>
    <row r="33" spans="1:10">
      <c r="A33" s="299">
        <v>21</v>
      </c>
      <c r="B33" s="300">
        <v>921</v>
      </c>
      <c r="C33" s="301" t="s">
        <v>1254</v>
      </c>
      <c r="D33" s="301" t="s">
        <v>1255</v>
      </c>
      <c r="E33" s="299">
        <v>10</v>
      </c>
      <c r="F33" s="301" t="s">
        <v>1251</v>
      </c>
      <c r="G33" s="314"/>
      <c r="J33" s="311">
        <f t="shared" si="1"/>
        <v>0</v>
      </c>
    </row>
    <row r="34" spans="1:10">
      <c r="A34" s="299">
        <v>22</v>
      </c>
      <c r="B34" s="300" t="s">
        <v>301</v>
      </c>
      <c r="C34" s="301" t="s">
        <v>1256</v>
      </c>
      <c r="D34" s="301" t="s">
        <v>1257</v>
      </c>
      <c r="E34" s="299">
        <v>10</v>
      </c>
      <c r="F34" s="301" t="s">
        <v>1251</v>
      </c>
      <c r="G34" s="314"/>
      <c r="J34" s="311">
        <f t="shared" si="1"/>
        <v>0</v>
      </c>
    </row>
    <row r="35" spans="1:10">
      <c r="A35" s="299">
        <v>23</v>
      </c>
      <c r="B35" s="300">
        <v>921</v>
      </c>
      <c r="C35" s="301" t="s">
        <v>1258</v>
      </c>
      <c r="D35" s="301" t="s">
        <v>1259</v>
      </c>
      <c r="E35" s="299">
        <v>35</v>
      </c>
      <c r="F35" s="301" t="s">
        <v>1251</v>
      </c>
      <c r="G35" s="314"/>
      <c r="J35" s="311">
        <f t="shared" si="1"/>
        <v>0</v>
      </c>
    </row>
    <row r="36" spans="1:10">
      <c r="A36" s="299">
        <v>24</v>
      </c>
      <c r="B36" s="300" t="s">
        <v>301</v>
      </c>
      <c r="C36" s="301" t="s">
        <v>1260</v>
      </c>
      <c r="D36" s="301" t="s">
        <v>1261</v>
      </c>
      <c r="E36" s="299">
        <v>35</v>
      </c>
      <c r="F36" s="301" t="s">
        <v>1251</v>
      </c>
      <c r="G36" s="314"/>
      <c r="J36" s="311">
        <f t="shared" si="1"/>
        <v>0</v>
      </c>
    </row>
    <row r="37" spans="1:10">
      <c r="A37" s="299">
        <v>25</v>
      </c>
      <c r="B37" s="300">
        <v>921</v>
      </c>
      <c r="C37" s="301" t="s">
        <v>1262</v>
      </c>
      <c r="D37" s="301" t="s">
        <v>1263</v>
      </c>
      <c r="E37" s="299">
        <v>280</v>
      </c>
      <c r="F37" s="301" t="s">
        <v>1251</v>
      </c>
      <c r="G37" s="314"/>
      <c r="J37" s="311">
        <f t="shared" si="1"/>
        <v>0</v>
      </c>
    </row>
    <row r="38" spans="1:10">
      <c r="A38" s="299">
        <v>26</v>
      </c>
      <c r="B38" s="300" t="s">
        <v>301</v>
      </c>
      <c r="C38" s="301" t="s">
        <v>1264</v>
      </c>
      <c r="D38" s="301" t="s">
        <v>1265</v>
      </c>
      <c r="E38" s="299">
        <v>280</v>
      </c>
      <c r="F38" s="301" t="s">
        <v>1251</v>
      </c>
      <c r="G38" s="314"/>
      <c r="J38" s="311">
        <f t="shared" si="1"/>
        <v>0</v>
      </c>
    </row>
    <row r="39" spans="1:10">
      <c r="A39" s="299">
        <v>27</v>
      </c>
      <c r="B39" s="300">
        <v>921</v>
      </c>
      <c r="C39" s="301" t="s">
        <v>1262</v>
      </c>
      <c r="D39" s="301" t="s">
        <v>1263</v>
      </c>
      <c r="E39" s="299">
        <v>110</v>
      </c>
      <c r="F39" s="301" t="s">
        <v>1251</v>
      </c>
      <c r="G39" s="314"/>
      <c r="J39" s="311">
        <f t="shared" si="1"/>
        <v>0</v>
      </c>
    </row>
    <row r="40" spans="1:10">
      <c r="A40" s="299">
        <v>28</v>
      </c>
      <c r="B40" s="300" t="s">
        <v>301</v>
      </c>
      <c r="C40" s="301" t="s">
        <v>1266</v>
      </c>
      <c r="D40" s="301" t="s">
        <v>1267</v>
      </c>
      <c r="E40" s="299">
        <v>110</v>
      </c>
      <c r="F40" s="301" t="s">
        <v>1251</v>
      </c>
      <c r="G40" s="314"/>
      <c r="J40" s="311">
        <f t="shared" si="1"/>
        <v>0</v>
      </c>
    </row>
    <row r="41" spans="1:10">
      <c r="A41" s="299">
        <v>29</v>
      </c>
      <c r="B41" s="300">
        <v>921</v>
      </c>
      <c r="C41" s="301" t="s">
        <v>1268</v>
      </c>
      <c r="D41" s="301" t="s">
        <v>1269</v>
      </c>
      <c r="E41" s="299">
        <v>720</v>
      </c>
      <c r="F41" s="301" t="s">
        <v>1251</v>
      </c>
      <c r="G41" s="314"/>
      <c r="J41" s="311">
        <f t="shared" si="1"/>
        <v>0</v>
      </c>
    </row>
    <row r="42" spans="1:10">
      <c r="A42" s="299">
        <v>30</v>
      </c>
      <c r="B42" s="300" t="s">
        <v>301</v>
      </c>
      <c r="C42" s="301" t="s">
        <v>1270</v>
      </c>
      <c r="D42" s="301" t="s">
        <v>1271</v>
      </c>
      <c r="E42" s="299">
        <v>720</v>
      </c>
      <c r="F42" s="301" t="s">
        <v>1251</v>
      </c>
      <c r="G42" s="314"/>
      <c r="J42" s="311">
        <f t="shared" si="1"/>
        <v>0</v>
      </c>
    </row>
    <row r="43" spans="1:10">
      <c r="A43" s="299">
        <v>31</v>
      </c>
      <c r="B43" s="300">
        <v>921</v>
      </c>
      <c r="C43" s="301" t="s">
        <v>1272</v>
      </c>
      <c r="D43" s="301" t="s">
        <v>1273</v>
      </c>
      <c r="E43" s="299">
        <v>40</v>
      </c>
      <c r="F43" s="301" t="s">
        <v>1251</v>
      </c>
      <c r="G43" s="314"/>
      <c r="J43" s="311">
        <f t="shared" si="1"/>
        <v>0</v>
      </c>
    </row>
    <row r="44" spans="1:10">
      <c r="A44" s="299">
        <v>32</v>
      </c>
      <c r="B44" s="300" t="s">
        <v>301</v>
      </c>
      <c r="C44" s="301" t="s">
        <v>1274</v>
      </c>
      <c r="D44" s="301" t="s">
        <v>1275</v>
      </c>
      <c r="E44" s="299">
        <v>40</v>
      </c>
      <c r="F44" s="301" t="s">
        <v>1251</v>
      </c>
      <c r="G44" s="314"/>
      <c r="J44" s="311">
        <f t="shared" si="1"/>
        <v>0</v>
      </c>
    </row>
    <row r="45" spans="1:10">
      <c r="A45" s="299">
        <v>33</v>
      </c>
      <c r="B45" s="300">
        <v>921</v>
      </c>
      <c r="C45" s="301" t="s">
        <v>1276</v>
      </c>
      <c r="D45" s="301" t="s">
        <v>1277</v>
      </c>
      <c r="E45" s="299">
        <v>60</v>
      </c>
      <c r="F45" s="301" t="s">
        <v>1251</v>
      </c>
      <c r="G45" s="314"/>
      <c r="J45" s="311">
        <f t="shared" si="1"/>
        <v>0</v>
      </c>
    </row>
    <row r="46" spans="1:10">
      <c r="A46" s="299">
        <v>34</v>
      </c>
      <c r="B46" s="300" t="s">
        <v>301</v>
      </c>
      <c r="C46" s="301" t="s">
        <v>1278</v>
      </c>
      <c r="D46" s="301" t="s">
        <v>1279</v>
      </c>
      <c r="E46" s="299">
        <v>60</v>
      </c>
      <c r="F46" s="301" t="s">
        <v>1251</v>
      </c>
      <c r="G46" s="314"/>
      <c r="J46" s="311">
        <f t="shared" si="1"/>
        <v>0</v>
      </c>
    </row>
    <row r="47" spans="1:10">
      <c r="A47" s="299">
        <v>35</v>
      </c>
      <c r="B47" s="300">
        <v>922</v>
      </c>
      <c r="C47" s="301" t="s">
        <v>1280</v>
      </c>
      <c r="D47" s="301" t="s">
        <v>1281</v>
      </c>
      <c r="E47" s="299">
        <v>85</v>
      </c>
      <c r="F47" s="301" t="s">
        <v>1251</v>
      </c>
      <c r="G47" s="314"/>
      <c r="J47" s="311">
        <f t="shared" si="1"/>
        <v>0</v>
      </c>
    </row>
    <row r="48" spans="1:10">
      <c r="A48" s="299">
        <v>36</v>
      </c>
      <c r="B48" s="300" t="s">
        <v>301</v>
      </c>
      <c r="C48" s="301" t="s">
        <v>1282</v>
      </c>
      <c r="D48" s="301" t="s">
        <v>1283</v>
      </c>
      <c r="E48" s="299">
        <v>85</v>
      </c>
      <c r="F48" s="301" t="s">
        <v>1251</v>
      </c>
      <c r="G48" s="314"/>
      <c r="J48" s="311">
        <f t="shared" si="1"/>
        <v>0</v>
      </c>
    </row>
    <row r="49" spans="1:10">
      <c r="A49" s="299">
        <v>37</v>
      </c>
      <c r="B49" s="300">
        <v>922</v>
      </c>
      <c r="C49" s="301" t="s">
        <v>1284</v>
      </c>
      <c r="D49" s="301" t="s">
        <v>1285</v>
      </c>
      <c r="E49" s="299">
        <v>40</v>
      </c>
      <c r="F49" s="301" t="s">
        <v>1251</v>
      </c>
      <c r="G49" s="314"/>
      <c r="J49" s="311">
        <f t="shared" si="1"/>
        <v>0</v>
      </c>
    </row>
    <row r="50" spans="1:10">
      <c r="A50" s="299">
        <v>38</v>
      </c>
      <c r="B50" s="300" t="s">
        <v>301</v>
      </c>
      <c r="C50" s="301" t="s">
        <v>1286</v>
      </c>
      <c r="D50" s="301" t="s">
        <v>1287</v>
      </c>
      <c r="E50" s="299">
        <v>40</v>
      </c>
      <c r="F50" s="301" t="s">
        <v>1251</v>
      </c>
      <c r="G50" s="314"/>
      <c r="J50" s="311">
        <f t="shared" si="1"/>
        <v>0</v>
      </c>
    </row>
    <row r="51" spans="1:10">
      <c r="A51" s="299">
        <v>39</v>
      </c>
      <c r="B51" s="300">
        <v>921</v>
      </c>
      <c r="C51" s="301" t="s">
        <v>1288</v>
      </c>
      <c r="D51" s="301" t="s">
        <v>1289</v>
      </c>
      <c r="E51" s="299">
        <v>60</v>
      </c>
      <c r="F51" s="301" t="s">
        <v>1251</v>
      </c>
      <c r="G51" s="314"/>
      <c r="J51" s="311">
        <f t="shared" si="1"/>
        <v>0</v>
      </c>
    </row>
    <row r="52" spans="1:10">
      <c r="A52" s="299">
        <v>40</v>
      </c>
      <c r="B52" s="300" t="s">
        <v>301</v>
      </c>
      <c r="C52" s="301" t="s">
        <v>1290</v>
      </c>
      <c r="D52" s="301" t="s">
        <v>1291</v>
      </c>
      <c r="E52" s="299">
        <v>60</v>
      </c>
      <c r="F52" s="301" t="s">
        <v>1251</v>
      </c>
      <c r="G52" s="314"/>
      <c r="J52" s="311">
        <f t="shared" si="1"/>
        <v>0</v>
      </c>
    </row>
    <row r="53" spans="1:10">
      <c r="A53" s="299">
        <v>41</v>
      </c>
      <c r="B53" s="300">
        <v>921</v>
      </c>
      <c r="C53" s="301" t="s">
        <v>1292</v>
      </c>
      <c r="D53" s="301" t="s">
        <v>1293</v>
      </c>
      <c r="E53" s="299">
        <v>70</v>
      </c>
      <c r="F53" s="301" t="s">
        <v>1251</v>
      </c>
      <c r="G53" s="314"/>
      <c r="J53" s="311">
        <f t="shared" si="1"/>
        <v>0</v>
      </c>
    </row>
    <row r="54" spans="1:10">
      <c r="A54" s="299">
        <v>42</v>
      </c>
      <c r="B54" s="300" t="s">
        <v>301</v>
      </c>
      <c r="C54" s="301" t="s">
        <v>1294</v>
      </c>
      <c r="D54" s="301" t="s">
        <v>1295</v>
      </c>
      <c r="E54" s="299">
        <v>70</v>
      </c>
      <c r="F54" s="301" t="s">
        <v>1251</v>
      </c>
      <c r="G54" s="314"/>
      <c r="J54" s="311">
        <f t="shared" si="1"/>
        <v>0</v>
      </c>
    </row>
    <row r="55" spans="1:10">
      <c r="A55" s="299">
        <v>43</v>
      </c>
      <c r="B55" s="300" t="s">
        <v>301</v>
      </c>
      <c r="C55" s="301" t="s">
        <v>1242</v>
      </c>
      <c r="D55" s="301" t="s">
        <v>1243</v>
      </c>
      <c r="E55" s="299"/>
      <c r="F55" s="301"/>
      <c r="G55" s="314"/>
      <c r="J55" s="311">
        <f t="shared" si="1"/>
        <v>0</v>
      </c>
    </row>
    <row r="56" spans="1:10">
      <c r="A56" s="299">
        <v>44</v>
      </c>
      <c r="B56" s="300">
        <v>921</v>
      </c>
      <c r="C56" s="301" t="s">
        <v>1245</v>
      </c>
      <c r="D56" s="301" t="s">
        <v>1246</v>
      </c>
      <c r="E56" s="299"/>
      <c r="F56" s="301"/>
      <c r="G56" s="314"/>
      <c r="J56" s="311">
        <f t="shared" si="1"/>
        <v>0</v>
      </c>
    </row>
    <row r="57" spans="1:10">
      <c r="A57" s="299"/>
      <c r="B57" s="300"/>
      <c r="C57" s="301"/>
      <c r="D57" s="315" t="s">
        <v>1296</v>
      </c>
      <c r="E57" s="299"/>
      <c r="F57" s="301"/>
      <c r="G57" s="314"/>
      <c r="J57" s="316">
        <f>SUM(J31:J56)</f>
        <v>0</v>
      </c>
    </row>
    <row r="58" spans="1:10">
      <c r="A58" s="299"/>
      <c r="B58" s="300"/>
      <c r="C58" s="301"/>
      <c r="D58" s="302" t="s">
        <v>1297</v>
      </c>
      <c r="E58" s="301"/>
      <c r="F58" s="301"/>
      <c r="G58" s="314"/>
    </row>
    <row r="59" spans="1:10">
      <c r="A59" s="299">
        <v>45</v>
      </c>
      <c r="B59" s="300">
        <v>921</v>
      </c>
      <c r="C59" s="301" t="s">
        <v>1298</v>
      </c>
      <c r="D59" s="301" t="s">
        <v>1299</v>
      </c>
      <c r="E59" s="299">
        <v>1</v>
      </c>
      <c r="F59" s="301" t="s">
        <v>1221</v>
      </c>
      <c r="G59" s="314"/>
      <c r="J59" s="311">
        <f t="shared" ref="J59:J106" si="2">ROUND(E59*G59, 2)</f>
        <v>0</v>
      </c>
    </row>
    <row r="60" spans="1:10">
      <c r="A60" s="299">
        <v>46</v>
      </c>
      <c r="B60" s="300" t="s">
        <v>301</v>
      </c>
      <c r="C60" s="301" t="s">
        <v>1300</v>
      </c>
      <c r="D60" s="301" t="s">
        <v>1301</v>
      </c>
      <c r="E60" s="299">
        <v>1</v>
      </c>
      <c r="F60" s="301" t="s">
        <v>1221</v>
      </c>
      <c r="G60" s="314"/>
      <c r="J60" s="311">
        <f t="shared" si="2"/>
        <v>0</v>
      </c>
    </row>
    <row r="61" spans="1:10">
      <c r="A61" s="299">
        <v>47</v>
      </c>
      <c r="B61" s="300">
        <v>921</v>
      </c>
      <c r="C61" s="301" t="s">
        <v>1302</v>
      </c>
      <c r="D61" s="301" t="s">
        <v>1303</v>
      </c>
      <c r="E61" s="299">
        <v>8</v>
      </c>
      <c r="F61" s="301" t="s">
        <v>1221</v>
      </c>
      <c r="G61" s="314"/>
      <c r="J61" s="311">
        <f t="shared" si="2"/>
        <v>0</v>
      </c>
    </row>
    <row r="62" spans="1:10">
      <c r="A62" s="299">
        <v>48</v>
      </c>
      <c r="B62" s="300" t="s">
        <v>301</v>
      </c>
      <c r="C62" s="301" t="s">
        <v>1304</v>
      </c>
      <c r="D62" s="301" t="s">
        <v>1305</v>
      </c>
      <c r="E62" s="299">
        <v>8</v>
      </c>
      <c r="F62" s="301" t="s">
        <v>1221</v>
      </c>
      <c r="G62" s="314"/>
      <c r="J62" s="311">
        <f t="shared" si="2"/>
        <v>0</v>
      </c>
    </row>
    <row r="63" spans="1:10">
      <c r="A63" s="299">
        <v>49</v>
      </c>
      <c r="B63" s="300">
        <v>921</v>
      </c>
      <c r="C63" s="301" t="s">
        <v>1306</v>
      </c>
      <c r="D63" s="301" t="s">
        <v>1307</v>
      </c>
      <c r="E63" s="299">
        <v>9</v>
      </c>
      <c r="F63" s="301" t="s">
        <v>1221</v>
      </c>
      <c r="G63" s="314"/>
      <c r="J63" s="311">
        <f t="shared" si="2"/>
        <v>0</v>
      </c>
    </row>
    <row r="64" spans="1:10">
      <c r="A64" s="299">
        <v>50</v>
      </c>
      <c r="B64" s="300" t="s">
        <v>301</v>
      </c>
      <c r="C64" s="301" t="s">
        <v>1308</v>
      </c>
      <c r="D64" s="301" t="s">
        <v>1309</v>
      </c>
      <c r="E64" s="299">
        <v>9</v>
      </c>
      <c r="F64" s="301" t="s">
        <v>1221</v>
      </c>
      <c r="G64" s="314"/>
      <c r="J64" s="311">
        <f t="shared" si="2"/>
        <v>0</v>
      </c>
    </row>
    <row r="65" spans="1:10">
      <c r="A65" s="299">
        <v>51</v>
      </c>
      <c r="B65" s="300">
        <v>921</v>
      </c>
      <c r="C65" s="301" t="s">
        <v>1310</v>
      </c>
      <c r="D65" s="301" t="s">
        <v>1311</v>
      </c>
      <c r="E65" s="299">
        <v>8</v>
      </c>
      <c r="F65" s="301" t="s">
        <v>1221</v>
      </c>
      <c r="G65" s="314"/>
      <c r="J65" s="311">
        <f t="shared" si="2"/>
        <v>0</v>
      </c>
    </row>
    <row r="66" spans="1:10">
      <c r="A66" s="299">
        <v>52</v>
      </c>
      <c r="B66" s="300" t="s">
        <v>301</v>
      </c>
      <c r="C66" s="301" t="s">
        <v>1312</v>
      </c>
      <c r="D66" s="301" t="s">
        <v>1313</v>
      </c>
      <c r="E66" s="299">
        <v>8</v>
      </c>
      <c r="F66" s="301" t="s">
        <v>1221</v>
      </c>
      <c r="G66" s="314"/>
      <c r="J66" s="311">
        <f t="shared" si="2"/>
        <v>0</v>
      </c>
    </row>
    <row r="67" spans="1:10">
      <c r="A67" s="299">
        <v>53</v>
      </c>
      <c r="B67" s="300">
        <v>921</v>
      </c>
      <c r="C67" s="301" t="s">
        <v>1314</v>
      </c>
      <c r="D67" s="301" t="s">
        <v>1315</v>
      </c>
      <c r="E67" s="299">
        <v>1</v>
      </c>
      <c r="F67" s="301" t="s">
        <v>1221</v>
      </c>
      <c r="G67" s="314"/>
      <c r="J67" s="311">
        <f t="shared" si="2"/>
        <v>0</v>
      </c>
    </row>
    <row r="68" spans="1:10">
      <c r="A68" s="299">
        <v>54</v>
      </c>
      <c r="B68" s="300" t="s">
        <v>301</v>
      </c>
      <c r="C68" s="301" t="s">
        <v>1316</v>
      </c>
      <c r="D68" s="301" t="s">
        <v>1317</v>
      </c>
      <c r="E68" s="299">
        <v>1</v>
      </c>
      <c r="F68" s="301" t="s">
        <v>1221</v>
      </c>
      <c r="G68" s="314"/>
      <c r="J68" s="311">
        <f t="shared" si="2"/>
        <v>0</v>
      </c>
    </row>
    <row r="69" spans="1:10">
      <c r="A69" s="299">
        <v>55</v>
      </c>
      <c r="B69" s="300">
        <v>921</v>
      </c>
      <c r="C69" s="301" t="s">
        <v>1318</v>
      </c>
      <c r="D69" s="301" t="s">
        <v>1319</v>
      </c>
      <c r="E69" s="299">
        <v>1</v>
      </c>
      <c r="F69" s="301" t="s">
        <v>1221</v>
      </c>
      <c r="G69" s="314"/>
      <c r="J69" s="311">
        <f t="shared" si="2"/>
        <v>0</v>
      </c>
    </row>
    <row r="70" spans="1:10">
      <c r="A70" s="299">
        <v>56</v>
      </c>
      <c r="B70" s="300" t="s">
        <v>301</v>
      </c>
      <c r="C70" s="301" t="s">
        <v>1320</v>
      </c>
      <c r="D70" s="301" t="s">
        <v>1321</v>
      </c>
      <c r="E70" s="299">
        <v>1</v>
      </c>
      <c r="F70" s="301" t="s">
        <v>1221</v>
      </c>
      <c r="G70" s="314"/>
      <c r="J70" s="311">
        <f t="shared" si="2"/>
        <v>0</v>
      </c>
    </row>
    <row r="71" spans="1:10">
      <c r="A71" s="299">
        <v>57</v>
      </c>
      <c r="B71" s="300">
        <v>921</v>
      </c>
      <c r="C71" s="301" t="s">
        <v>1302</v>
      </c>
      <c r="D71" s="301" t="s">
        <v>1303</v>
      </c>
      <c r="E71" s="299">
        <v>1</v>
      </c>
      <c r="F71" s="301" t="s">
        <v>1221</v>
      </c>
      <c r="G71" s="314"/>
      <c r="J71" s="311">
        <f t="shared" si="2"/>
        <v>0</v>
      </c>
    </row>
    <row r="72" spans="1:10">
      <c r="A72" s="299">
        <v>58</v>
      </c>
      <c r="B72" s="300" t="s">
        <v>301</v>
      </c>
      <c r="C72" s="301" t="s">
        <v>1322</v>
      </c>
      <c r="D72" s="301" t="s">
        <v>1323</v>
      </c>
      <c r="E72" s="299">
        <v>1</v>
      </c>
      <c r="F72" s="301" t="s">
        <v>1221</v>
      </c>
      <c r="G72" s="314"/>
      <c r="J72" s="311">
        <f t="shared" si="2"/>
        <v>0</v>
      </c>
    </row>
    <row r="73" spans="1:10">
      <c r="A73" s="299">
        <v>59</v>
      </c>
      <c r="B73" s="300">
        <v>921</v>
      </c>
      <c r="C73" s="301" t="s">
        <v>1324</v>
      </c>
      <c r="D73" s="301" t="s">
        <v>1325</v>
      </c>
      <c r="E73" s="299">
        <v>1</v>
      </c>
      <c r="F73" s="301" t="s">
        <v>1221</v>
      </c>
      <c r="G73" s="314"/>
      <c r="J73" s="311">
        <f t="shared" si="2"/>
        <v>0</v>
      </c>
    </row>
    <row r="74" spans="1:10">
      <c r="A74" s="299">
        <v>60</v>
      </c>
      <c r="B74" s="300" t="s">
        <v>301</v>
      </c>
      <c r="C74" s="301" t="s">
        <v>1326</v>
      </c>
      <c r="D74" s="301" t="s">
        <v>1327</v>
      </c>
      <c r="E74" s="299">
        <v>1</v>
      </c>
      <c r="F74" s="301" t="s">
        <v>1221</v>
      </c>
      <c r="G74" s="314"/>
      <c r="J74" s="311">
        <f t="shared" si="2"/>
        <v>0</v>
      </c>
    </row>
    <row r="75" spans="1:10">
      <c r="A75" s="299">
        <v>61</v>
      </c>
      <c r="B75" s="300">
        <v>921</v>
      </c>
      <c r="C75" s="301" t="s">
        <v>1328</v>
      </c>
      <c r="D75" s="301" t="s">
        <v>1329</v>
      </c>
      <c r="E75" s="299">
        <v>44</v>
      </c>
      <c r="F75" s="301" t="s">
        <v>1221</v>
      </c>
      <c r="G75" s="314"/>
      <c r="J75" s="311">
        <f t="shared" si="2"/>
        <v>0</v>
      </c>
    </row>
    <row r="76" spans="1:10">
      <c r="A76" s="299">
        <v>62</v>
      </c>
      <c r="B76" s="300" t="s">
        <v>301</v>
      </c>
      <c r="C76" s="301" t="s">
        <v>1330</v>
      </c>
      <c r="D76" s="301" t="s">
        <v>1331</v>
      </c>
      <c r="E76" s="299">
        <v>44</v>
      </c>
      <c r="F76" s="301" t="s">
        <v>1221</v>
      </c>
      <c r="G76" s="314"/>
      <c r="J76" s="311">
        <f t="shared" si="2"/>
        <v>0</v>
      </c>
    </row>
    <row r="77" spans="1:10">
      <c r="A77" s="299">
        <v>63</v>
      </c>
      <c r="B77" s="300">
        <v>921</v>
      </c>
      <c r="C77" s="301" t="s">
        <v>1328</v>
      </c>
      <c r="D77" s="301" t="s">
        <v>1329</v>
      </c>
      <c r="E77" s="299">
        <v>56</v>
      </c>
      <c r="F77" s="301" t="s">
        <v>1221</v>
      </c>
      <c r="G77" s="314"/>
      <c r="J77" s="311">
        <f t="shared" si="2"/>
        <v>0</v>
      </c>
    </row>
    <row r="78" spans="1:10">
      <c r="A78" s="299">
        <v>64</v>
      </c>
      <c r="B78" s="300" t="s">
        <v>301</v>
      </c>
      <c r="C78" s="301" t="s">
        <v>1332</v>
      </c>
      <c r="D78" s="301" t="s">
        <v>1333</v>
      </c>
      <c r="E78" s="299">
        <v>56</v>
      </c>
      <c r="F78" s="301" t="s">
        <v>1221</v>
      </c>
      <c r="G78" s="314"/>
      <c r="J78" s="311">
        <f t="shared" si="2"/>
        <v>0</v>
      </c>
    </row>
    <row r="79" spans="1:10">
      <c r="A79" s="299">
        <v>65</v>
      </c>
      <c r="B79" s="300" t="s">
        <v>301</v>
      </c>
      <c r="C79" s="301" t="s">
        <v>1334</v>
      </c>
      <c r="D79" s="301" t="s">
        <v>1335</v>
      </c>
      <c r="E79" s="299">
        <v>14</v>
      </c>
      <c r="F79" s="301" t="s">
        <v>1221</v>
      </c>
      <c r="G79" s="314"/>
      <c r="J79" s="311">
        <f t="shared" si="2"/>
        <v>0</v>
      </c>
    </row>
    <row r="80" spans="1:10">
      <c r="A80" s="299">
        <v>66</v>
      </c>
      <c r="B80" s="300">
        <v>921</v>
      </c>
      <c r="C80" s="301" t="s">
        <v>1336</v>
      </c>
      <c r="D80" s="301" t="s">
        <v>1337</v>
      </c>
      <c r="E80" s="299">
        <v>1</v>
      </c>
      <c r="F80" s="301" t="s">
        <v>1221</v>
      </c>
      <c r="G80" s="314"/>
      <c r="J80" s="311">
        <f t="shared" si="2"/>
        <v>0</v>
      </c>
    </row>
    <row r="81" spans="1:10">
      <c r="A81" s="299">
        <v>67</v>
      </c>
      <c r="B81" s="300" t="s">
        <v>301</v>
      </c>
      <c r="C81" s="301" t="s">
        <v>1338</v>
      </c>
      <c r="D81" s="301" t="s">
        <v>1339</v>
      </c>
      <c r="E81" s="299">
        <v>1</v>
      </c>
      <c r="F81" s="301" t="s">
        <v>1221</v>
      </c>
      <c r="G81" s="314"/>
      <c r="J81" s="311">
        <f t="shared" si="2"/>
        <v>0</v>
      </c>
    </row>
    <row r="82" spans="1:10">
      <c r="A82" s="299">
        <v>68</v>
      </c>
      <c r="B82" s="300">
        <v>921</v>
      </c>
      <c r="C82" s="301" t="s">
        <v>1340</v>
      </c>
      <c r="D82" s="301" t="s">
        <v>1341</v>
      </c>
      <c r="E82" s="299">
        <v>71</v>
      </c>
      <c r="F82" s="301" t="s">
        <v>1221</v>
      </c>
      <c r="G82" s="314"/>
      <c r="J82" s="311">
        <f t="shared" si="2"/>
        <v>0</v>
      </c>
    </row>
    <row r="83" spans="1:10">
      <c r="A83" s="299">
        <v>69</v>
      </c>
      <c r="B83" s="300" t="s">
        <v>301</v>
      </c>
      <c r="C83" s="301" t="s">
        <v>1342</v>
      </c>
      <c r="D83" s="301" t="s">
        <v>1343</v>
      </c>
      <c r="E83" s="299">
        <v>71</v>
      </c>
      <c r="F83" s="301" t="s">
        <v>1221</v>
      </c>
      <c r="G83" s="314"/>
      <c r="J83" s="311">
        <f t="shared" si="2"/>
        <v>0</v>
      </c>
    </row>
    <row r="84" spans="1:10">
      <c r="A84" s="299">
        <v>70</v>
      </c>
      <c r="B84" s="300">
        <v>921</v>
      </c>
      <c r="C84" s="301" t="s">
        <v>1340</v>
      </c>
      <c r="D84" s="301" t="s">
        <v>1341</v>
      </c>
      <c r="E84" s="299">
        <v>14</v>
      </c>
      <c r="F84" s="301" t="s">
        <v>1221</v>
      </c>
      <c r="G84" s="314"/>
      <c r="J84" s="311">
        <f t="shared" si="2"/>
        <v>0</v>
      </c>
    </row>
    <row r="85" spans="1:10">
      <c r="A85" s="299">
        <v>71</v>
      </c>
      <c r="B85" s="300" t="s">
        <v>301</v>
      </c>
      <c r="C85" s="301" t="s">
        <v>1344</v>
      </c>
      <c r="D85" s="301" t="s">
        <v>1345</v>
      </c>
      <c r="E85" s="299">
        <v>14</v>
      </c>
      <c r="F85" s="301" t="s">
        <v>1221</v>
      </c>
      <c r="G85" s="314"/>
      <c r="J85" s="311">
        <f t="shared" si="2"/>
        <v>0</v>
      </c>
    </row>
    <row r="86" spans="1:10">
      <c r="A86" s="299">
        <v>72</v>
      </c>
      <c r="B86" s="300">
        <v>921</v>
      </c>
      <c r="C86" s="301" t="s">
        <v>1346</v>
      </c>
      <c r="D86" s="301" t="s">
        <v>1347</v>
      </c>
      <c r="E86" s="299">
        <v>60</v>
      </c>
      <c r="F86" s="301" t="s">
        <v>1221</v>
      </c>
      <c r="G86" s="314"/>
      <c r="J86" s="311">
        <f t="shared" si="2"/>
        <v>0</v>
      </c>
    </row>
    <row r="87" spans="1:10">
      <c r="A87" s="299">
        <v>73</v>
      </c>
      <c r="B87" s="300" t="s">
        <v>301</v>
      </c>
      <c r="C87" s="301" t="s">
        <v>1348</v>
      </c>
      <c r="D87" s="301" t="s">
        <v>1349</v>
      </c>
      <c r="E87" s="299">
        <v>60</v>
      </c>
      <c r="F87" s="301" t="s">
        <v>1221</v>
      </c>
      <c r="G87" s="314"/>
      <c r="J87" s="311">
        <f t="shared" si="2"/>
        <v>0</v>
      </c>
    </row>
    <row r="88" spans="1:10">
      <c r="A88" s="299">
        <v>74</v>
      </c>
      <c r="B88" s="300">
        <v>921</v>
      </c>
      <c r="C88" s="301" t="s">
        <v>1350</v>
      </c>
      <c r="D88" s="301" t="s">
        <v>1351</v>
      </c>
      <c r="E88" s="299">
        <v>10</v>
      </c>
      <c r="F88" s="301" t="s">
        <v>1221</v>
      </c>
      <c r="G88" s="314"/>
      <c r="J88" s="311">
        <f t="shared" si="2"/>
        <v>0</v>
      </c>
    </row>
    <row r="89" spans="1:10">
      <c r="A89" s="299">
        <v>75</v>
      </c>
      <c r="B89" s="300" t="s">
        <v>301</v>
      </c>
      <c r="C89" s="301" t="s">
        <v>1352</v>
      </c>
      <c r="D89" s="301" t="s">
        <v>1353</v>
      </c>
      <c r="E89" s="299">
        <v>10</v>
      </c>
      <c r="F89" s="301" t="s">
        <v>1221</v>
      </c>
      <c r="G89" s="314"/>
      <c r="J89" s="311">
        <f t="shared" si="2"/>
        <v>0</v>
      </c>
    </row>
    <row r="90" spans="1:10">
      <c r="A90" s="299">
        <v>76</v>
      </c>
      <c r="B90" s="300">
        <v>921</v>
      </c>
      <c r="C90" s="301" t="s">
        <v>1354</v>
      </c>
      <c r="D90" s="301" t="s">
        <v>1355</v>
      </c>
      <c r="E90" s="299">
        <v>1</v>
      </c>
      <c r="F90" s="301" t="s">
        <v>1221</v>
      </c>
      <c r="G90" s="314"/>
      <c r="J90" s="311">
        <f t="shared" si="2"/>
        <v>0</v>
      </c>
    </row>
    <row r="91" spans="1:10">
      <c r="A91" s="299">
        <v>77</v>
      </c>
      <c r="B91" s="300" t="s">
        <v>301</v>
      </c>
      <c r="C91" s="301" t="s">
        <v>1356</v>
      </c>
      <c r="D91" s="301" t="s">
        <v>1357</v>
      </c>
      <c r="E91" s="299">
        <v>1</v>
      </c>
      <c r="F91" s="301" t="s">
        <v>1221</v>
      </c>
      <c r="G91" s="314"/>
      <c r="J91" s="311">
        <f t="shared" si="2"/>
        <v>0</v>
      </c>
    </row>
    <row r="92" spans="1:10">
      <c r="A92" s="299">
        <v>78</v>
      </c>
      <c r="B92" s="300">
        <v>922</v>
      </c>
      <c r="C92" s="301" t="s">
        <v>1358</v>
      </c>
      <c r="D92" s="301" t="s">
        <v>1359</v>
      </c>
      <c r="E92" s="299">
        <v>1</v>
      </c>
      <c r="F92" s="301" t="s">
        <v>1221</v>
      </c>
      <c r="G92" s="314"/>
      <c r="J92" s="311">
        <f t="shared" si="2"/>
        <v>0</v>
      </c>
    </row>
    <row r="93" spans="1:10">
      <c r="A93" s="299">
        <v>79</v>
      </c>
      <c r="B93" s="300" t="s">
        <v>301</v>
      </c>
      <c r="C93" s="301" t="s">
        <v>1360</v>
      </c>
      <c r="D93" s="301" t="s">
        <v>1361</v>
      </c>
      <c r="E93" s="299">
        <v>1</v>
      </c>
      <c r="F93" s="301" t="s">
        <v>1221</v>
      </c>
      <c r="G93" s="314"/>
      <c r="J93" s="311">
        <f t="shared" si="2"/>
        <v>0</v>
      </c>
    </row>
    <row r="94" spans="1:10">
      <c r="A94" s="299">
        <v>80</v>
      </c>
      <c r="B94" s="300">
        <v>13</v>
      </c>
      <c r="C94" s="301" t="s">
        <v>1362</v>
      </c>
      <c r="D94" s="301" t="s">
        <v>1363</v>
      </c>
      <c r="E94" s="299">
        <v>150</v>
      </c>
      <c r="F94" s="301" t="s">
        <v>1251</v>
      </c>
      <c r="G94" s="314"/>
      <c r="J94" s="311">
        <f t="shared" si="2"/>
        <v>0</v>
      </c>
    </row>
    <row r="95" spans="1:10">
      <c r="A95" s="299">
        <v>81</v>
      </c>
      <c r="B95" s="300">
        <v>13</v>
      </c>
      <c r="C95" s="301" t="s">
        <v>1364</v>
      </c>
      <c r="D95" s="301" t="s">
        <v>1365</v>
      </c>
      <c r="E95" s="299">
        <v>155</v>
      </c>
      <c r="F95" s="301" t="s">
        <v>1221</v>
      </c>
      <c r="G95" s="314"/>
      <c r="J95" s="311">
        <f t="shared" si="2"/>
        <v>0</v>
      </c>
    </row>
    <row r="96" spans="1:10">
      <c r="A96" s="299">
        <v>82</v>
      </c>
      <c r="B96" s="300">
        <v>921</v>
      </c>
      <c r="C96" s="301" t="s">
        <v>1366</v>
      </c>
      <c r="D96" s="301" t="s">
        <v>1367</v>
      </c>
      <c r="E96" s="299">
        <v>72</v>
      </c>
      <c r="F96" s="301" t="s">
        <v>1221</v>
      </c>
      <c r="G96" s="314"/>
      <c r="J96" s="311">
        <f t="shared" si="2"/>
        <v>0</v>
      </c>
    </row>
    <row r="97" spans="1:10">
      <c r="A97" s="299">
        <v>83</v>
      </c>
      <c r="B97" s="300">
        <v>921</v>
      </c>
      <c r="C97" s="301" t="s">
        <v>1368</v>
      </c>
      <c r="D97" s="301" t="s">
        <v>1369</v>
      </c>
      <c r="E97" s="299">
        <v>18</v>
      </c>
      <c r="F97" s="301" t="s">
        <v>1221</v>
      </c>
      <c r="G97" s="314"/>
      <c r="J97" s="311">
        <f t="shared" si="2"/>
        <v>0</v>
      </c>
    </row>
    <row r="98" spans="1:10">
      <c r="A98" s="299">
        <v>84</v>
      </c>
      <c r="B98" s="300">
        <v>921</v>
      </c>
      <c r="C98" s="301" t="s">
        <v>1370</v>
      </c>
      <c r="D98" s="301" t="s">
        <v>1371</v>
      </c>
      <c r="E98" s="299">
        <v>160</v>
      </c>
      <c r="F98" s="301" t="s">
        <v>1221</v>
      </c>
      <c r="G98" s="314"/>
      <c r="J98" s="311">
        <f t="shared" si="2"/>
        <v>0</v>
      </c>
    </row>
    <row r="99" spans="1:10">
      <c r="A99" s="299">
        <v>85</v>
      </c>
      <c r="B99" s="300">
        <v>921</v>
      </c>
      <c r="C99" s="301" t="s">
        <v>1372</v>
      </c>
      <c r="D99" s="301" t="s">
        <v>1373</v>
      </c>
      <c r="E99" s="299">
        <v>200</v>
      </c>
      <c r="F99" s="301" t="s">
        <v>1221</v>
      </c>
      <c r="G99" s="314"/>
      <c r="J99" s="311">
        <f t="shared" si="2"/>
        <v>0</v>
      </c>
    </row>
    <row r="100" spans="1:10">
      <c r="A100" s="299">
        <v>86</v>
      </c>
      <c r="B100" s="300" t="s">
        <v>301</v>
      </c>
      <c r="C100" s="301" t="s">
        <v>1374</v>
      </c>
      <c r="D100" s="301" t="s">
        <v>1375</v>
      </c>
      <c r="E100" s="299">
        <v>200</v>
      </c>
      <c r="F100" s="301" t="s">
        <v>1221</v>
      </c>
      <c r="G100" s="314"/>
      <c r="J100" s="311">
        <f t="shared" si="2"/>
        <v>0</v>
      </c>
    </row>
    <row r="101" spans="1:10">
      <c r="A101" s="299">
        <v>87</v>
      </c>
      <c r="B101" s="300" t="s">
        <v>301</v>
      </c>
      <c r="C101" s="312">
        <v>309306820</v>
      </c>
      <c r="D101" s="301" t="s">
        <v>1376</v>
      </c>
      <c r="E101" s="299">
        <v>0.2</v>
      </c>
      <c r="F101" s="301" t="s">
        <v>1377</v>
      </c>
      <c r="G101" s="314"/>
      <c r="J101" s="311">
        <f t="shared" si="2"/>
        <v>0</v>
      </c>
    </row>
    <row r="102" spans="1:10">
      <c r="A102" s="299">
        <v>88</v>
      </c>
      <c r="B102" s="300">
        <v>13</v>
      </c>
      <c r="C102" s="301" t="s">
        <v>1378</v>
      </c>
      <c r="D102" s="301" t="s">
        <v>1379</v>
      </c>
      <c r="E102" s="299">
        <v>1</v>
      </c>
      <c r="F102" s="301" t="s">
        <v>1380</v>
      </c>
      <c r="G102" s="314"/>
      <c r="J102" s="311">
        <f t="shared" si="2"/>
        <v>0</v>
      </c>
    </row>
    <row r="103" spans="1:10">
      <c r="A103" s="299">
        <v>89</v>
      </c>
      <c r="B103" s="300">
        <v>13</v>
      </c>
      <c r="C103" s="301" t="s">
        <v>1381</v>
      </c>
      <c r="D103" s="301" t="s">
        <v>1382</v>
      </c>
      <c r="E103" s="299">
        <v>20</v>
      </c>
      <c r="F103" s="301" t="s">
        <v>1221</v>
      </c>
      <c r="G103" s="314"/>
      <c r="J103" s="311">
        <f t="shared" si="2"/>
        <v>0</v>
      </c>
    </row>
    <row r="104" spans="1:10">
      <c r="A104" s="299">
        <v>90</v>
      </c>
      <c r="B104" s="300">
        <v>13</v>
      </c>
      <c r="C104" s="301" t="s">
        <v>1383</v>
      </c>
      <c r="D104" s="301" t="s">
        <v>1384</v>
      </c>
      <c r="E104" s="299">
        <v>3</v>
      </c>
      <c r="F104" s="301" t="s">
        <v>1221</v>
      </c>
      <c r="G104" s="314"/>
      <c r="J104" s="311">
        <f t="shared" si="2"/>
        <v>0</v>
      </c>
    </row>
    <row r="105" spans="1:10">
      <c r="A105" s="299">
        <v>91</v>
      </c>
      <c r="B105" s="300" t="s">
        <v>301</v>
      </c>
      <c r="C105" s="301" t="s">
        <v>1242</v>
      </c>
      <c r="D105" s="301" t="s">
        <v>1243</v>
      </c>
      <c r="E105" s="299"/>
      <c r="F105" s="301" t="s">
        <v>1244</v>
      </c>
      <c r="G105" s="314"/>
      <c r="J105" s="311">
        <f t="shared" si="2"/>
        <v>0</v>
      </c>
    </row>
    <row r="106" spans="1:10">
      <c r="A106" s="299">
        <v>92</v>
      </c>
      <c r="B106" s="300">
        <v>921</v>
      </c>
      <c r="C106" s="301" t="s">
        <v>1245</v>
      </c>
      <c r="D106" s="301" t="s">
        <v>1246</v>
      </c>
      <c r="E106" s="299"/>
      <c r="F106" s="301" t="s">
        <v>1244</v>
      </c>
      <c r="G106" s="314"/>
      <c r="J106" s="311">
        <f t="shared" si="2"/>
        <v>0</v>
      </c>
    </row>
    <row r="107" spans="1:10">
      <c r="A107" s="299"/>
      <c r="B107" s="300"/>
      <c r="C107" s="301"/>
      <c r="D107" s="315" t="s">
        <v>1385</v>
      </c>
      <c r="E107" s="299"/>
      <c r="F107" s="301"/>
      <c r="G107" s="314"/>
      <c r="J107" s="316">
        <f>SUM(J59:J106)</f>
        <v>0</v>
      </c>
    </row>
    <row r="108" spans="1:10">
      <c r="A108" s="299"/>
      <c r="B108" s="300"/>
      <c r="C108" s="301"/>
      <c r="D108" s="302" t="s">
        <v>1386</v>
      </c>
      <c r="E108" s="301"/>
      <c r="F108" s="301"/>
      <c r="G108" s="314"/>
    </row>
    <row r="109" spans="1:10">
      <c r="A109" s="299">
        <v>93</v>
      </c>
      <c r="B109" s="300">
        <v>921</v>
      </c>
      <c r="C109" s="301" t="s">
        <v>1387</v>
      </c>
      <c r="D109" s="301" t="s">
        <v>1388</v>
      </c>
      <c r="E109" s="299">
        <v>40</v>
      </c>
      <c r="F109" s="301" t="s">
        <v>1251</v>
      </c>
      <c r="G109" s="314"/>
      <c r="J109" s="311">
        <f t="shared" ref="J109:J133" si="3">ROUND(E109*G109, 2)</f>
        <v>0</v>
      </c>
    </row>
    <row r="110" spans="1:10">
      <c r="A110" s="299">
        <v>94</v>
      </c>
      <c r="B110" s="300" t="s">
        <v>301</v>
      </c>
      <c r="C110" s="301" t="s">
        <v>1389</v>
      </c>
      <c r="D110" s="301" t="s">
        <v>1390</v>
      </c>
      <c r="E110" s="299">
        <v>24</v>
      </c>
      <c r="F110" s="301" t="s">
        <v>1391</v>
      </c>
      <c r="G110" s="314"/>
      <c r="J110" s="311">
        <f t="shared" si="3"/>
        <v>0</v>
      </c>
    </row>
    <row r="111" spans="1:10">
      <c r="A111" s="299">
        <v>95</v>
      </c>
      <c r="B111" s="300" t="s">
        <v>301</v>
      </c>
      <c r="C111" s="301" t="s">
        <v>1392</v>
      </c>
      <c r="D111" s="301" t="s">
        <v>1393</v>
      </c>
      <c r="E111" s="299" t="s">
        <v>1394</v>
      </c>
      <c r="F111" s="301" t="s">
        <v>1221</v>
      </c>
      <c r="G111" s="314"/>
      <c r="J111" s="311">
        <f t="shared" si="3"/>
        <v>0</v>
      </c>
    </row>
    <row r="112" spans="1:10">
      <c r="A112" s="299" t="s">
        <v>1395</v>
      </c>
      <c r="B112" s="300" t="s">
        <v>301</v>
      </c>
      <c r="C112" s="301" t="s">
        <v>1396</v>
      </c>
      <c r="D112" s="301" t="s">
        <v>1397</v>
      </c>
      <c r="E112" s="299" t="s">
        <v>1398</v>
      </c>
      <c r="F112" s="301" t="s">
        <v>1221</v>
      </c>
      <c r="G112" s="314"/>
      <c r="J112" s="311">
        <f t="shared" si="3"/>
        <v>0</v>
      </c>
    </row>
    <row r="113" spans="1:10">
      <c r="A113" s="299" t="s">
        <v>1399</v>
      </c>
      <c r="B113" s="300" t="s">
        <v>760</v>
      </c>
      <c r="C113" s="301" t="s">
        <v>1400</v>
      </c>
      <c r="D113" s="301" t="s">
        <v>1401</v>
      </c>
      <c r="E113" s="299" t="s">
        <v>1402</v>
      </c>
      <c r="F113" s="301" t="s">
        <v>1251</v>
      </c>
      <c r="G113" s="314"/>
      <c r="J113" s="311">
        <f t="shared" si="3"/>
        <v>0</v>
      </c>
    </row>
    <row r="114" spans="1:10">
      <c r="A114" s="299" t="s">
        <v>1403</v>
      </c>
      <c r="B114" s="300" t="s">
        <v>301</v>
      </c>
      <c r="C114" s="301" t="s">
        <v>1389</v>
      </c>
      <c r="D114" s="301" t="s">
        <v>1390</v>
      </c>
      <c r="E114" s="299" t="s">
        <v>1404</v>
      </c>
      <c r="F114" s="301" t="s">
        <v>1391</v>
      </c>
      <c r="G114" s="314"/>
      <c r="J114" s="311">
        <f t="shared" si="3"/>
        <v>0</v>
      </c>
    </row>
    <row r="115" spans="1:10">
      <c r="A115" s="299" t="s">
        <v>1405</v>
      </c>
      <c r="B115" s="300" t="s">
        <v>760</v>
      </c>
      <c r="C115" s="301" t="s">
        <v>1406</v>
      </c>
      <c r="D115" s="301" t="s">
        <v>1407</v>
      </c>
      <c r="E115" s="299" t="s">
        <v>1402</v>
      </c>
      <c r="F115" s="301" t="s">
        <v>1251</v>
      </c>
      <c r="G115" s="314"/>
      <c r="J115" s="311">
        <f t="shared" si="3"/>
        <v>0</v>
      </c>
    </row>
    <row r="116" spans="1:10">
      <c r="A116" s="299" t="s">
        <v>1408</v>
      </c>
      <c r="B116" s="300" t="s">
        <v>301</v>
      </c>
      <c r="C116" s="301" t="s">
        <v>1409</v>
      </c>
      <c r="D116" s="301" t="s">
        <v>1410</v>
      </c>
      <c r="E116" s="299" t="s">
        <v>1402</v>
      </c>
      <c r="F116" s="301" t="s">
        <v>1251</v>
      </c>
      <c r="G116" s="314"/>
      <c r="J116" s="311">
        <f t="shared" si="3"/>
        <v>0</v>
      </c>
    </row>
    <row r="117" spans="1:10">
      <c r="A117" s="299" t="s">
        <v>1411</v>
      </c>
      <c r="B117" s="300" t="s">
        <v>760</v>
      </c>
      <c r="C117" s="301" t="s">
        <v>1412</v>
      </c>
      <c r="D117" s="301" t="s">
        <v>1413</v>
      </c>
      <c r="E117" s="299" t="s">
        <v>1414</v>
      </c>
      <c r="F117" s="301" t="s">
        <v>1221</v>
      </c>
      <c r="G117" s="314"/>
      <c r="J117" s="311">
        <f t="shared" si="3"/>
        <v>0</v>
      </c>
    </row>
    <row r="118" spans="1:10">
      <c r="A118" s="299" t="s">
        <v>1415</v>
      </c>
      <c r="B118" s="300" t="s">
        <v>301</v>
      </c>
      <c r="C118" s="301" t="s">
        <v>1416</v>
      </c>
      <c r="D118" s="301" t="s">
        <v>1417</v>
      </c>
      <c r="E118" s="299" t="s">
        <v>1414</v>
      </c>
      <c r="F118" s="301" t="s">
        <v>1221</v>
      </c>
      <c r="G118" s="314"/>
      <c r="J118" s="311">
        <f t="shared" si="3"/>
        <v>0</v>
      </c>
    </row>
    <row r="119" spans="1:10">
      <c r="A119" s="299" t="s">
        <v>1418</v>
      </c>
      <c r="B119" s="300" t="s">
        <v>760</v>
      </c>
      <c r="C119" s="301" t="s">
        <v>1419</v>
      </c>
      <c r="D119" s="301" t="s">
        <v>1420</v>
      </c>
      <c r="E119" s="299" t="s">
        <v>1414</v>
      </c>
      <c r="F119" s="301" t="s">
        <v>1221</v>
      </c>
      <c r="G119" s="314"/>
      <c r="J119" s="311">
        <f t="shared" si="3"/>
        <v>0</v>
      </c>
    </row>
    <row r="120" spans="1:10">
      <c r="A120" s="299" t="s">
        <v>1421</v>
      </c>
      <c r="B120" s="300" t="s">
        <v>301</v>
      </c>
      <c r="C120" s="301" t="s">
        <v>1422</v>
      </c>
      <c r="D120" s="301" t="s">
        <v>1423</v>
      </c>
      <c r="E120" s="299" t="s">
        <v>1414</v>
      </c>
      <c r="F120" s="301" t="s">
        <v>1221</v>
      </c>
      <c r="G120" s="314"/>
      <c r="J120" s="311">
        <f t="shared" si="3"/>
        <v>0</v>
      </c>
    </row>
    <row r="121" spans="1:10">
      <c r="A121" s="299" t="s">
        <v>1424</v>
      </c>
      <c r="B121" s="300" t="s">
        <v>760</v>
      </c>
      <c r="C121" s="301" t="s">
        <v>1425</v>
      </c>
      <c r="D121" s="301" t="s">
        <v>1426</v>
      </c>
      <c r="E121" s="299" t="s">
        <v>1427</v>
      </c>
      <c r="F121" s="301" t="s">
        <v>1251</v>
      </c>
      <c r="G121" s="314"/>
      <c r="J121" s="311">
        <f t="shared" si="3"/>
        <v>0</v>
      </c>
    </row>
    <row r="122" spans="1:10">
      <c r="A122" s="299" t="s">
        <v>1428</v>
      </c>
      <c r="B122" s="300" t="s">
        <v>301</v>
      </c>
      <c r="C122" s="301" t="s">
        <v>1429</v>
      </c>
      <c r="D122" s="301" t="s">
        <v>1430</v>
      </c>
      <c r="E122" s="299" t="s">
        <v>1431</v>
      </c>
      <c r="F122" s="301" t="s">
        <v>1391</v>
      </c>
      <c r="G122" s="314"/>
      <c r="J122" s="311">
        <f t="shared" si="3"/>
        <v>0</v>
      </c>
    </row>
    <row r="123" spans="1:10">
      <c r="A123" s="299" t="s">
        <v>1432</v>
      </c>
      <c r="B123" s="300" t="s">
        <v>760</v>
      </c>
      <c r="C123" s="301" t="s">
        <v>1433</v>
      </c>
      <c r="D123" s="301" t="s">
        <v>1434</v>
      </c>
      <c r="E123" s="299" t="s">
        <v>1435</v>
      </c>
      <c r="F123" s="301" t="s">
        <v>1221</v>
      </c>
      <c r="G123" s="314"/>
      <c r="J123" s="311">
        <f t="shared" si="3"/>
        <v>0</v>
      </c>
    </row>
    <row r="124" spans="1:10">
      <c r="A124" s="299" t="s">
        <v>1436</v>
      </c>
      <c r="B124" s="300" t="s">
        <v>301</v>
      </c>
      <c r="C124" s="301" t="s">
        <v>1437</v>
      </c>
      <c r="D124" s="301" t="s">
        <v>1438</v>
      </c>
      <c r="E124" s="299" t="s">
        <v>1435</v>
      </c>
      <c r="F124" s="301" t="s">
        <v>1221</v>
      </c>
      <c r="G124" s="314"/>
      <c r="J124" s="311">
        <f t="shared" si="3"/>
        <v>0</v>
      </c>
    </row>
    <row r="125" spans="1:10">
      <c r="A125" s="299" t="s">
        <v>1439</v>
      </c>
      <c r="B125" s="300" t="s">
        <v>760</v>
      </c>
      <c r="C125" s="301" t="s">
        <v>1440</v>
      </c>
      <c r="D125" s="301" t="s">
        <v>1441</v>
      </c>
      <c r="E125" s="299" t="s">
        <v>1414</v>
      </c>
      <c r="F125" s="301" t="s">
        <v>1221</v>
      </c>
      <c r="G125" s="314"/>
      <c r="J125" s="311">
        <f t="shared" si="3"/>
        <v>0</v>
      </c>
    </row>
    <row r="126" spans="1:10">
      <c r="A126" s="299" t="s">
        <v>1442</v>
      </c>
      <c r="B126" s="300" t="s">
        <v>301</v>
      </c>
      <c r="C126" s="301" t="s">
        <v>1443</v>
      </c>
      <c r="D126" s="301" t="s">
        <v>1444</v>
      </c>
      <c r="E126" s="299" t="s">
        <v>1414</v>
      </c>
      <c r="F126" s="301" t="s">
        <v>1221</v>
      </c>
      <c r="G126" s="314"/>
      <c r="J126" s="311">
        <f t="shared" si="3"/>
        <v>0</v>
      </c>
    </row>
    <row r="127" spans="1:10">
      <c r="A127" s="299" t="s">
        <v>1445</v>
      </c>
      <c r="B127" s="300" t="s">
        <v>760</v>
      </c>
      <c r="C127" s="301" t="s">
        <v>1446</v>
      </c>
      <c r="D127" s="301" t="s">
        <v>1447</v>
      </c>
      <c r="E127" s="299" t="s">
        <v>1435</v>
      </c>
      <c r="F127" s="301" t="s">
        <v>1221</v>
      </c>
      <c r="G127" s="314"/>
      <c r="J127" s="311">
        <f t="shared" si="3"/>
        <v>0</v>
      </c>
    </row>
    <row r="128" spans="1:10">
      <c r="A128" s="299" t="s">
        <v>1448</v>
      </c>
      <c r="B128" s="300" t="s">
        <v>301</v>
      </c>
      <c r="C128" s="301" t="s">
        <v>1449</v>
      </c>
      <c r="D128" s="301" t="s">
        <v>1450</v>
      </c>
      <c r="E128" s="299" t="s">
        <v>1435</v>
      </c>
      <c r="F128" s="301" t="s">
        <v>1221</v>
      </c>
      <c r="G128" s="314"/>
      <c r="J128" s="311">
        <f t="shared" si="3"/>
        <v>0</v>
      </c>
    </row>
    <row r="129" spans="1:10">
      <c r="A129" s="299" t="s">
        <v>1451</v>
      </c>
      <c r="B129" s="300" t="s">
        <v>760</v>
      </c>
      <c r="C129" s="301" t="s">
        <v>1440</v>
      </c>
      <c r="D129" s="301" t="s">
        <v>1441</v>
      </c>
      <c r="E129" s="299" t="s">
        <v>1452</v>
      </c>
      <c r="F129" s="301" t="s">
        <v>1221</v>
      </c>
      <c r="G129" s="314"/>
      <c r="J129" s="311">
        <f t="shared" si="3"/>
        <v>0</v>
      </c>
    </row>
    <row r="130" spans="1:10">
      <c r="A130" s="299" t="s">
        <v>1453</v>
      </c>
      <c r="B130" s="300" t="s">
        <v>301</v>
      </c>
      <c r="C130" s="301" t="s">
        <v>1454</v>
      </c>
      <c r="D130" s="301" t="s">
        <v>1455</v>
      </c>
      <c r="E130" s="299" t="s">
        <v>1452</v>
      </c>
      <c r="F130" s="301" t="s">
        <v>1221</v>
      </c>
      <c r="G130" s="314"/>
      <c r="J130" s="311">
        <f t="shared" si="3"/>
        <v>0</v>
      </c>
    </row>
    <row r="131" spans="1:10">
      <c r="A131" s="299" t="s">
        <v>1456</v>
      </c>
      <c r="B131" s="300" t="s">
        <v>1039</v>
      </c>
      <c r="C131" s="301" t="s">
        <v>1457</v>
      </c>
      <c r="D131" s="301" t="s">
        <v>1458</v>
      </c>
      <c r="E131" s="299" t="s">
        <v>1459</v>
      </c>
      <c r="F131" s="301" t="s">
        <v>1221</v>
      </c>
      <c r="G131" s="314"/>
      <c r="J131" s="311">
        <f t="shared" si="3"/>
        <v>0</v>
      </c>
    </row>
    <row r="132" spans="1:10">
      <c r="A132" s="299" t="s">
        <v>1460</v>
      </c>
      <c r="B132" s="300" t="s">
        <v>301</v>
      </c>
      <c r="C132" s="301" t="s">
        <v>1242</v>
      </c>
      <c r="D132" s="301" t="s">
        <v>1243</v>
      </c>
      <c r="E132" s="299"/>
      <c r="F132" s="301" t="s">
        <v>1244</v>
      </c>
      <c r="G132" s="314"/>
      <c r="J132" s="311">
        <f t="shared" si="3"/>
        <v>0</v>
      </c>
    </row>
    <row r="133" spans="1:10">
      <c r="A133" s="299" t="s">
        <v>1461</v>
      </c>
      <c r="B133" s="300" t="s">
        <v>760</v>
      </c>
      <c r="C133" s="301" t="s">
        <v>1462</v>
      </c>
      <c r="D133" s="301" t="s">
        <v>1246</v>
      </c>
      <c r="E133" s="299"/>
      <c r="F133" s="301" t="s">
        <v>1244</v>
      </c>
      <c r="G133" s="314"/>
      <c r="J133" s="311">
        <f t="shared" si="3"/>
        <v>0</v>
      </c>
    </row>
    <row r="134" spans="1:10">
      <c r="A134" s="299"/>
      <c r="B134" s="300"/>
      <c r="C134" s="301"/>
      <c r="D134" s="315" t="s">
        <v>1463</v>
      </c>
      <c r="E134" s="299"/>
      <c r="F134" s="301"/>
      <c r="G134" s="314"/>
      <c r="J134" s="316">
        <f>SUM(J109:J133)</f>
        <v>0</v>
      </c>
    </row>
    <row r="135" spans="1:10">
      <c r="A135" s="299"/>
      <c r="B135" s="300"/>
      <c r="C135" s="301"/>
      <c r="D135" s="302" t="s">
        <v>844</v>
      </c>
      <c r="E135" s="301"/>
      <c r="F135" s="301"/>
      <c r="G135" s="314"/>
    </row>
    <row r="136" spans="1:10">
      <c r="A136" s="299" t="s">
        <v>1464</v>
      </c>
      <c r="B136" s="300" t="s">
        <v>1039</v>
      </c>
      <c r="C136" s="301" t="s">
        <v>1465</v>
      </c>
      <c r="D136" s="301" t="s">
        <v>1466</v>
      </c>
      <c r="E136" s="299" t="s">
        <v>1467</v>
      </c>
      <c r="F136" s="301" t="s">
        <v>1251</v>
      </c>
      <c r="G136" s="314"/>
      <c r="J136" s="311">
        <f t="shared" ref="J136:J141" si="4">ROUND(E136*G136, 2)</f>
        <v>0</v>
      </c>
    </row>
    <row r="137" spans="1:10">
      <c r="A137" s="299" t="s">
        <v>1468</v>
      </c>
      <c r="B137" s="300" t="s">
        <v>1039</v>
      </c>
      <c r="C137" s="301" t="s">
        <v>1469</v>
      </c>
      <c r="D137" s="301" t="s">
        <v>1470</v>
      </c>
      <c r="E137" s="299" t="s">
        <v>1467</v>
      </c>
      <c r="F137" s="301" t="s">
        <v>1251</v>
      </c>
      <c r="G137" s="314"/>
      <c r="J137" s="311">
        <f t="shared" si="4"/>
        <v>0</v>
      </c>
    </row>
    <row r="138" spans="1:10">
      <c r="A138" s="299" t="s">
        <v>1471</v>
      </c>
      <c r="B138" s="300" t="s">
        <v>1039</v>
      </c>
      <c r="C138" s="301" t="s">
        <v>1472</v>
      </c>
      <c r="D138" s="301" t="s">
        <v>1473</v>
      </c>
      <c r="E138" s="299" t="s">
        <v>1474</v>
      </c>
      <c r="F138" s="301" t="s">
        <v>1251</v>
      </c>
      <c r="G138" s="314"/>
      <c r="J138" s="311">
        <f t="shared" si="4"/>
        <v>0</v>
      </c>
    </row>
    <row r="139" spans="1:10">
      <c r="A139" s="299" t="s">
        <v>1475</v>
      </c>
      <c r="B139" s="300" t="s">
        <v>1039</v>
      </c>
      <c r="C139" s="301" t="s">
        <v>1476</v>
      </c>
      <c r="D139" s="301" t="s">
        <v>1477</v>
      </c>
      <c r="E139" s="299" t="s">
        <v>1474</v>
      </c>
      <c r="F139" s="301" t="s">
        <v>1251</v>
      </c>
      <c r="G139" s="314"/>
      <c r="J139" s="311">
        <f t="shared" si="4"/>
        <v>0</v>
      </c>
    </row>
    <row r="140" spans="1:10">
      <c r="A140" s="299" t="s">
        <v>1478</v>
      </c>
      <c r="B140" s="300" t="s">
        <v>1039</v>
      </c>
      <c r="C140" s="301" t="s">
        <v>1479</v>
      </c>
      <c r="D140" s="301" t="s">
        <v>1480</v>
      </c>
      <c r="E140" s="299" t="s">
        <v>1474</v>
      </c>
      <c r="F140" s="301" t="s">
        <v>1251</v>
      </c>
      <c r="G140" s="314"/>
      <c r="J140" s="311">
        <f t="shared" si="4"/>
        <v>0</v>
      </c>
    </row>
    <row r="141" spans="1:10">
      <c r="A141" s="299" t="s">
        <v>1481</v>
      </c>
      <c r="B141" s="300" t="s">
        <v>1039</v>
      </c>
      <c r="C141" s="301" t="s">
        <v>1482</v>
      </c>
      <c r="D141" s="301" t="s">
        <v>1483</v>
      </c>
      <c r="E141" s="299" t="s">
        <v>1474</v>
      </c>
      <c r="F141" s="301" t="s">
        <v>1251</v>
      </c>
      <c r="G141" s="314"/>
      <c r="J141" s="311">
        <f t="shared" si="4"/>
        <v>0</v>
      </c>
    </row>
    <row r="142" spans="1:10">
      <c r="A142" s="299"/>
      <c r="B142" s="300"/>
      <c r="C142" s="301"/>
      <c r="D142" s="315" t="s">
        <v>1484</v>
      </c>
      <c r="E142" s="299"/>
      <c r="F142" s="301"/>
      <c r="G142" s="314"/>
      <c r="J142" s="316">
        <f>SUM(J136:J141)</f>
        <v>0</v>
      </c>
    </row>
    <row r="143" spans="1:10">
      <c r="A143" s="299"/>
      <c r="B143" s="300"/>
      <c r="C143" s="301"/>
      <c r="D143" s="302" t="s">
        <v>1485</v>
      </c>
      <c r="E143" s="301"/>
      <c r="F143" s="301"/>
      <c r="G143" s="314"/>
    </row>
    <row r="144" spans="1:10">
      <c r="A144" s="299" t="s">
        <v>1486</v>
      </c>
      <c r="B144" s="300" t="s">
        <v>760</v>
      </c>
      <c r="C144" s="301" t="s">
        <v>1487</v>
      </c>
      <c r="D144" s="301" t="s">
        <v>1488</v>
      </c>
      <c r="E144" s="299" t="s">
        <v>1489</v>
      </c>
      <c r="F144" s="301" t="s">
        <v>1490</v>
      </c>
      <c r="G144" s="314"/>
      <c r="J144" s="311">
        <f>ROUND(E144*G144, 2)</f>
        <v>0</v>
      </c>
    </row>
    <row r="145" spans="1:10">
      <c r="A145" s="299"/>
      <c r="B145" s="300"/>
      <c r="C145" s="301"/>
      <c r="D145" s="315" t="s">
        <v>1491</v>
      </c>
      <c r="E145" s="299"/>
      <c r="F145" s="301"/>
      <c r="G145" s="314"/>
      <c r="J145" s="316">
        <f>SUM(J144:J144)</f>
        <v>0</v>
      </c>
    </row>
    <row r="146" spans="1:10">
      <c r="A146" s="299"/>
      <c r="B146" s="300"/>
      <c r="C146" s="301"/>
      <c r="D146" s="302" t="s">
        <v>1492</v>
      </c>
      <c r="E146" s="301"/>
      <c r="F146" s="301"/>
      <c r="G146" s="314"/>
    </row>
    <row r="147" spans="1:10">
      <c r="A147" s="299" t="s">
        <v>1493</v>
      </c>
      <c r="B147" s="300" t="s">
        <v>301</v>
      </c>
      <c r="C147" s="301" t="s">
        <v>1494</v>
      </c>
      <c r="D147" s="301" t="s">
        <v>1495</v>
      </c>
      <c r="E147" s="299" t="s">
        <v>1496</v>
      </c>
      <c r="F147" s="301" t="s">
        <v>1221</v>
      </c>
      <c r="G147" s="314"/>
      <c r="J147" s="311">
        <f t="shared" ref="J147:J158" si="5">ROUND(E147*G147, 2)</f>
        <v>0</v>
      </c>
    </row>
    <row r="148" spans="1:10">
      <c r="A148" s="299" t="s">
        <v>1497</v>
      </c>
      <c r="B148" s="300" t="s">
        <v>301</v>
      </c>
      <c r="C148" s="301" t="s">
        <v>1498</v>
      </c>
      <c r="D148" s="301" t="s">
        <v>1499</v>
      </c>
      <c r="E148" s="299" t="s">
        <v>1496</v>
      </c>
      <c r="F148" s="301" t="s">
        <v>1221</v>
      </c>
      <c r="G148" s="314"/>
      <c r="J148" s="311">
        <f t="shared" si="5"/>
        <v>0</v>
      </c>
    </row>
    <row r="149" spans="1:10">
      <c r="A149" s="299" t="s">
        <v>1500</v>
      </c>
      <c r="B149" s="300" t="s">
        <v>301</v>
      </c>
      <c r="C149" s="301" t="s">
        <v>1501</v>
      </c>
      <c r="D149" s="301" t="s">
        <v>1502</v>
      </c>
      <c r="E149" s="299" t="s">
        <v>1496</v>
      </c>
      <c r="F149" s="301" t="s">
        <v>1221</v>
      </c>
      <c r="G149" s="314"/>
      <c r="J149" s="311">
        <f t="shared" si="5"/>
        <v>0</v>
      </c>
    </row>
    <row r="150" spans="1:10">
      <c r="A150" s="299" t="s">
        <v>1503</v>
      </c>
      <c r="B150" s="300" t="s">
        <v>301</v>
      </c>
      <c r="C150" s="301" t="s">
        <v>1504</v>
      </c>
      <c r="D150" s="301" t="s">
        <v>1505</v>
      </c>
      <c r="E150" s="299" t="s">
        <v>1506</v>
      </c>
      <c r="F150" s="301" t="s">
        <v>1221</v>
      </c>
      <c r="G150" s="314"/>
      <c r="J150" s="311">
        <f t="shared" si="5"/>
        <v>0</v>
      </c>
    </row>
    <row r="151" spans="1:10">
      <c r="A151" s="299" t="s">
        <v>1507</v>
      </c>
      <c r="B151" s="300" t="s">
        <v>301</v>
      </c>
      <c r="C151" s="301" t="s">
        <v>1508</v>
      </c>
      <c r="D151" s="301" t="s">
        <v>1509</v>
      </c>
      <c r="E151" s="299" t="s">
        <v>1510</v>
      </c>
      <c r="F151" s="301" t="s">
        <v>1221</v>
      </c>
      <c r="G151" s="314"/>
      <c r="J151" s="311">
        <f t="shared" si="5"/>
        <v>0</v>
      </c>
    </row>
    <row r="152" spans="1:10">
      <c r="A152" s="299" t="s">
        <v>1511</v>
      </c>
      <c r="B152" s="300" t="s">
        <v>301</v>
      </c>
      <c r="C152" s="301" t="s">
        <v>1512</v>
      </c>
      <c r="D152" s="301" t="s">
        <v>1513</v>
      </c>
      <c r="E152" s="299" t="s">
        <v>1496</v>
      </c>
      <c r="F152" s="301" t="s">
        <v>1221</v>
      </c>
      <c r="G152" s="314"/>
      <c r="J152" s="311">
        <f t="shared" si="5"/>
        <v>0</v>
      </c>
    </row>
    <row r="153" spans="1:10">
      <c r="A153" s="299" t="s">
        <v>1514</v>
      </c>
      <c r="B153" s="300" t="s">
        <v>301</v>
      </c>
      <c r="C153" s="301" t="s">
        <v>1515</v>
      </c>
      <c r="D153" s="301" t="s">
        <v>1516</v>
      </c>
      <c r="E153" s="299" t="s">
        <v>1510</v>
      </c>
      <c r="F153" s="301" t="s">
        <v>1221</v>
      </c>
      <c r="G153" s="314"/>
      <c r="J153" s="311">
        <f t="shared" si="5"/>
        <v>0</v>
      </c>
    </row>
    <row r="154" spans="1:10">
      <c r="A154" s="299" t="s">
        <v>1517</v>
      </c>
      <c r="B154" s="300" t="s">
        <v>301</v>
      </c>
      <c r="C154" s="301" t="s">
        <v>1518</v>
      </c>
      <c r="D154" s="301" t="s">
        <v>1519</v>
      </c>
      <c r="E154" s="299" t="s">
        <v>1414</v>
      </c>
      <c r="F154" s="301" t="s">
        <v>1221</v>
      </c>
      <c r="G154" s="314"/>
      <c r="J154" s="311">
        <f t="shared" si="5"/>
        <v>0</v>
      </c>
    </row>
    <row r="155" spans="1:10">
      <c r="A155" s="299" t="s">
        <v>1520</v>
      </c>
      <c r="B155" s="300" t="s">
        <v>301</v>
      </c>
      <c r="C155" s="301" t="s">
        <v>1521</v>
      </c>
      <c r="D155" s="301" t="s">
        <v>1522</v>
      </c>
      <c r="E155" s="299" t="s">
        <v>1435</v>
      </c>
      <c r="F155" s="301" t="s">
        <v>1221</v>
      </c>
      <c r="G155" s="314"/>
      <c r="J155" s="311">
        <f t="shared" si="5"/>
        <v>0</v>
      </c>
    </row>
    <row r="156" spans="1:10">
      <c r="A156" s="299" t="s">
        <v>1523</v>
      </c>
      <c r="B156" s="300" t="s">
        <v>301</v>
      </c>
      <c r="C156" s="301" t="s">
        <v>1524</v>
      </c>
      <c r="D156" s="301" t="s">
        <v>1525</v>
      </c>
      <c r="E156" s="299" t="s">
        <v>1496</v>
      </c>
      <c r="F156" s="301" t="s">
        <v>1221</v>
      </c>
      <c r="G156" s="314"/>
      <c r="J156" s="311">
        <f t="shared" si="5"/>
        <v>0</v>
      </c>
    </row>
    <row r="157" spans="1:10">
      <c r="A157" s="299" t="s">
        <v>1526</v>
      </c>
      <c r="B157" s="300" t="s">
        <v>301</v>
      </c>
      <c r="C157" s="301" t="s">
        <v>1527</v>
      </c>
      <c r="D157" s="301" t="s">
        <v>1528</v>
      </c>
      <c r="E157" s="299" t="s">
        <v>1496</v>
      </c>
      <c r="F157" s="301" t="s">
        <v>1221</v>
      </c>
      <c r="G157" s="314"/>
      <c r="J157" s="311">
        <f t="shared" si="5"/>
        <v>0</v>
      </c>
    </row>
    <row r="158" spans="1:10">
      <c r="A158" s="299" t="s">
        <v>1529</v>
      </c>
      <c r="B158" s="300" t="s">
        <v>301</v>
      </c>
      <c r="C158" s="301" t="s">
        <v>1530</v>
      </c>
      <c r="D158" s="301" t="s">
        <v>1531</v>
      </c>
      <c r="E158" s="299"/>
      <c r="F158" s="301" t="s">
        <v>1244</v>
      </c>
      <c r="G158" s="314"/>
      <c r="J158" s="311">
        <f t="shared" si="5"/>
        <v>0</v>
      </c>
    </row>
    <row r="159" spans="1:10">
      <c r="A159" s="299"/>
      <c r="B159" s="300"/>
      <c r="C159" s="301"/>
      <c r="D159" s="315" t="s">
        <v>1532</v>
      </c>
      <c r="E159" s="299"/>
      <c r="F159" s="301"/>
      <c r="G159" s="314"/>
      <c r="J159" s="316">
        <f>SUM(J147:J158)</f>
        <v>0</v>
      </c>
    </row>
    <row r="160" spans="1:10">
      <c r="A160" s="299"/>
      <c r="B160" s="300"/>
      <c r="C160" s="301"/>
      <c r="D160" s="302" t="s">
        <v>1533</v>
      </c>
      <c r="E160" s="301"/>
      <c r="F160" s="301"/>
      <c r="G160" s="314"/>
    </row>
    <row r="161" spans="1:10">
      <c r="A161" s="299" t="s">
        <v>1534</v>
      </c>
      <c r="B161" s="300" t="s">
        <v>301</v>
      </c>
      <c r="C161" s="301" t="s">
        <v>1535</v>
      </c>
      <c r="D161" s="301" t="s">
        <v>1536</v>
      </c>
      <c r="E161" s="299" t="s">
        <v>1496</v>
      </c>
      <c r="F161" s="301" t="s">
        <v>1221</v>
      </c>
      <c r="G161" s="314"/>
      <c r="J161" s="311">
        <f t="shared" ref="J161:J167" si="6">ROUND(E161*G161, 2)</f>
        <v>0</v>
      </c>
    </row>
    <row r="162" spans="1:10">
      <c r="A162" s="299" t="s">
        <v>1537</v>
      </c>
      <c r="B162" s="300" t="s">
        <v>301</v>
      </c>
      <c r="C162" s="301" t="s">
        <v>1512</v>
      </c>
      <c r="D162" s="301" t="s">
        <v>1513</v>
      </c>
      <c r="E162" s="299" t="s">
        <v>1496</v>
      </c>
      <c r="F162" s="301" t="s">
        <v>1221</v>
      </c>
      <c r="G162" s="314"/>
      <c r="J162" s="311">
        <f t="shared" si="6"/>
        <v>0</v>
      </c>
    </row>
    <row r="163" spans="1:10">
      <c r="A163" s="299" t="s">
        <v>1538</v>
      </c>
      <c r="B163" s="300" t="s">
        <v>301</v>
      </c>
      <c r="C163" s="301" t="s">
        <v>1539</v>
      </c>
      <c r="D163" s="301" t="s">
        <v>1540</v>
      </c>
      <c r="E163" s="299" t="s">
        <v>1506</v>
      </c>
      <c r="F163" s="301" t="s">
        <v>1221</v>
      </c>
      <c r="G163" s="314"/>
      <c r="J163" s="311">
        <f t="shared" si="6"/>
        <v>0</v>
      </c>
    </row>
    <row r="164" spans="1:10">
      <c r="A164" s="299" t="s">
        <v>1541</v>
      </c>
      <c r="B164" s="300" t="s">
        <v>301</v>
      </c>
      <c r="C164" s="301" t="s">
        <v>1518</v>
      </c>
      <c r="D164" s="301" t="s">
        <v>1519</v>
      </c>
      <c r="E164" s="299" t="s">
        <v>1506</v>
      </c>
      <c r="F164" s="301" t="s">
        <v>1221</v>
      </c>
      <c r="G164" s="314"/>
      <c r="J164" s="311">
        <f t="shared" si="6"/>
        <v>0</v>
      </c>
    </row>
    <row r="165" spans="1:10">
      <c r="A165" s="299" t="s">
        <v>1542</v>
      </c>
      <c r="B165" s="300" t="s">
        <v>301</v>
      </c>
      <c r="C165" s="301" t="s">
        <v>1521</v>
      </c>
      <c r="D165" s="301" t="s">
        <v>1522</v>
      </c>
      <c r="E165" s="299" t="s">
        <v>1404</v>
      </c>
      <c r="F165" s="301" t="s">
        <v>1221</v>
      </c>
      <c r="G165" s="314"/>
      <c r="J165" s="311">
        <f t="shared" si="6"/>
        <v>0</v>
      </c>
    </row>
    <row r="166" spans="1:10">
      <c r="A166" s="299" t="s">
        <v>1543</v>
      </c>
      <c r="B166" s="300" t="s">
        <v>301</v>
      </c>
      <c r="C166" s="301" t="s">
        <v>1544</v>
      </c>
      <c r="D166" s="301" t="s">
        <v>1545</v>
      </c>
      <c r="E166" s="299" t="s">
        <v>1496</v>
      </c>
      <c r="F166" s="301" t="s">
        <v>1221</v>
      </c>
      <c r="G166" s="314"/>
      <c r="J166" s="311">
        <f t="shared" si="6"/>
        <v>0</v>
      </c>
    </row>
    <row r="167" spans="1:10">
      <c r="A167" s="299" t="s">
        <v>1546</v>
      </c>
      <c r="B167" s="300" t="s">
        <v>301</v>
      </c>
      <c r="C167" s="301" t="s">
        <v>1530</v>
      </c>
      <c r="D167" s="301" t="s">
        <v>1531</v>
      </c>
      <c r="E167" s="299"/>
      <c r="F167" s="301" t="s">
        <v>1244</v>
      </c>
      <c r="G167" s="314"/>
      <c r="J167" s="311">
        <f t="shared" si="6"/>
        <v>0</v>
      </c>
    </row>
    <row r="168" spans="1:10">
      <c r="A168" s="299"/>
      <c r="B168" s="300"/>
      <c r="C168" s="301"/>
      <c r="D168" s="315" t="s">
        <v>1547</v>
      </c>
      <c r="E168" s="299"/>
      <c r="F168" s="301"/>
      <c r="G168" s="314"/>
      <c r="J168" s="316">
        <f>SUM(J161:J167)</f>
        <v>0</v>
      </c>
    </row>
    <row r="169" spans="1:10">
      <c r="A169" s="299"/>
      <c r="B169" s="300"/>
      <c r="C169" s="301"/>
      <c r="D169" s="315" t="s">
        <v>1548</v>
      </c>
      <c r="E169" s="299"/>
      <c r="F169" s="301"/>
      <c r="G169" s="314"/>
      <c r="J169" s="316">
        <f>+J29+J57+J107+J134+J142+J145+J159+J168</f>
        <v>0</v>
      </c>
    </row>
    <row r="170" spans="1:10" ht="15">
      <c r="A170" s="317"/>
      <c r="B170" s="52"/>
      <c r="C170" s="52"/>
      <c r="D170" s="52"/>
      <c r="E170" s="52"/>
      <c r="F170" s="52"/>
    </row>
    <row r="201" spans="2:4">
      <c r="D201" s="320"/>
    </row>
    <row r="203" spans="2:4">
      <c r="B203" s="319"/>
    </row>
    <row r="223" spans="4:4">
      <c r="D223" s="320"/>
    </row>
    <row r="225" spans="2:4">
      <c r="D225" s="320"/>
    </row>
    <row r="227" spans="2:4">
      <c r="B227" s="322"/>
    </row>
    <row r="228" spans="2:4">
      <c r="B228" s="319"/>
    </row>
    <row r="248" spans="2:4">
      <c r="D248" s="320"/>
    </row>
    <row r="250" spans="2:4">
      <c r="B250" s="319"/>
    </row>
    <row r="269" spans="2:4">
      <c r="D269" s="320"/>
    </row>
    <row r="271" spans="2:4">
      <c r="B271" s="319"/>
    </row>
    <row r="273" spans="2:4">
      <c r="D273" s="320"/>
    </row>
    <row r="275" spans="2:4">
      <c r="B275" s="319"/>
    </row>
    <row r="277" spans="2:4">
      <c r="D277" s="320"/>
    </row>
    <row r="279" spans="2:4">
      <c r="B279" s="319"/>
    </row>
    <row r="281" spans="2:4">
      <c r="D281" s="320"/>
    </row>
    <row r="283" spans="2:4">
      <c r="B283" s="319"/>
    </row>
    <row r="307" spans="2:4">
      <c r="D307" s="320"/>
    </row>
    <row r="309" spans="2:4">
      <c r="B309" s="319"/>
    </row>
    <row r="317" spans="2:4">
      <c r="D317" s="320"/>
    </row>
    <row r="319" spans="2:4">
      <c r="B319" s="319"/>
    </row>
    <row r="330" spans="2:4">
      <c r="D330" s="320"/>
    </row>
    <row r="332" spans="2:4">
      <c r="B332" s="319"/>
    </row>
    <row r="347" spans="2:4">
      <c r="D347" s="320"/>
    </row>
    <row r="349" spans="2:4">
      <c r="B349" s="319"/>
    </row>
    <row r="386" spans="2:4">
      <c r="D386" s="320"/>
    </row>
    <row r="388" spans="2:4">
      <c r="B388" s="319"/>
    </row>
    <row r="401" spans="2:4">
      <c r="D401" s="320"/>
    </row>
    <row r="403" spans="2:4">
      <c r="B403" s="319"/>
    </row>
    <row r="422" spans="2:4">
      <c r="D422" s="320"/>
    </row>
    <row r="424" spans="2:4">
      <c r="B424" s="319"/>
    </row>
    <row r="432" spans="2:4">
      <c r="D432" s="320"/>
    </row>
    <row r="434" spans="2:2">
      <c r="B434" s="319"/>
    </row>
    <row r="452" spans="2:4">
      <c r="D452" s="320"/>
    </row>
    <row r="454" spans="2:4">
      <c r="B454" s="319"/>
    </row>
    <row r="458" spans="2:4">
      <c r="D458" s="320"/>
    </row>
    <row r="460" spans="2:4">
      <c r="D460" s="320"/>
    </row>
    <row r="462" spans="2:4">
      <c r="B462" s="322"/>
    </row>
    <row r="463" spans="2:4">
      <c r="B463" s="319"/>
    </row>
    <row r="465" spans="4:4">
      <c r="D465" s="320"/>
    </row>
    <row r="467" spans="4:4">
      <c r="D467" s="320"/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6"/>
  <sheetViews>
    <sheetView showGridLines="0" topLeftCell="A126" workbookViewId="0">
      <selection activeCell="E18" sqref="E18"/>
    </sheetView>
  </sheetViews>
  <sheetFormatPr defaultRowHeight="12.75"/>
  <cols>
    <col min="1" max="1" width="5.7109375" style="283" customWidth="1"/>
    <col min="2" max="2" width="75.7109375" style="288" customWidth="1"/>
    <col min="3" max="3" width="6.5703125" style="283" customWidth="1"/>
    <col min="4" max="4" width="10" style="283" customWidth="1"/>
    <col min="5" max="9" width="12.85546875" style="189" customWidth="1"/>
    <col min="10" max="256" width="9.140625" style="190"/>
    <col min="257" max="257" width="5.7109375" style="190" customWidth="1"/>
    <col min="258" max="258" width="75.7109375" style="190" customWidth="1"/>
    <col min="259" max="259" width="6.5703125" style="190" customWidth="1"/>
    <col min="260" max="260" width="10" style="190" customWidth="1"/>
    <col min="261" max="265" width="12.85546875" style="190" customWidth="1"/>
    <col min="266" max="512" width="9.140625" style="190"/>
    <col min="513" max="513" width="5.7109375" style="190" customWidth="1"/>
    <col min="514" max="514" width="75.7109375" style="190" customWidth="1"/>
    <col min="515" max="515" width="6.5703125" style="190" customWidth="1"/>
    <col min="516" max="516" width="10" style="190" customWidth="1"/>
    <col min="517" max="521" width="12.85546875" style="190" customWidth="1"/>
    <col min="522" max="768" width="9.140625" style="190"/>
    <col min="769" max="769" width="5.7109375" style="190" customWidth="1"/>
    <col min="770" max="770" width="75.7109375" style="190" customWidth="1"/>
    <col min="771" max="771" width="6.5703125" style="190" customWidth="1"/>
    <col min="772" max="772" width="10" style="190" customWidth="1"/>
    <col min="773" max="777" width="12.85546875" style="190" customWidth="1"/>
    <col min="778" max="1024" width="9.140625" style="190"/>
    <col min="1025" max="1025" width="5.7109375" style="190" customWidth="1"/>
    <col min="1026" max="1026" width="75.7109375" style="190" customWidth="1"/>
    <col min="1027" max="1027" width="6.5703125" style="190" customWidth="1"/>
    <col min="1028" max="1028" width="10" style="190" customWidth="1"/>
    <col min="1029" max="1033" width="12.85546875" style="190" customWidth="1"/>
    <col min="1034" max="1280" width="9.140625" style="190"/>
    <col min="1281" max="1281" width="5.7109375" style="190" customWidth="1"/>
    <col min="1282" max="1282" width="75.7109375" style="190" customWidth="1"/>
    <col min="1283" max="1283" width="6.5703125" style="190" customWidth="1"/>
    <col min="1284" max="1284" width="10" style="190" customWidth="1"/>
    <col min="1285" max="1289" width="12.85546875" style="190" customWidth="1"/>
    <col min="1290" max="1536" width="9.140625" style="190"/>
    <col min="1537" max="1537" width="5.7109375" style="190" customWidth="1"/>
    <col min="1538" max="1538" width="75.7109375" style="190" customWidth="1"/>
    <col min="1539" max="1539" width="6.5703125" style="190" customWidth="1"/>
    <col min="1540" max="1540" width="10" style="190" customWidth="1"/>
    <col min="1541" max="1545" width="12.85546875" style="190" customWidth="1"/>
    <col min="1546" max="1792" width="9.140625" style="190"/>
    <col min="1793" max="1793" width="5.7109375" style="190" customWidth="1"/>
    <col min="1794" max="1794" width="75.7109375" style="190" customWidth="1"/>
    <col min="1795" max="1795" width="6.5703125" style="190" customWidth="1"/>
    <col min="1796" max="1796" width="10" style="190" customWidth="1"/>
    <col min="1797" max="1801" width="12.85546875" style="190" customWidth="1"/>
    <col min="1802" max="2048" width="9.140625" style="190"/>
    <col min="2049" max="2049" width="5.7109375" style="190" customWidth="1"/>
    <col min="2050" max="2050" width="75.7109375" style="190" customWidth="1"/>
    <col min="2051" max="2051" width="6.5703125" style="190" customWidth="1"/>
    <col min="2052" max="2052" width="10" style="190" customWidth="1"/>
    <col min="2053" max="2057" width="12.85546875" style="190" customWidth="1"/>
    <col min="2058" max="2304" width="9.140625" style="190"/>
    <col min="2305" max="2305" width="5.7109375" style="190" customWidth="1"/>
    <col min="2306" max="2306" width="75.7109375" style="190" customWidth="1"/>
    <col min="2307" max="2307" width="6.5703125" style="190" customWidth="1"/>
    <col min="2308" max="2308" width="10" style="190" customWidth="1"/>
    <col min="2309" max="2313" width="12.85546875" style="190" customWidth="1"/>
    <col min="2314" max="2560" width="9.140625" style="190"/>
    <col min="2561" max="2561" width="5.7109375" style="190" customWidth="1"/>
    <col min="2562" max="2562" width="75.7109375" style="190" customWidth="1"/>
    <col min="2563" max="2563" width="6.5703125" style="190" customWidth="1"/>
    <col min="2564" max="2564" width="10" style="190" customWidth="1"/>
    <col min="2565" max="2569" width="12.85546875" style="190" customWidth="1"/>
    <col min="2570" max="2816" width="9.140625" style="190"/>
    <col min="2817" max="2817" width="5.7109375" style="190" customWidth="1"/>
    <col min="2818" max="2818" width="75.7109375" style="190" customWidth="1"/>
    <col min="2819" max="2819" width="6.5703125" style="190" customWidth="1"/>
    <col min="2820" max="2820" width="10" style="190" customWidth="1"/>
    <col min="2821" max="2825" width="12.85546875" style="190" customWidth="1"/>
    <col min="2826" max="3072" width="9.140625" style="190"/>
    <col min="3073" max="3073" width="5.7109375" style="190" customWidth="1"/>
    <col min="3074" max="3074" width="75.7109375" style="190" customWidth="1"/>
    <col min="3075" max="3075" width="6.5703125" style="190" customWidth="1"/>
    <col min="3076" max="3076" width="10" style="190" customWidth="1"/>
    <col min="3077" max="3081" width="12.85546875" style="190" customWidth="1"/>
    <col min="3082" max="3328" width="9.140625" style="190"/>
    <col min="3329" max="3329" width="5.7109375" style="190" customWidth="1"/>
    <col min="3330" max="3330" width="75.7109375" style="190" customWidth="1"/>
    <col min="3331" max="3331" width="6.5703125" style="190" customWidth="1"/>
    <col min="3332" max="3332" width="10" style="190" customWidth="1"/>
    <col min="3333" max="3337" width="12.85546875" style="190" customWidth="1"/>
    <col min="3338" max="3584" width="9.140625" style="190"/>
    <col min="3585" max="3585" width="5.7109375" style="190" customWidth="1"/>
    <col min="3586" max="3586" width="75.7109375" style="190" customWidth="1"/>
    <col min="3587" max="3587" width="6.5703125" style="190" customWidth="1"/>
    <col min="3588" max="3588" width="10" style="190" customWidth="1"/>
    <col min="3589" max="3593" width="12.85546875" style="190" customWidth="1"/>
    <col min="3594" max="3840" width="9.140625" style="190"/>
    <col min="3841" max="3841" width="5.7109375" style="190" customWidth="1"/>
    <col min="3842" max="3842" width="75.7109375" style="190" customWidth="1"/>
    <col min="3843" max="3843" width="6.5703125" style="190" customWidth="1"/>
    <col min="3844" max="3844" width="10" style="190" customWidth="1"/>
    <col min="3845" max="3849" width="12.85546875" style="190" customWidth="1"/>
    <col min="3850" max="4096" width="9.140625" style="190"/>
    <col min="4097" max="4097" width="5.7109375" style="190" customWidth="1"/>
    <col min="4098" max="4098" width="75.7109375" style="190" customWidth="1"/>
    <col min="4099" max="4099" width="6.5703125" style="190" customWidth="1"/>
    <col min="4100" max="4100" width="10" style="190" customWidth="1"/>
    <col min="4101" max="4105" width="12.85546875" style="190" customWidth="1"/>
    <col min="4106" max="4352" width="9.140625" style="190"/>
    <col min="4353" max="4353" width="5.7109375" style="190" customWidth="1"/>
    <col min="4354" max="4354" width="75.7109375" style="190" customWidth="1"/>
    <col min="4355" max="4355" width="6.5703125" style="190" customWidth="1"/>
    <col min="4356" max="4356" width="10" style="190" customWidth="1"/>
    <col min="4357" max="4361" width="12.85546875" style="190" customWidth="1"/>
    <col min="4362" max="4608" width="9.140625" style="190"/>
    <col min="4609" max="4609" width="5.7109375" style="190" customWidth="1"/>
    <col min="4610" max="4610" width="75.7109375" style="190" customWidth="1"/>
    <col min="4611" max="4611" width="6.5703125" style="190" customWidth="1"/>
    <col min="4612" max="4612" width="10" style="190" customWidth="1"/>
    <col min="4613" max="4617" width="12.85546875" style="190" customWidth="1"/>
    <col min="4618" max="4864" width="9.140625" style="190"/>
    <col min="4865" max="4865" width="5.7109375" style="190" customWidth="1"/>
    <col min="4866" max="4866" width="75.7109375" style="190" customWidth="1"/>
    <col min="4867" max="4867" width="6.5703125" style="190" customWidth="1"/>
    <col min="4868" max="4868" width="10" style="190" customWidth="1"/>
    <col min="4869" max="4873" width="12.85546875" style="190" customWidth="1"/>
    <col min="4874" max="5120" width="9.140625" style="190"/>
    <col min="5121" max="5121" width="5.7109375" style="190" customWidth="1"/>
    <col min="5122" max="5122" width="75.7109375" style="190" customWidth="1"/>
    <col min="5123" max="5123" width="6.5703125" style="190" customWidth="1"/>
    <col min="5124" max="5124" width="10" style="190" customWidth="1"/>
    <col min="5125" max="5129" width="12.85546875" style="190" customWidth="1"/>
    <col min="5130" max="5376" width="9.140625" style="190"/>
    <col min="5377" max="5377" width="5.7109375" style="190" customWidth="1"/>
    <col min="5378" max="5378" width="75.7109375" style="190" customWidth="1"/>
    <col min="5379" max="5379" width="6.5703125" style="190" customWidth="1"/>
    <col min="5380" max="5380" width="10" style="190" customWidth="1"/>
    <col min="5381" max="5385" width="12.85546875" style="190" customWidth="1"/>
    <col min="5386" max="5632" width="9.140625" style="190"/>
    <col min="5633" max="5633" width="5.7109375" style="190" customWidth="1"/>
    <col min="5634" max="5634" width="75.7109375" style="190" customWidth="1"/>
    <col min="5635" max="5635" width="6.5703125" style="190" customWidth="1"/>
    <col min="5636" max="5636" width="10" style="190" customWidth="1"/>
    <col min="5637" max="5641" width="12.85546875" style="190" customWidth="1"/>
    <col min="5642" max="5888" width="9.140625" style="190"/>
    <col min="5889" max="5889" width="5.7109375" style="190" customWidth="1"/>
    <col min="5890" max="5890" width="75.7109375" style="190" customWidth="1"/>
    <col min="5891" max="5891" width="6.5703125" style="190" customWidth="1"/>
    <col min="5892" max="5892" width="10" style="190" customWidth="1"/>
    <col min="5893" max="5897" width="12.85546875" style="190" customWidth="1"/>
    <col min="5898" max="6144" width="9.140625" style="190"/>
    <col min="6145" max="6145" width="5.7109375" style="190" customWidth="1"/>
    <col min="6146" max="6146" width="75.7109375" style="190" customWidth="1"/>
    <col min="6147" max="6147" width="6.5703125" style="190" customWidth="1"/>
    <col min="6148" max="6148" width="10" style="190" customWidth="1"/>
    <col min="6149" max="6153" width="12.85546875" style="190" customWidth="1"/>
    <col min="6154" max="6400" width="9.140625" style="190"/>
    <col min="6401" max="6401" width="5.7109375" style="190" customWidth="1"/>
    <col min="6402" max="6402" width="75.7109375" style="190" customWidth="1"/>
    <col min="6403" max="6403" width="6.5703125" style="190" customWidth="1"/>
    <col min="6404" max="6404" width="10" style="190" customWidth="1"/>
    <col min="6405" max="6409" width="12.85546875" style="190" customWidth="1"/>
    <col min="6410" max="6656" width="9.140625" style="190"/>
    <col min="6657" max="6657" width="5.7109375" style="190" customWidth="1"/>
    <col min="6658" max="6658" width="75.7109375" style="190" customWidth="1"/>
    <col min="6659" max="6659" width="6.5703125" style="190" customWidth="1"/>
    <col min="6660" max="6660" width="10" style="190" customWidth="1"/>
    <col min="6661" max="6665" width="12.85546875" style="190" customWidth="1"/>
    <col min="6666" max="6912" width="9.140625" style="190"/>
    <col min="6913" max="6913" width="5.7109375" style="190" customWidth="1"/>
    <col min="6914" max="6914" width="75.7109375" style="190" customWidth="1"/>
    <col min="6915" max="6915" width="6.5703125" style="190" customWidth="1"/>
    <col min="6916" max="6916" width="10" style="190" customWidth="1"/>
    <col min="6917" max="6921" width="12.85546875" style="190" customWidth="1"/>
    <col min="6922" max="7168" width="9.140625" style="190"/>
    <col min="7169" max="7169" width="5.7109375" style="190" customWidth="1"/>
    <col min="7170" max="7170" width="75.7109375" style="190" customWidth="1"/>
    <col min="7171" max="7171" width="6.5703125" style="190" customWidth="1"/>
    <col min="7172" max="7172" width="10" style="190" customWidth="1"/>
    <col min="7173" max="7177" width="12.85546875" style="190" customWidth="1"/>
    <col min="7178" max="7424" width="9.140625" style="190"/>
    <col min="7425" max="7425" width="5.7109375" style="190" customWidth="1"/>
    <col min="7426" max="7426" width="75.7109375" style="190" customWidth="1"/>
    <col min="7427" max="7427" width="6.5703125" style="190" customWidth="1"/>
    <col min="7428" max="7428" width="10" style="190" customWidth="1"/>
    <col min="7429" max="7433" width="12.85546875" style="190" customWidth="1"/>
    <col min="7434" max="7680" width="9.140625" style="190"/>
    <col min="7681" max="7681" width="5.7109375" style="190" customWidth="1"/>
    <col min="7682" max="7682" width="75.7109375" style="190" customWidth="1"/>
    <col min="7683" max="7683" width="6.5703125" style="190" customWidth="1"/>
    <col min="7684" max="7684" width="10" style="190" customWidth="1"/>
    <col min="7685" max="7689" width="12.85546875" style="190" customWidth="1"/>
    <col min="7690" max="7936" width="9.140625" style="190"/>
    <col min="7937" max="7937" width="5.7109375" style="190" customWidth="1"/>
    <col min="7938" max="7938" width="75.7109375" style="190" customWidth="1"/>
    <col min="7939" max="7939" width="6.5703125" style="190" customWidth="1"/>
    <col min="7940" max="7940" width="10" style="190" customWidth="1"/>
    <col min="7941" max="7945" width="12.85546875" style="190" customWidth="1"/>
    <col min="7946" max="8192" width="9.140625" style="190"/>
    <col min="8193" max="8193" width="5.7109375" style="190" customWidth="1"/>
    <col min="8194" max="8194" width="75.7109375" style="190" customWidth="1"/>
    <col min="8195" max="8195" width="6.5703125" style="190" customWidth="1"/>
    <col min="8196" max="8196" width="10" style="190" customWidth="1"/>
    <col min="8197" max="8201" width="12.85546875" style="190" customWidth="1"/>
    <col min="8202" max="8448" width="9.140625" style="190"/>
    <col min="8449" max="8449" width="5.7109375" style="190" customWidth="1"/>
    <col min="8450" max="8450" width="75.7109375" style="190" customWidth="1"/>
    <col min="8451" max="8451" width="6.5703125" style="190" customWidth="1"/>
    <col min="8452" max="8452" width="10" style="190" customWidth="1"/>
    <col min="8453" max="8457" width="12.85546875" style="190" customWidth="1"/>
    <col min="8458" max="8704" width="9.140625" style="190"/>
    <col min="8705" max="8705" width="5.7109375" style="190" customWidth="1"/>
    <col min="8706" max="8706" width="75.7109375" style="190" customWidth="1"/>
    <col min="8707" max="8707" width="6.5703125" style="190" customWidth="1"/>
    <col min="8708" max="8708" width="10" style="190" customWidth="1"/>
    <col min="8709" max="8713" width="12.85546875" style="190" customWidth="1"/>
    <col min="8714" max="8960" width="9.140625" style="190"/>
    <col min="8961" max="8961" width="5.7109375" style="190" customWidth="1"/>
    <col min="8962" max="8962" width="75.7109375" style="190" customWidth="1"/>
    <col min="8963" max="8963" width="6.5703125" style="190" customWidth="1"/>
    <col min="8964" max="8964" width="10" style="190" customWidth="1"/>
    <col min="8965" max="8969" width="12.85546875" style="190" customWidth="1"/>
    <col min="8970" max="9216" width="9.140625" style="190"/>
    <col min="9217" max="9217" width="5.7109375" style="190" customWidth="1"/>
    <col min="9218" max="9218" width="75.7109375" style="190" customWidth="1"/>
    <col min="9219" max="9219" width="6.5703125" style="190" customWidth="1"/>
    <col min="9220" max="9220" width="10" style="190" customWidth="1"/>
    <col min="9221" max="9225" width="12.85546875" style="190" customWidth="1"/>
    <col min="9226" max="9472" width="9.140625" style="190"/>
    <col min="9473" max="9473" width="5.7109375" style="190" customWidth="1"/>
    <col min="9474" max="9474" width="75.7109375" style="190" customWidth="1"/>
    <col min="9475" max="9475" width="6.5703125" style="190" customWidth="1"/>
    <col min="9476" max="9476" width="10" style="190" customWidth="1"/>
    <col min="9477" max="9481" width="12.85546875" style="190" customWidth="1"/>
    <col min="9482" max="9728" width="9.140625" style="190"/>
    <col min="9729" max="9729" width="5.7109375" style="190" customWidth="1"/>
    <col min="9730" max="9730" width="75.7109375" style="190" customWidth="1"/>
    <col min="9731" max="9731" width="6.5703125" style="190" customWidth="1"/>
    <col min="9732" max="9732" width="10" style="190" customWidth="1"/>
    <col min="9733" max="9737" width="12.85546875" style="190" customWidth="1"/>
    <col min="9738" max="9984" width="9.140625" style="190"/>
    <col min="9985" max="9985" width="5.7109375" style="190" customWidth="1"/>
    <col min="9986" max="9986" width="75.7109375" style="190" customWidth="1"/>
    <col min="9987" max="9987" width="6.5703125" style="190" customWidth="1"/>
    <col min="9988" max="9988" width="10" style="190" customWidth="1"/>
    <col min="9989" max="9993" width="12.85546875" style="190" customWidth="1"/>
    <col min="9994" max="10240" width="9.140625" style="190"/>
    <col min="10241" max="10241" width="5.7109375" style="190" customWidth="1"/>
    <col min="10242" max="10242" width="75.7109375" style="190" customWidth="1"/>
    <col min="10243" max="10243" width="6.5703125" style="190" customWidth="1"/>
    <col min="10244" max="10244" width="10" style="190" customWidth="1"/>
    <col min="10245" max="10249" width="12.85546875" style="190" customWidth="1"/>
    <col min="10250" max="10496" width="9.140625" style="190"/>
    <col min="10497" max="10497" width="5.7109375" style="190" customWidth="1"/>
    <col min="10498" max="10498" width="75.7109375" style="190" customWidth="1"/>
    <col min="10499" max="10499" width="6.5703125" style="190" customWidth="1"/>
    <col min="10500" max="10500" width="10" style="190" customWidth="1"/>
    <col min="10501" max="10505" width="12.85546875" style="190" customWidth="1"/>
    <col min="10506" max="10752" width="9.140625" style="190"/>
    <col min="10753" max="10753" width="5.7109375" style="190" customWidth="1"/>
    <col min="10754" max="10754" width="75.7109375" style="190" customWidth="1"/>
    <col min="10755" max="10755" width="6.5703125" style="190" customWidth="1"/>
    <col min="10756" max="10756" width="10" style="190" customWidth="1"/>
    <col min="10757" max="10761" width="12.85546875" style="190" customWidth="1"/>
    <col min="10762" max="11008" width="9.140625" style="190"/>
    <col min="11009" max="11009" width="5.7109375" style="190" customWidth="1"/>
    <col min="11010" max="11010" width="75.7109375" style="190" customWidth="1"/>
    <col min="11011" max="11011" width="6.5703125" style="190" customWidth="1"/>
    <col min="11012" max="11012" width="10" style="190" customWidth="1"/>
    <col min="11013" max="11017" width="12.85546875" style="190" customWidth="1"/>
    <col min="11018" max="11264" width="9.140625" style="190"/>
    <col min="11265" max="11265" width="5.7109375" style="190" customWidth="1"/>
    <col min="11266" max="11266" width="75.7109375" style="190" customWidth="1"/>
    <col min="11267" max="11267" width="6.5703125" style="190" customWidth="1"/>
    <col min="11268" max="11268" width="10" style="190" customWidth="1"/>
    <col min="11269" max="11273" width="12.85546875" style="190" customWidth="1"/>
    <col min="11274" max="11520" width="9.140625" style="190"/>
    <col min="11521" max="11521" width="5.7109375" style="190" customWidth="1"/>
    <col min="11522" max="11522" width="75.7109375" style="190" customWidth="1"/>
    <col min="11523" max="11523" width="6.5703125" style="190" customWidth="1"/>
    <col min="11524" max="11524" width="10" style="190" customWidth="1"/>
    <col min="11525" max="11529" width="12.85546875" style="190" customWidth="1"/>
    <col min="11530" max="11776" width="9.140625" style="190"/>
    <col min="11777" max="11777" width="5.7109375" style="190" customWidth="1"/>
    <col min="11778" max="11778" width="75.7109375" style="190" customWidth="1"/>
    <col min="11779" max="11779" width="6.5703125" style="190" customWidth="1"/>
    <col min="11780" max="11780" width="10" style="190" customWidth="1"/>
    <col min="11781" max="11785" width="12.85546875" style="190" customWidth="1"/>
    <col min="11786" max="12032" width="9.140625" style="190"/>
    <col min="12033" max="12033" width="5.7109375" style="190" customWidth="1"/>
    <col min="12034" max="12034" width="75.7109375" style="190" customWidth="1"/>
    <col min="12035" max="12035" width="6.5703125" style="190" customWidth="1"/>
    <col min="12036" max="12036" width="10" style="190" customWidth="1"/>
    <col min="12037" max="12041" width="12.85546875" style="190" customWidth="1"/>
    <col min="12042" max="12288" width="9.140625" style="190"/>
    <col min="12289" max="12289" width="5.7109375" style="190" customWidth="1"/>
    <col min="12290" max="12290" width="75.7109375" style="190" customWidth="1"/>
    <col min="12291" max="12291" width="6.5703125" style="190" customWidth="1"/>
    <col min="12292" max="12292" width="10" style="190" customWidth="1"/>
    <col min="12293" max="12297" width="12.85546875" style="190" customWidth="1"/>
    <col min="12298" max="12544" width="9.140625" style="190"/>
    <col min="12545" max="12545" width="5.7109375" style="190" customWidth="1"/>
    <col min="12546" max="12546" width="75.7109375" style="190" customWidth="1"/>
    <col min="12547" max="12547" width="6.5703125" style="190" customWidth="1"/>
    <col min="12548" max="12548" width="10" style="190" customWidth="1"/>
    <col min="12549" max="12553" width="12.85546875" style="190" customWidth="1"/>
    <col min="12554" max="12800" width="9.140625" style="190"/>
    <col min="12801" max="12801" width="5.7109375" style="190" customWidth="1"/>
    <col min="12802" max="12802" width="75.7109375" style="190" customWidth="1"/>
    <col min="12803" max="12803" width="6.5703125" style="190" customWidth="1"/>
    <col min="12804" max="12804" width="10" style="190" customWidth="1"/>
    <col min="12805" max="12809" width="12.85546875" style="190" customWidth="1"/>
    <col min="12810" max="13056" width="9.140625" style="190"/>
    <col min="13057" max="13057" width="5.7109375" style="190" customWidth="1"/>
    <col min="13058" max="13058" width="75.7109375" style="190" customWidth="1"/>
    <col min="13059" max="13059" width="6.5703125" style="190" customWidth="1"/>
    <col min="13060" max="13060" width="10" style="190" customWidth="1"/>
    <col min="13061" max="13065" width="12.85546875" style="190" customWidth="1"/>
    <col min="13066" max="13312" width="9.140625" style="190"/>
    <col min="13313" max="13313" width="5.7109375" style="190" customWidth="1"/>
    <col min="13314" max="13314" width="75.7109375" style="190" customWidth="1"/>
    <col min="13315" max="13315" width="6.5703125" style="190" customWidth="1"/>
    <col min="13316" max="13316" width="10" style="190" customWidth="1"/>
    <col min="13317" max="13321" width="12.85546875" style="190" customWidth="1"/>
    <col min="13322" max="13568" width="9.140625" style="190"/>
    <col min="13569" max="13569" width="5.7109375" style="190" customWidth="1"/>
    <col min="13570" max="13570" width="75.7109375" style="190" customWidth="1"/>
    <col min="13571" max="13571" width="6.5703125" style="190" customWidth="1"/>
    <col min="13572" max="13572" width="10" style="190" customWidth="1"/>
    <col min="13573" max="13577" width="12.85546875" style="190" customWidth="1"/>
    <col min="13578" max="13824" width="9.140625" style="190"/>
    <col min="13825" max="13825" width="5.7109375" style="190" customWidth="1"/>
    <col min="13826" max="13826" width="75.7109375" style="190" customWidth="1"/>
    <col min="13827" max="13827" width="6.5703125" style="190" customWidth="1"/>
    <col min="13828" max="13828" width="10" style="190" customWidth="1"/>
    <col min="13829" max="13833" width="12.85546875" style="190" customWidth="1"/>
    <col min="13834" max="14080" width="9.140625" style="190"/>
    <col min="14081" max="14081" width="5.7109375" style="190" customWidth="1"/>
    <col min="14082" max="14082" width="75.7109375" style="190" customWidth="1"/>
    <col min="14083" max="14083" width="6.5703125" style="190" customWidth="1"/>
    <col min="14084" max="14084" width="10" style="190" customWidth="1"/>
    <col min="14085" max="14089" width="12.85546875" style="190" customWidth="1"/>
    <col min="14090" max="14336" width="9.140625" style="190"/>
    <col min="14337" max="14337" width="5.7109375" style="190" customWidth="1"/>
    <col min="14338" max="14338" width="75.7109375" style="190" customWidth="1"/>
    <col min="14339" max="14339" width="6.5703125" style="190" customWidth="1"/>
    <col min="14340" max="14340" width="10" style="190" customWidth="1"/>
    <col min="14341" max="14345" width="12.85546875" style="190" customWidth="1"/>
    <col min="14346" max="14592" width="9.140625" style="190"/>
    <col min="14593" max="14593" width="5.7109375" style="190" customWidth="1"/>
    <col min="14594" max="14594" width="75.7109375" style="190" customWidth="1"/>
    <col min="14595" max="14595" width="6.5703125" style="190" customWidth="1"/>
    <col min="14596" max="14596" width="10" style="190" customWidth="1"/>
    <col min="14597" max="14601" width="12.85546875" style="190" customWidth="1"/>
    <col min="14602" max="14848" width="9.140625" style="190"/>
    <col min="14849" max="14849" width="5.7109375" style="190" customWidth="1"/>
    <col min="14850" max="14850" width="75.7109375" style="190" customWidth="1"/>
    <col min="14851" max="14851" width="6.5703125" style="190" customWidth="1"/>
    <col min="14852" max="14852" width="10" style="190" customWidth="1"/>
    <col min="14853" max="14857" width="12.85546875" style="190" customWidth="1"/>
    <col min="14858" max="15104" width="9.140625" style="190"/>
    <col min="15105" max="15105" width="5.7109375" style="190" customWidth="1"/>
    <col min="15106" max="15106" width="75.7109375" style="190" customWidth="1"/>
    <col min="15107" max="15107" width="6.5703125" style="190" customWidth="1"/>
    <col min="15108" max="15108" width="10" style="190" customWidth="1"/>
    <col min="15109" max="15113" width="12.85546875" style="190" customWidth="1"/>
    <col min="15114" max="15360" width="9.140625" style="190"/>
    <col min="15361" max="15361" width="5.7109375" style="190" customWidth="1"/>
    <col min="15362" max="15362" width="75.7109375" style="190" customWidth="1"/>
    <col min="15363" max="15363" width="6.5703125" style="190" customWidth="1"/>
    <col min="15364" max="15364" width="10" style="190" customWidth="1"/>
    <col min="15365" max="15369" width="12.85546875" style="190" customWidth="1"/>
    <col min="15370" max="15616" width="9.140625" style="190"/>
    <col min="15617" max="15617" width="5.7109375" style="190" customWidth="1"/>
    <col min="15618" max="15618" width="75.7109375" style="190" customWidth="1"/>
    <col min="15619" max="15619" width="6.5703125" style="190" customWidth="1"/>
    <col min="15620" max="15620" width="10" style="190" customWidth="1"/>
    <col min="15621" max="15625" width="12.85546875" style="190" customWidth="1"/>
    <col min="15626" max="15872" width="9.140625" style="190"/>
    <col min="15873" max="15873" width="5.7109375" style="190" customWidth="1"/>
    <col min="15874" max="15874" width="75.7109375" style="190" customWidth="1"/>
    <col min="15875" max="15875" width="6.5703125" style="190" customWidth="1"/>
    <col min="15876" max="15876" width="10" style="190" customWidth="1"/>
    <col min="15877" max="15881" width="12.85546875" style="190" customWidth="1"/>
    <col min="15882" max="16128" width="9.140625" style="190"/>
    <col min="16129" max="16129" width="5.7109375" style="190" customWidth="1"/>
    <col min="16130" max="16130" width="75.7109375" style="190" customWidth="1"/>
    <col min="16131" max="16131" width="6.5703125" style="190" customWidth="1"/>
    <col min="16132" max="16132" width="10" style="190" customWidth="1"/>
    <col min="16133" max="16137" width="12.85546875" style="190" customWidth="1"/>
    <col min="16138" max="16384" width="9.140625" style="190"/>
  </cols>
  <sheetData>
    <row r="1" spans="1:9" ht="17.25" customHeight="1">
      <c r="A1" s="186" t="s">
        <v>1049</v>
      </c>
      <c r="B1" s="187"/>
      <c r="C1" s="188"/>
      <c r="D1" s="188"/>
    </row>
    <row r="2" spans="1:9" ht="17.25" customHeight="1" thickBot="1">
      <c r="A2" s="187" t="s">
        <v>1050</v>
      </c>
      <c r="B2" s="187"/>
      <c r="C2" s="188"/>
      <c r="D2" s="188"/>
    </row>
    <row r="3" spans="1:9" ht="12.75" customHeight="1">
      <c r="A3" s="191" t="s">
        <v>1051</v>
      </c>
      <c r="B3" s="192" t="s">
        <v>1052</v>
      </c>
      <c r="C3" s="193" t="s">
        <v>1053</v>
      </c>
      <c r="D3" s="193"/>
      <c r="E3" s="194"/>
      <c r="F3" s="194"/>
      <c r="G3" s="194"/>
      <c r="H3" s="194"/>
      <c r="I3" s="195"/>
    </row>
    <row r="4" spans="1:9">
      <c r="A4" s="196"/>
      <c r="B4" s="197"/>
      <c r="C4" s="198"/>
      <c r="D4" s="198"/>
      <c r="E4" s="199"/>
      <c r="F4" s="199"/>
      <c r="G4" s="199"/>
      <c r="H4" s="199"/>
      <c r="I4" s="200"/>
    </row>
    <row r="5" spans="1:9" ht="24" customHeight="1" thickBot="1">
      <c r="A5" s="201"/>
      <c r="B5" s="202"/>
      <c r="C5" s="203"/>
      <c r="D5" s="203"/>
      <c r="E5" s="204"/>
      <c r="F5" s="204"/>
      <c r="G5" s="204"/>
      <c r="H5" s="204"/>
      <c r="I5" s="205"/>
    </row>
    <row r="6" spans="1:9" ht="12.75" customHeight="1">
      <c r="A6" s="206"/>
      <c r="B6" s="207"/>
      <c r="C6" s="208"/>
      <c r="D6" s="208"/>
      <c r="E6" s="209"/>
      <c r="F6" s="209"/>
      <c r="G6" s="209"/>
      <c r="H6" s="209"/>
      <c r="I6" s="210"/>
    </row>
    <row r="7" spans="1:9" ht="13.5" thickBot="1">
      <c r="A7" s="211"/>
      <c r="B7" s="212" t="s">
        <v>1054</v>
      </c>
      <c r="C7" s="188"/>
      <c r="D7" s="188"/>
      <c r="E7" s="213"/>
      <c r="F7" s="213"/>
      <c r="G7" s="214"/>
      <c r="H7" s="213"/>
      <c r="I7" s="215"/>
    </row>
    <row r="8" spans="1:9" s="223" customFormat="1">
      <c r="A8" s="216" t="s">
        <v>1055</v>
      </c>
      <c r="B8" s="217" t="s">
        <v>1056</v>
      </c>
      <c r="C8" s="218" t="s">
        <v>909</v>
      </c>
      <c r="D8" s="219">
        <v>1</v>
      </c>
      <c r="E8" s="220"/>
      <c r="F8" s="221">
        <f>ROUND(D8*E8, 2)</f>
        <v>0</v>
      </c>
      <c r="G8" s="221"/>
      <c r="H8" s="221"/>
      <c r="I8" s="222"/>
    </row>
    <row r="9" spans="1:9" s="223" customFormat="1">
      <c r="A9" s="224"/>
      <c r="B9" s="217" t="s">
        <v>1057</v>
      </c>
      <c r="C9" s="225"/>
      <c r="D9" s="225"/>
      <c r="E9" s="226"/>
      <c r="F9" s="227"/>
      <c r="G9" s="227"/>
      <c r="H9" s="227"/>
      <c r="I9" s="227"/>
    </row>
    <row r="10" spans="1:9" s="223" customFormat="1">
      <c r="A10" s="228"/>
      <c r="B10" s="217" t="s">
        <v>1058</v>
      </c>
      <c r="C10" s="224"/>
      <c r="D10" s="224"/>
      <c r="E10" s="229"/>
      <c r="F10" s="230"/>
      <c r="G10" s="230"/>
      <c r="H10" s="230"/>
      <c r="I10" s="230"/>
    </row>
    <row r="11" spans="1:9" s="223" customFormat="1">
      <c r="A11" s="224"/>
      <c r="B11" s="217" t="s">
        <v>1059</v>
      </c>
      <c r="C11" s="231"/>
      <c r="D11" s="231"/>
      <c r="E11" s="232"/>
      <c r="F11" s="233"/>
      <c r="G11" s="233"/>
      <c r="H11" s="233"/>
      <c r="I11" s="233"/>
    </row>
    <row r="12" spans="1:9" s="223" customFormat="1">
      <c r="A12" s="224"/>
      <c r="B12" s="217" t="s">
        <v>1060</v>
      </c>
      <c r="C12" s="231"/>
      <c r="D12" s="231"/>
      <c r="E12" s="232"/>
      <c r="F12" s="233"/>
      <c r="G12" s="233"/>
      <c r="H12" s="233"/>
      <c r="I12" s="233"/>
    </row>
    <row r="13" spans="1:9" s="223" customFormat="1">
      <c r="A13" s="224"/>
      <c r="B13" s="217" t="s">
        <v>1061</v>
      </c>
      <c r="C13" s="231"/>
      <c r="D13" s="231"/>
      <c r="E13" s="232"/>
      <c r="F13" s="233"/>
      <c r="G13" s="233"/>
      <c r="H13" s="233"/>
      <c r="I13" s="233"/>
    </row>
    <row r="14" spans="1:9" s="223" customFormat="1">
      <c r="A14" s="224"/>
      <c r="B14" s="217" t="s">
        <v>1062</v>
      </c>
      <c r="C14" s="231"/>
      <c r="D14" s="231"/>
      <c r="E14" s="232"/>
      <c r="F14" s="233"/>
      <c r="G14" s="233"/>
      <c r="H14" s="233"/>
      <c r="I14" s="233"/>
    </row>
    <row r="15" spans="1:9" s="223" customFormat="1">
      <c r="A15" s="224"/>
      <c r="B15" s="234"/>
      <c r="C15" s="224"/>
      <c r="D15" s="224"/>
      <c r="E15" s="229"/>
      <c r="F15" s="230"/>
      <c r="G15" s="230"/>
      <c r="H15" s="230"/>
      <c r="I15" s="230"/>
    </row>
    <row r="16" spans="1:9" s="223" customFormat="1">
      <c r="A16" s="235" t="s">
        <v>1063</v>
      </c>
      <c r="B16" s="234" t="s">
        <v>1064</v>
      </c>
      <c r="C16" s="224" t="s">
        <v>909</v>
      </c>
      <c r="D16" s="224">
        <v>1</v>
      </c>
      <c r="E16" s="229"/>
      <c r="F16" s="233">
        <f>ROUND(D16*E16, 2)</f>
        <v>0</v>
      </c>
      <c r="G16" s="230"/>
      <c r="H16" s="230"/>
      <c r="I16" s="236"/>
    </row>
    <row r="17" spans="1:9" s="223" customFormat="1">
      <c r="A17" s="235"/>
      <c r="B17" s="234"/>
      <c r="C17" s="224"/>
      <c r="D17" s="224"/>
      <c r="E17" s="229"/>
      <c r="F17" s="230"/>
      <c r="G17" s="230"/>
      <c r="H17" s="230"/>
      <c r="I17" s="236"/>
    </row>
    <row r="18" spans="1:9" s="223" customFormat="1">
      <c r="A18" s="235" t="s">
        <v>1065</v>
      </c>
      <c r="B18" s="234" t="s">
        <v>1066</v>
      </c>
      <c r="C18" s="224" t="s">
        <v>909</v>
      </c>
      <c r="D18" s="224">
        <v>1</v>
      </c>
      <c r="E18" s="229"/>
      <c r="F18" s="233">
        <f>ROUND(D18*E18, 2)</f>
        <v>0</v>
      </c>
      <c r="G18" s="230"/>
      <c r="H18" s="230"/>
      <c r="I18" s="236"/>
    </row>
    <row r="19" spans="1:9" s="223" customFormat="1">
      <c r="A19" s="235"/>
      <c r="B19" s="234"/>
      <c r="C19" s="224"/>
      <c r="D19" s="224"/>
      <c r="E19" s="229"/>
      <c r="F19" s="230"/>
      <c r="G19" s="230"/>
      <c r="H19" s="230"/>
      <c r="I19" s="236"/>
    </row>
    <row r="20" spans="1:9" s="223" customFormat="1">
      <c r="A20" s="235" t="s">
        <v>1067</v>
      </c>
      <c r="B20" s="234" t="s">
        <v>1068</v>
      </c>
      <c r="C20" s="224" t="s">
        <v>909</v>
      </c>
      <c r="D20" s="224">
        <v>1</v>
      </c>
      <c r="E20" s="229"/>
      <c r="F20" s="233">
        <f>ROUND(D20*E20, 2)</f>
        <v>0</v>
      </c>
      <c r="G20" s="230"/>
      <c r="H20" s="230"/>
      <c r="I20" s="236"/>
    </row>
    <row r="21" spans="1:9" s="223" customFormat="1">
      <c r="A21" s="235"/>
      <c r="B21" s="234"/>
      <c r="C21" s="224"/>
      <c r="D21" s="224"/>
      <c r="E21" s="229"/>
      <c r="F21" s="230"/>
      <c r="G21" s="230"/>
      <c r="H21" s="230"/>
      <c r="I21" s="236"/>
    </row>
    <row r="22" spans="1:9" s="223" customFormat="1">
      <c r="A22" s="235" t="s">
        <v>1069</v>
      </c>
      <c r="B22" s="234" t="s">
        <v>1070</v>
      </c>
      <c r="C22" s="224" t="s">
        <v>909</v>
      </c>
      <c r="D22" s="224">
        <v>1</v>
      </c>
      <c r="E22" s="229"/>
      <c r="F22" s="233">
        <f>ROUND(D22*E22, 2)</f>
        <v>0</v>
      </c>
      <c r="G22" s="230"/>
      <c r="H22" s="230"/>
      <c r="I22" s="236"/>
    </row>
    <row r="23" spans="1:9" s="223" customFormat="1">
      <c r="A23" s="235"/>
      <c r="B23" s="234"/>
      <c r="C23" s="224"/>
      <c r="D23" s="224"/>
      <c r="E23" s="229"/>
      <c r="F23" s="230"/>
      <c r="G23" s="230"/>
      <c r="H23" s="230"/>
      <c r="I23" s="236"/>
    </row>
    <row r="24" spans="1:9" s="223" customFormat="1">
      <c r="A24" s="235" t="s">
        <v>1071</v>
      </c>
      <c r="B24" s="234" t="s">
        <v>1072</v>
      </c>
      <c r="C24" s="224" t="s">
        <v>909</v>
      </c>
      <c r="D24" s="224">
        <v>1</v>
      </c>
      <c r="E24" s="229"/>
      <c r="F24" s="233">
        <f>ROUND(D24*E24, 2)</f>
        <v>0</v>
      </c>
      <c r="G24" s="230"/>
      <c r="H24" s="230"/>
      <c r="I24" s="236"/>
    </row>
    <row r="25" spans="1:9" s="223" customFormat="1">
      <c r="A25" s="235"/>
      <c r="B25" s="234"/>
      <c r="C25" s="224"/>
      <c r="D25" s="224"/>
      <c r="E25" s="229"/>
      <c r="F25" s="230"/>
      <c r="G25" s="230"/>
      <c r="H25" s="230"/>
      <c r="I25" s="236"/>
    </row>
    <row r="26" spans="1:9" s="223" customFormat="1">
      <c r="A26" s="235" t="s">
        <v>1073</v>
      </c>
      <c r="B26" s="234" t="s">
        <v>1074</v>
      </c>
      <c r="C26" s="224" t="s">
        <v>909</v>
      </c>
      <c r="D26" s="224">
        <v>3</v>
      </c>
      <c r="E26" s="229"/>
      <c r="F26" s="233">
        <f>ROUND(D26*E26, 2)</f>
        <v>0</v>
      </c>
      <c r="G26" s="230"/>
      <c r="H26" s="230"/>
      <c r="I26" s="236"/>
    </row>
    <row r="27" spans="1:9" s="223" customFormat="1">
      <c r="A27" s="235"/>
      <c r="B27" s="234"/>
      <c r="C27" s="224"/>
      <c r="D27" s="224"/>
      <c r="E27" s="229"/>
      <c r="F27" s="230"/>
      <c r="G27" s="230"/>
      <c r="H27" s="230"/>
      <c r="I27" s="236"/>
    </row>
    <row r="28" spans="1:9" s="223" customFormat="1">
      <c r="A28" s="235" t="s">
        <v>1075</v>
      </c>
      <c r="B28" s="234" t="s">
        <v>1076</v>
      </c>
      <c r="C28" s="224" t="s">
        <v>909</v>
      </c>
      <c r="D28" s="224">
        <v>1</v>
      </c>
      <c r="E28" s="229"/>
      <c r="F28" s="233">
        <f>ROUND(D28*E28, 2)</f>
        <v>0</v>
      </c>
      <c r="G28" s="230"/>
      <c r="H28" s="230"/>
      <c r="I28" s="236"/>
    </row>
    <row r="29" spans="1:9" s="223" customFormat="1">
      <c r="A29" s="235"/>
      <c r="B29" s="234"/>
      <c r="C29" s="224"/>
      <c r="D29" s="224"/>
      <c r="E29" s="229"/>
      <c r="F29" s="230"/>
      <c r="G29" s="230"/>
      <c r="H29" s="230"/>
      <c r="I29" s="236"/>
    </row>
    <row r="30" spans="1:9" s="223" customFormat="1">
      <c r="A30" s="235"/>
      <c r="B30" s="234"/>
      <c r="C30" s="224"/>
      <c r="D30" s="224"/>
      <c r="E30" s="229"/>
      <c r="F30" s="230"/>
      <c r="G30" s="230"/>
      <c r="H30" s="230"/>
      <c r="I30" s="236"/>
    </row>
    <row r="31" spans="1:9" s="223" customFormat="1">
      <c r="A31" s="235"/>
      <c r="B31" s="237" t="s">
        <v>1077</v>
      </c>
      <c r="C31" s="224"/>
      <c r="D31" s="224"/>
      <c r="E31" s="229"/>
      <c r="F31" s="230"/>
      <c r="G31" s="230"/>
      <c r="H31" s="230"/>
      <c r="I31" s="236"/>
    </row>
    <row r="32" spans="1:9" s="223" customFormat="1">
      <c r="A32" s="235" t="s">
        <v>1078</v>
      </c>
      <c r="B32" s="234" t="s">
        <v>1079</v>
      </c>
      <c r="C32" s="224" t="s">
        <v>909</v>
      </c>
      <c r="D32" s="224">
        <v>1</v>
      </c>
      <c r="E32" s="229"/>
      <c r="F32" s="233">
        <f>ROUND(D32*E32, 2)</f>
        <v>0</v>
      </c>
      <c r="G32" s="230"/>
      <c r="H32" s="230"/>
      <c r="I32" s="236"/>
    </row>
    <row r="33" spans="1:9" s="223" customFormat="1">
      <c r="A33" s="235"/>
      <c r="B33" s="234"/>
      <c r="C33" s="224"/>
      <c r="D33" s="224"/>
      <c r="E33" s="229"/>
      <c r="F33" s="230"/>
      <c r="G33" s="230"/>
      <c r="H33" s="230"/>
      <c r="I33" s="236"/>
    </row>
    <row r="34" spans="1:9" s="223" customFormat="1">
      <c r="A34" s="235" t="s">
        <v>1080</v>
      </c>
      <c r="B34" s="234" t="s">
        <v>1081</v>
      </c>
      <c r="C34" s="224" t="s">
        <v>909</v>
      </c>
      <c r="D34" s="224">
        <v>1</v>
      </c>
      <c r="E34" s="229"/>
      <c r="F34" s="233">
        <f>ROUND(D34*E34, 2)</f>
        <v>0</v>
      </c>
      <c r="G34" s="230"/>
      <c r="H34" s="230"/>
      <c r="I34" s="236"/>
    </row>
    <row r="35" spans="1:9" s="223" customFormat="1">
      <c r="A35" s="235"/>
      <c r="B35" s="234"/>
      <c r="C35" s="224"/>
      <c r="D35" s="224"/>
      <c r="E35" s="229"/>
      <c r="F35" s="230"/>
      <c r="G35" s="230"/>
      <c r="H35" s="230"/>
      <c r="I35" s="236"/>
    </row>
    <row r="36" spans="1:9" s="223" customFormat="1">
      <c r="A36" s="235" t="s">
        <v>1082</v>
      </c>
      <c r="B36" s="234" t="s">
        <v>1083</v>
      </c>
      <c r="C36" s="224" t="s">
        <v>909</v>
      </c>
      <c r="D36" s="224">
        <v>1</v>
      </c>
      <c r="E36" s="229"/>
      <c r="F36" s="233">
        <f>ROUND(D36*E36, 2)</f>
        <v>0</v>
      </c>
      <c r="G36" s="230"/>
      <c r="H36" s="230"/>
      <c r="I36" s="236"/>
    </row>
    <row r="37" spans="1:9" s="223" customFormat="1">
      <c r="A37" s="235"/>
      <c r="B37" s="234"/>
      <c r="C37" s="224"/>
      <c r="D37" s="224"/>
      <c r="E37" s="229"/>
      <c r="F37" s="230"/>
      <c r="G37" s="230"/>
      <c r="H37" s="230"/>
      <c r="I37" s="236"/>
    </row>
    <row r="38" spans="1:9" s="223" customFormat="1">
      <c r="A38" s="235" t="s">
        <v>1084</v>
      </c>
      <c r="B38" s="234" t="s">
        <v>1085</v>
      </c>
      <c r="C38" s="224" t="s">
        <v>909</v>
      </c>
      <c r="D38" s="224">
        <v>1</v>
      </c>
      <c r="E38" s="229"/>
      <c r="F38" s="233">
        <f>ROUND(D38*E38, 2)</f>
        <v>0</v>
      </c>
      <c r="G38" s="230"/>
      <c r="H38" s="230"/>
      <c r="I38" s="236"/>
    </row>
    <row r="39" spans="1:9" s="223" customFormat="1">
      <c r="A39" s="235"/>
      <c r="B39" s="234"/>
      <c r="C39" s="224"/>
      <c r="D39" s="224"/>
      <c r="E39" s="229"/>
      <c r="F39" s="230"/>
      <c r="G39" s="230"/>
      <c r="H39" s="230"/>
      <c r="I39" s="236"/>
    </row>
    <row r="40" spans="1:9" s="223" customFormat="1">
      <c r="A40" s="235" t="s">
        <v>1086</v>
      </c>
      <c r="B40" s="234" t="s">
        <v>1087</v>
      </c>
      <c r="C40" s="224" t="s">
        <v>909</v>
      </c>
      <c r="D40" s="224">
        <v>1</v>
      </c>
      <c r="E40" s="229"/>
      <c r="F40" s="233">
        <f>ROUND(D40*E40, 2)</f>
        <v>0</v>
      </c>
      <c r="G40" s="230"/>
      <c r="H40" s="230"/>
      <c r="I40" s="236"/>
    </row>
    <row r="41" spans="1:9" s="223" customFormat="1">
      <c r="A41" s="235"/>
      <c r="B41" s="234"/>
      <c r="C41" s="224"/>
      <c r="D41" s="224"/>
      <c r="E41" s="229"/>
      <c r="F41" s="230"/>
      <c r="G41" s="230"/>
      <c r="H41" s="230"/>
      <c r="I41" s="236"/>
    </row>
    <row r="42" spans="1:9" s="223" customFormat="1" ht="15">
      <c r="A42" s="235" t="s">
        <v>1088</v>
      </c>
      <c r="B42" s="234" t="s">
        <v>1089</v>
      </c>
      <c r="C42" s="224" t="s">
        <v>877</v>
      </c>
      <c r="D42" s="224">
        <v>1</v>
      </c>
      <c r="E42" s="229"/>
      <c r="F42" s="233">
        <f>ROUND(D42*E42, 2)</f>
        <v>0</v>
      </c>
      <c r="G42" s="230"/>
      <c r="H42" s="230"/>
      <c r="I42" s="236"/>
    </row>
    <row r="43" spans="1:9" s="223" customFormat="1">
      <c r="A43" s="235"/>
      <c r="B43" s="234"/>
      <c r="C43" s="224"/>
      <c r="D43" s="224"/>
      <c r="E43" s="229"/>
      <c r="F43" s="230"/>
      <c r="G43" s="230"/>
      <c r="H43" s="230"/>
      <c r="I43" s="236"/>
    </row>
    <row r="44" spans="1:9" s="223" customFormat="1">
      <c r="A44" s="235" t="s">
        <v>1090</v>
      </c>
      <c r="B44" s="234" t="s">
        <v>1091</v>
      </c>
      <c r="C44" s="224" t="s">
        <v>909</v>
      </c>
      <c r="D44" s="224">
        <v>1</v>
      </c>
      <c r="E44" s="229"/>
      <c r="F44" s="233">
        <f>ROUND(D44*E44, 2)</f>
        <v>0</v>
      </c>
      <c r="G44" s="230"/>
      <c r="H44" s="230"/>
      <c r="I44" s="236"/>
    </row>
    <row r="45" spans="1:9" s="223" customFormat="1">
      <c r="A45" s="235"/>
      <c r="B45" s="238"/>
      <c r="C45" s="224"/>
      <c r="D45" s="224"/>
      <c r="E45" s="229"/>
      <c r="F45" s="230"/>
      <c r="G45" s="230"/>
      <c r="H45" s="230"/>
      <c r="I45" s="236"/>
    </row>
    <row r="46" spans="1:9" s="223" customFormat="1" ht="13.5" thickBot="1">
      <c r="A46" s="239" t="s">
        <v>1092</v>
      </c>
      <c r="B46" s="240" t="s">
        <v>1093</v>
      </c>
      <c r="C46" s="241" t="s">
        <v>1094</v>
      </c>
      <c r="D46" s="241">
        <v>1</v>
      </c>
      <c r="E46" s="242"/>
      <c r="F46" s="243">
        <f>ROUND(D46*E46, 2)</f>
        <v>0</v>
      </c>
      <c r="G46" s="230"/>
      <c r="H46" s="230"/>
      <c r="I46" s="236"/>
    </row>
    <row r="47" spans="1:9" s="223" customFormat="1" ht="13.5" thickBot="1">
      <c r="A47" s="244"/>
      <c r="B47" s="245"/>
      <c r="C47" s="228"/>
      <c r="D47" s="228"/>
      <c r="E47" s="246"/>
      <c r="F47" s="214"/>
      <c r="G47" s="247"/>
      <c r="H47" s="248"/>
      <c r="I47" s="249"/>
    </row>
    <row r="48" spans="1:9" s="223" customFormat="1">
      <c r="A48" s="244"/>
      <c r="B48" s="250" t="s">
        <v>1095</v>
      </c>
      <c r="C48" s="228"/>
      <c r="D48" s="228"/>
      <c r="E48" s="246"/>
      <c r="F48" s="214"/>
      <c r="G48" s="214"/>
      <c r="H48" s="214"/>
      <c r="I48" s="251"/>
    </row>
    <row r="49" spans="1:9" s="223" customFormat="1" ht="13.5" thickBot="1">
      <c r="A49" s="244"/>
      <c r="B49" s="250"/>
      <c r="C49" s="228"/>
      <c r="D49" s="228"/>
      <c r="E49" s="246"/>
      <c r="F49" s="214"/>
      <c r="G49" s="214"/>
      <c r="H49" s="214"/>
      <c r="I49" s="251"/>
    </row>
    <row r="50" spans="1:9" s="223" customFormat="1">
      <c r="A50" s="252"/>
      <c r="B50" s="253" t="s">
        <v>1096</v>
      </c>
      <c r="C50" s="254"/>
      <c r="D50" s="254"/>
      <c r="E50" s="255"/>
      <c r="F50" s="256"/>
      <c r="G50" s="256"/>
      <c r="H50" s="256"/>
      <c r="I50" s="257"/>
    </row>
    <row r="51" spans="1:9" s="223" customFormat="1">
      <c r="A51" s="235" t="s">
        <v>1097</v>
      </c>
      <c r="B51" s="258" t="s">
        <v>1098</v>
      </c>
      <c r="C51" s="224" t="s">
        <v>877</v>
      </c>
      <c r="D51" s="224">
        <v>4</v>
      </c>
      <c r="E51" s="229"/>
      <c r="F51" s="233">
        <f>ROUND(D51*E51, 2)</f>
        <v>0</v>
      </c>
      <c r="G51" s="230"/>
      <c r="H51" s="230"/>
      <c r="I51" s="236"/>
    </row>
    <row r="52" spans="1:9" s="223" customFormat="1">
      <c r="A52" s="235" t="s">
        <v>1099</v>
      </c>
      <c r="B52" s="258" t="s">
        <v>1100</v>
      </c>
      <c r="C52" s="224" t="s">
        <v>877</v>
      </c>
      <c r="D52" s="224">
        <v>11</v>
      </c>
      <c r="E52" s="229"/>
      <c r="F52" s="233">
        <f>ROUND(D52*E52, 2)</f>
        <v>0</v>
      </c>
      <c r="G52" s="230"/>
      <c r="H52" s="230"/>
      <c r="I52" s="236"/>
    </row>
    <row r="53" spans="1:9" s="223" customFormat="1">
      <c r="A53" s="235"/>
      <c r="B53" s="259"/>
      <c r="C53" s="224"/>
      <c r="D53" s="224"/>
      <c r="E53" s="229"/>
      <c r="F53" s="230"/>
      <c r="G53" s="230"/>
      <c r="H53" s="230"/>
      <c r="I53" s="236"/>
    </row>
    <row r="54" spans="1:9" s="223" customFormat="1">
      <c r="A54" s="235"/>
      <c r="B54" s="258" t="s">
        <v>1101</v>
      </c>
      <c r="C54" s="224"/>
      <c r="D54" s="224"/>
      <c r="E54" s="229"/>
      <c r="F54" s="230"/>
      <c r="G54" s="230"/>
      <c r="H54" s="230"/>
      <c r="I54" s="236"/>
    </row>
    <row r="55" spans="1:9" s="223" customFormat="1">
      <c r="A55" s="235" t="s">
        <v>1102</v>
      </c>
      <c r="B55" s="259" t="s">
        <v>1103</v>
      </c>
      <c r="C55" s="224" t="s">
        <v>877</v>
      </c>
      <c r="D55" s="224">
        <v>35</v>
      </c>
      <c r="E55" s="229"/>
      <c r="F55" s="233">
        <f>ROUND(D55*E55, 2)</f>
        <v>0</v>
      </c>
      <c r="G55" s="230"/>
      <c r="H55" s="230"/>
      <c r="I55" s="236"/>
    </row>
    <row r="56" spans="1:9" s="223" customFormat="1">
      <c r="A56" s="235"/>
      <c r="B56" s="259"/>
      <c r="C56" s="224"/>
      <c r="D56" s="224"/>
      <c r="E56" s="229"/>
      <c r="F56" s="230"/>
      <c r="G56" s="230"/>
      <c r="H56" s="230"/>
      <c r="I56" s="236"/>
    </row>
    <row r="57" spans="1:9" s="223" customFormat="1">
      <c r="A57" s="235"/>
      <c r="B57" s="258" t="s">
        <v>1104</v>
      </c>
      <c r="C57" s="224"/>
      <c r="D57" s="224"/>
      <c r="E57" s="229"/>
      <c r="F57" s="230"/>
      <c r="G57" s="230"/>
      <c r="H57" s="230"/>
      <c r="I57" s="236"/>
    </row>
    <row r="58" spans="1:9" s="223" customFormat="1">
      <c r="A58" s="235" t="s">
        <v>1105</v>
      </c>
      <c r="B58" s="259" t="s">
        <v>1106</v>
      </c>
      <c r="C58" s="224" t="s">
        <v>877</v>
      </c>
      <c r="D58" s="224">
        <v>400</v>
      </c>
      <c r="E58" s="229"/>
      <c r="F58" s="233">
        <f>ROUND(D58*E58, 2)</f>
        <v>0</v>
      </c>
      <c r="G58" s="230"/>
      <c r="H58" s="230"/>
      <c r="I58" s="236"/>
    </row>
    <row r="59" spans="1:9" s="223" customFormat="1">
      <c r="A59" s="235" t="s">
        <v>1107</v>
      </c>
      <c r="B59" s="259" t="s">
        <v>1108</v>
      </c>
      <c r="C59" s="224" t="s">
        <v>877</v>
      </c>
      <c r="D59" s="224">
        <v>25</v>
      </c>
      <c r="E59" s="229"/>
      <c r="F59" s="233">
        <f>ROUND(D59*E59, 2)</f>
        <v>0</v>
      </c>
      <c r="G59" s="230"/>
      <c r="H59" s="230"/>
      <c r="I59" s="236"/>
    </row>
    <row r="60" spans="1:9" s="223" customFormat="1">
      <c r="A60" s="235"/>
      <c r="B60" s="259"/>
      <c r="C60" s="224"/>
      <c r="D60" s="224"/>
      <c r="E60" s="229"/>
      <c r="F60" s="230"/>
      <c r="G60" s="230"/>
      <c r="H60" s="230"/>
      <c r="I60" s="236"/>
    </row>
    <row r="61" spans="1:9" s="223" customFormat="1">
      <c r="A61" s="235" t="s">
        <v>1109</v>
      </c>
      <c r="B61" s="260" t="s">
        <v>1110</v>
      </c>
      <c r="C61" s="224" t="s">
        <v>877</v>
      </c>
      <c r="D61" s="224">
        <v>400</v>
      </c>
      <c r="E61" s="229"/>
      <c r="F61" s="233">
        <f>ROUND(D61*E61, 2)</f>
        <v>0</v>
      </c>
      <c r="G61" s="230"/>
      <c r="H61" s="230"/>
      <c r="I61" s="236"/>
    </row>
    <row r="62" spans="1:9" s="223" customFormat="1">
      <c r="A62" s="235" t="s">
        <v>1111</v>
      </c>
      <c r="B62" s="260" t="s">
        <v>1112</v>
      </c>
      <c r="C62" s="224" t="s">
        <v>877</v>
      </c>
      <c r="D62" s="224">
        <v>25</v>
      </c>
      <c r="E62" s="229"/>
      <c r="F62" s="233">
        <f>ROUND(D62*E62, 2)</f>
        <v>0</v>
      </c>
      <c r="G62" s="230"/>
      <c r="H62" s="230"/>
      <c r="I62" s="236"/>
    </row>
    <row r="63" spans="1:9" s="223" customFormat="1">
      <c r="A63" s="235"/>
      <c r="B63" s="260"/>
      <c r="C63" s="224"/>
      <c r="D63" s="224"/>
      <c r="E63" s="229"/>
      <c r="F63" s="230"/>
      <c r="G63" s="230"/>
      <c r="H63" s="230"/>
      <c r="I63" s="236"/>
    </row>
    <row r="64" spans="1:9" s="223" customFormat="1">
      <c r="A64" s="235" t="s">
        <v>1113</v>
      </c>
      <c r="B64" s="260" t="s">
        <v>1114</v>
      </c>
      <c r="C64" s="224" t="s">
        <v>877</v>
      </c>
      <c r="D64" s="224">
        <v>425</v>
      </c>
      <c r="E64" s="229"/>
      <c r="F64" s="233">
        <f>ROUND(D64*E64, 2)</f>
        <v>0</v>
      </c>
      <c r="G64" s="230"/>
      <c r="H64" s="230"/>
      <c r="I64" s="236"/>
    </row>
    <row r="65" spans="1:9" s="223" customFormat="1">
      <c r="A65" s="235" t="s">
        <v>1115</v>
      </c>
      <c r="B65" s="260" t="s">
        <v>1116</v>
      </c>
      <c r="C65" s="224" t="s">
        <v>877</v>
      </c>
      <c r="D65" s="224">
        <v>35</v>
      </c>
      <c r="E65" s="229"/>
      <c r="F65" s="233">
        <f>ROUND(D65*E65, 2)</f>
        <v>0</v>
      </c>
      <c r="G65" s="230"/>
      <c r="H65" s="230"/>
      <c r="I65" s="236"/>
    </row>
    <row r="66" spans="1:9" s="223" customFormat="1">
      <c r="A66" s="235" t="s">
        <v>1117</v>
      </c>
      <c r="B66" s="260" t="s">
        <v>1118</v>
      </c>
      <c r="C66" s="224" t="s">
        <v>877</v>
      </c>
      <c r="D66" s="224">
        <v>15</v>
      </c>
      <c r="E66" s="229"/>
      <c r="F66" s="233">
        <f>ROUND(D66*E66, 2)</f>
        <v>0</v>
      </c>
      <c r="G66" s="230"/>
      <c r="H66" s="230"/>
      <c r="I66" s="236"/>
    </row>
    <row r="67" spans="1:9" s="223" customFormat="1">
      <c r="A67" s="235"/>
      <c r="B67" s="260"/>
      <c r="C67" s="224"/>
      <c r="D67" s="224"/>
      <c r="E67" s="229"/>
      <c r="F67" s="230"/>
      <c r="G67" s="230"/>
      <c r="H67" s="230"/>
      <c r="I67" s="236"/>
    </row>
    <row r="68" spans="1:9" s="223" customFormat="1">
      <c r="A68" s="235"/>
      <c r="B68" s="260" t="s">
        <v>1119</v>
      </c>
      <c r="C68" s="224"/>
      <c r="D68" s="224"/>
      <c r="E68" s="229"/>
      <c r="F68" s="230"/>
      <c r="G68" s="230"/>
      <c r="H68" s="230"/>
      <c r="I68" s="236"/>
    </row>
    <row r="69" spans="1:9" s="223" customFormat="1">
      <c r="A69" s="235" t="s">
        <v>1120</v>
      </c>
      <c r="B69" s="260" t="s">
        <v>1121</v>
      </c>
      <c r="C69" s="224" t="s">
        <v>909</v>
      </c>
      <c r="D69" s="224">
        <v>10</v>
      </c>
      <c r="E69" s="229"/>
      <c r="F69" s="233">
        <f>ROUND(D69*E69, 2)</f>
        <v>0</v>
      </c>
      <c r="G69" s="230"/>
      <c r="H69" s="230"/>
      <c r="I69" s="236"/>
    </row>
    <row r="70" spans="1:9" s="223" customFormat="1">
      <c r="A70" s="235"/>
      <c r="B70" s="260"/>
      <c r="C70" s="224"/>
      <c r="D70" s="224"/>
      <c r="E70" s="229"/>
      <c r="F70" s="230"/>
      <c r="G70" s="230"/>
      <c r="H70" s="230"/>
      <c r="I70" s="236"/>
    </row>
    <row r="71" spans="1:9" s="223" customFormat="1">
      <c r="A71" s="235"/>
      <c r="B71" s="260" t="s">
        <v>1122</v>
      </c>
      <c r="C71" s="224"/>
      <c r="D71" s="224"/>
      <c r="E71" s="229"/>
      <c r="F71" s="230"/>
      <c r="G71" s="230"/>
      <c r="H71" s="230"/>
      <c r="I71" s="236"/>
    </row>
    <row r="72" spans="1:9" s="223" customFormat="1">
      <c r="A72" s="235" t="s">
        <v>1123</v>
      </c>
      <c r="B72" s="260" t="s">
        <v>1121</v>
      </c>
      <c r="C72" s="224" t="s">
        <v>909</v>
      </c>
      <c r="D72" s="224">
        <v>2</v>
      </c>
      <c r="E72" s="229"/>
      <c r="F72" s="233">
        <f>ROUND(D72*E72, 2)</f>
        <v>0</v>
      </c>
      <c r="G72" s="230"/>
      <c r="H72" s="230"/>
      <c r="I72" s="236"/>
    </row>
    <row r="73" spans="1:9" s="223" customFormat="1">
      <c r="A73" s="235"/>
      <c r="B73" s="260"/>
      <c r="C73" s="224"/>
      <c r="D73" s="224"/>
      <c r="E73" s="229"/>
      <c r="F73" s="230"/>
      <c r="G73" s="230"/>
      <c r="H73" s="230"/>
      <c r="I73" s="236"/>
    </row>
    <row r="74" spans="1:9" s="223" customFormat="1">
      <c r="A74" s="235"/>
      <c r="B74" s="260" t="s">
        <v>1124</v>
      </c>
      <c r="C74" s="224"/>
      <c r="D74" s="224"/>
      <c r="E74" s="229"/>
      <c r="F74" s="230"/>
      <c r="G74" s="230"/>
      <c r="H74" s="230"/>
      <c r="I74" s="236"/>
    </row>
    <row r="75" spans="1:9" s="223" customFormat="1">
      <c r="A75" s="235" t="s">
        <v>1125</v>
      </c>
      <c r="B75" s="260" t="s">
        <v>1126</v>
      </c>
      <c r="C75" s="224" t="s">
        <v>909</v>
      </c>
      <c r="D75" s="224">
        <v>2</v>
      </c>
      <c r="E75" s="229"/>
      <c r="F75" s="233">
        <f>ROUND(D75*E75, 2)</f>
        <v>0</v>
      </c>
      <c r="G75" s="230"/>
      <c r="H75" s="230"/>
      <c r="I75" s="236"/>
    </row>
    <row r="76" spans="1:9" s="223" customFormat="1">
      <c r="A76" s="235"/>
      <c r="B76" s="260"/>
      <c r="C76" s="224"/>
      <c r="D76" s="224"/>
      <c r="E76" s="229"/>
      <c r="F76" s="230"/>
      <c r="G76" s="230"/>
      <c r="H76" s="230"/>
      <c r="I76" s="236"/>
    </row>
    <row r="77" spans="1:9" s="223" customFormat="1">
      <c r="A77" s="235"/>
      <c r="B77" s="259" t="s">
        <v>1127</v>
      </c>
      <c r="C77" s="224"/>
      <c r="D77" s="224"/>
      <c r="E77" s="229"/>
      <c r="F77" s="230"/>
      <c r="G77" s="230"/>
      <c r="H77" s="230"/>
      <c r="I77" s="236"/>
    </row>
    <row r="78" spans="1:9" s="223" customFormat="1">
      <c r="A78" s="235" t="s">
        <v>1128</v>
      </c>
      <c r="B78" s="261" t="s">
        <v>1129</v>
      </c>
      <c r="C78" s="224" t="s">
        <v>909</v>
      </c>
      <c r="D78" s="224">
        <v>78</v>
      </c>
      <c r="E78" s="229"/>
      <c r="F78" s="233">
        <f>ROUND(D78*E78, 2)</f>
        <v>0</v>
      </c>
      <c r="G78" s="230"/>
      <c r="H78" s="230"/>
      <c r="I78" s="236"/>
    </row>
    <row r="79" spans="1:9" s="223" customFormat="1">
      <c r="A79" s="235"/>
      <c r="B79" s="261"/>
      <c r="C79" s="224"/>
      <c r="D79" s="224"/>
      <c r="E79" s="229"/>
      <c r="F79" s="230"/>
      <c r="G79" s="230"/>
      <c r="H79" s="230"/>
      <c r="I79" s="236"/>
    </row>
    <row r="80" spans="1:9" s="223" customFormat="1">
      <c r="A80" s="235"/>
      <c r="B80" s="260" t="s">
        <v>1130</v>
      </c>
      <c r="C80" s="224"/>
      <c r="D80" s="224"/>
      <c r="E80" s="229"/>
      <c r="F80" s="230"/>
      <c r="G80" s="230"/>
      <c r="H80" s="230"/>
      <c r="I80" s="236"/>
    </row>
    <row r="81" spans="1:9" s="223" customFormat="1">
      <c r="A81" s="235" t="s">
        <v>1131</v>
      </c>
      <c r="B81" s="260" t="s">
        <v>1132</v>
      </c>
      <c r="C81" s="224" t="s">
        <v>909</v>
      </c>
      <c r="D81" s="224">
        <v>2</v>
      </c>
      <c r="E81" s="229"/>
      <c r="F81" s="233">
        <f>ROUND(D81*E81, 2)</f>
        <v>0</v>
      </c>
      <c r="G81" s="230"/>
      <c r="H81" s="230"/>
      <c r="I81" s="236"/>
    </row>
    <row r="82" spans="1:9" s="223" customFormat="1">
      <c r="A82" s="235"/>
      <c r="B82" s="260"/>
      <c r="C82" s="224"/>
      <c r="D82" s="224"/>
      <c r="E82" s="229"/>
      <c r="F82" s="230"/>
      <c r="G82" s="230"/>
      <c r="H82" s="230"/>
      <c r="I82" s="236"/>
    </row>
    <row r="83" spans="1:9" s="223" customFormat="1">
      <c r="A83" s="235"/>
      <c r="B83" s="260" t="s">
        <v>1133</v>
      </c>
      <c r="C83" s="224"/>
      <c r="D83" s="224"/>
      <c r="E83" s="229"/>
      <c r="F83" s="230"/>
      <c r="G83" s="230"/>
      <c r="H83" s="230"/>
      <c r="I83" s="236"/>
    </row>
    <row r="84" spans="1:9" s="223" customFormat="1">
      <c r="A84" s="235" t="s">
        <v>1134</v>
      </c>
      <c r="B84" s="260" t="s">
        <v>1135</v>
      </c>
      <c r="C84" s="224" t="s">
        <v>909</v>
      </c>
      <c r="D84" s="224">
        <v>2</v>
      </c>
      <c r="E84" s="229"/>
      <c r="F84" s="233">
        <f>ROUND(D84*E84, 2)</f>
        <v>0</v>
      </c>
      <c r="G84" s="230"/>
      <c r="H84" s="230"/>
      <c r="I84" s="236"/>
    </row>
    <row r="85" spans="1:9" s="223" customFormat="1">
      <c r="A85" s="235"/>
      <c r="B85" s="260"/>
      <c r="C85" s="224"/>
      <c r="D85" s="224"/>
      <c r="E85" s="229"/>
      <c r="F85" s="230"/>
      <c r="G85" s="230"/>
      <c r="H85" s="230"/>
      <c r="I85" s="236"/>
    </row>
    <row r="86" spans="1:9" s="223" customFormat="1" ht="13.5" thickBot="1">
      <c r="A86" s="239" t="s">
        <v>1136</v>
      </c>
      <c r="B86" s="240" t="s">
        <v>1137</v>
      </c>
      <c r="C86" s="241" t="s">
        <v>1094</v>
      </c>
      <c r="D86" s="241">
        <v>1</v>
      </c>
      <c r="E86" s="242"/>
      <c r="F86" s="243">
        <f>ROUND(D86*E86, 2)</f>
        <v>0</v>
      </c>
      <c r="G86" s="230"/>
      <c r="H86" s="230"/>
      <c r="I86" s="236"/>
    </row>
    <row r="87" spans="1:9" s="223" customFormat="1" ht="13.5" thickBot="1">
      <c r="A87" s="244"/>
      <c r="B87" s="245"/>
      <c r="C87" s="228"/>
      <c r="D87" s="228"/>
      <c r="E87" s="246"/>
      <c r="F87" s="214"/>
      <c r="G87" s="247"/>
      <c r="H87" s="248"/>
      <c r="I87" s="249"/>
    </row>
    <row r="88" spans="1:9" s="223" customFormat="1">
      <c r="A88" s="244"/>
      <c r="B88" s="250" t="s">
        <v>1138</v>
      </c>
      <c r="C88" s="228"/>
      <c r="D88" s="228"/>
      <c r="E88" s="246"/>
      <c r="F88" s="214"/>
      <c r="G88" s="214"/>
      <c r="H88" s="214"/>
      <c r="I88" s="251"/>
    </row>
    <row r="89" spans="1:9" s="223" customFormat="1" ht="13.5" thickBot="1">
      <c r="A89" s="262"/>
      <c r="B89" s="263"/>
      <c r="C89" s="264"/>
      <c r="D89" s="264"/>
      <c r="E89" s="265"/>
      <c r="F89" s="266"/>
      <c r="G89" s="266"/>
      <c r="H89" s="266"/>
      <c r="I89" s="267"/>
    </row>
    <row r="90" spans="1:9" s="223" customFormat="1">
      <c r="A90" s="268" t="s">
        <v>1139</v>
      </c>
      <c r="B90" s="269" t="s">
        <v>1140</v>
      </c>
      <c r="C90" s="231" t="s">
        <v>909</v>
      </c>
      <c r="D90" s="231">
        <v>21</v>
      </c>
      <c r="E90" s="232"/>
      <c r="F90" s="233">
        <f>ROUND(D90*E90, 2)</f>
        <v>0</v>
      </c>
      <c r="G90" s="233"/>
      <c r="H90" s="233"/>
      <c r="I90" s="270"/>
    </row>
    <row r="91" spans="1:9" s="223" customFormat="1">
      <c r="A91" s="235"/>
      <c r="B91" s="260"/>
      <c r="C91" s="224"/>
      <c r="D91" s="224"/>
      <c r="E91" s="229"/>
      <c r="F91" s="230"/>
      <c r="G91" s="230"/>
      <c r="H91" s="230"/>
      <c r="I91" s="236"/>
    </row>
    <row r="92" spans="1:9" s="223" customFormat="1">
      <c r="A92" s="235" t="s">
        <v>1141</v>
      </c>
      <c r="B92" s="260" t="s">
        <v>1142</v>
      </c>
      <c r="C92" s="224" t="s">
        <v>909</v>
      </c>
      <c r="D92" s="224">
        <v>21</v>
      </c>
      <c r="E92" s="229"/>
      <c r="F92" s="233">
        <f>ROUND(D92*E92, 2)</f>
        <v>0</v>
      </c>
      <c r="G92" s="230"/>
      <c r="H92" s="230"/>
      <c r="I92" s="236"/>
    </row>
    <row r="93" spans="1:9" s="223" customFormat="1">
      <c r="A93" s="235"/>
      <c r="B93" s="260"/>
      <c r="C93" s="224"/>
      <c r="D93" s="224"/>
      <c r="E93" s="229"/>
      <c r="F93" s="230"/>
      <c r="G93" s="230"/>
      <c r="H93" s="230"/>
      <c r="I93" s="236"/>
    </row>
    <row r="94" spans="1:9" s="223" customFormat="1">
      <c r="A94" s="235" t="s">
        <v>1143</v>
      </c>
      <c r="B94" s="260" t="s">
        <v>1144</v>
      </c>
      <c r="C94" s="224" t="s">
        <v>909</v>
      </c>
      <c r="D94" s="224">
        <v>7</v>
      </c>
      <c r="E94" s="229"/>
      <c r="F94" s="233">
        <f>ROUND(D94*E94, 2)</f>
        <v>0</v>
      </c>
      <c r="G94" s="230"/>
      <c r="H94" s="230"/>
      <c r="I94" s="236"/>
    </row>
    <row r="95" spans="1:9" s="223" customFormat="1">
      <c r="A95" s="235"/>
      <c r="B95" s="260"/>
      <c r="C95" s="224"/>
      <c r="D95" s="224"/>
      <c r="E95" s="229"/>
      <c r="F95" s="230"/>
      <c r="G95" s="230"/>
      <c r="H95" s="230"/>
      <c r="I95" s="236"/>
    </row>
    <row r="96" spans="1:9" s="223" customFormat="1">
      <c r="A96" s="235" t="s">
        <v>1145</v>
      </c>
      <c r="B96" s="260" t="s">
        <v>1146</v>
      </c>
      <c r="C96" s="224" t="s">
        <v>909</v>
      </c>
      <c r="D96" s="224">
        <v>4</v>
      </c>
      <c r="E96" s="229"/>
      <c r="F96" s="233">
        <f>ROUND(D96*E96, 2)</f>
        <v>0</v>
      </c>
      <c r="G96" s="230"/>
      <c r="H96" s="230"/>
      <c r="I96" s="236"/>
    </row>
    <row r="97" spans="1:9" s="223" customFormat="1">
      <c r="A97" s="235" t="s">
        <v>1147</v>
      </c>
      <c r="B97" s="260" t="s">
        <v>1148</v>
      </c>
      <c r="C97" s="224" t="s">
        <v>909</v>
      </c>
      <c r="D97" s="224">
        <v>6</v>
      </c>
      <c r="E97" s="229"/>
      <c r="F97" s="233">
        <f>ROUND(D97*E97, 2)</f>
        <v>0</v>
      </c>
      <c r="G97" s="230"/>
      <c r="H97" s="230"/>
      <c r="I97" s="236"/>
    </row>
    <row r="98" spans="1:9" s="223" customFormat="1">
      <c r="A98" s="235"/>
      <c r="B98" s="260"/>
      <c r="C98" s="224"/>
      <c r="D98" s="224"/>
      <c r="E98" s="229"/>
      <c r="F98" s="230"/>
      <c r="G98" s="230"/>
      <c r="H98" s="230"/>
      <c r="I98" s="236"/>
    </row>
    <row r="99" spans="1:9" s="223" customFormat="1">
      <c r="A99" s="235" t="s">
        <v>1149</v>
      </c>
      <c r="B99" s="260" t="s">
        <v>1150</v>
      </c>
      <c r="C99" s="224" t="s">
        <v>909</v>
      </c>
      <c r="D99" s="224">
        <v>1</v>
      </c>
      <c r="E99" s="229"/>
      <c r="F99" s="233">
        <f>ROUND(D99*E99, 2)</f>
        <v>0</v>
      </c>
      <c r="G99" s="230"/>
      <c r="H99" s="230"/>
      <c r="I99" s="236"/>
    </row>
    <row r="100" spans="1:9" s="223" customFormat="1">
      <c r="A100" s="235"/>
      <c r="B100" s="260"/>
      <c r="C100" s="224"/>
      <c r="D100" s="224"/>
      <c r="E100" s="229"/>
      <c r="F100" s="230"/>
      <c r="G100" s="230"/>
      <c r="H100" s="230"/>
      <c r="I100" s="236"/>
    </row>
    <row r="101" spans="1:9" s="223" customFormat="1">
      <c r="A101" s="235" t="s">
        <v>1151</v>
      </c>
      <c r="B101" s="260" t="s">
        <v>1152</v>
      </c>
      <c r="C101" s="224" t="s">
        <v>909</v>
      </c>
      <c r="D101" s="224">
        <v>1</v>
      </c>
      <c r="E101" s="229"/>
      <c r="F101" s="233">
        <f>ROUND(D101*E101, 2)</f>
        <v>0</v>
      </c>
      <c r="G101" s="230"/>
      <c r="H101" s="230"/>
      <c r="I101" s="236"/>
    </row>
    <row r="102" spans="1:9" s="223" customFormat="1">
      <c r="A102" s="235"/>
      <c r="B102" s="260"/>
      <c r="C102" s="224"/>
      <c r="D102" s="224"/>
      <c r="E102" s="229"/>
      <c r="F102" s="230"/>
      <c r="G102" s="230"/>
      <c r="H102" s="230"/>
      <c r="I102" s="236"/>
    </row>
    <row r="103" spans="1:9" s="223" customFormat="1">
      <c r="A103" s="235" t="s">
        <v>1153</v>
      </c>
      <c r="B103" s="260" t="s">
        <v>1154</v>
      </c>
      <c r="C103" s="224" t="s">
        <v>909</v>
      </c>
      <c r="D103" s="224">
        <v>1</v>
      </c>
      <c r="E103" s="229"/>
      <c r="F103" s="233">
        <f>ROUND(D103*E103, 2)</f>
        <v>0</v>
      </c>
      <c r="G103" s="230"/>
      <c r="H103" s="230"/>
      <c r="I103" s="236"/>
    </row>
    <row r="104" spans="1:9" s="223" customFormat="1">
      <c r="A104" s="235"/>
      <c r="B104" s="260"/>
      <c r="C104" s="224"/>
      <c r="D104" s="224"/>
      <c r="E104" s="229"/>
      <c r="F104" s="230"/>
      <c r="G104" s="230"/>
      <c r="H104" s="230"/>
      <c r="I104" s="236"/>
    </row>
    <row r="105" spans="1:9" s="223" customFormat="1" ht="15">
      <c r="A105" s="235" t="s">
        <v>1155</v>
      </c>
      <c r="B105" s="260" t="s">
        <v>1156</v>
      </c>
      <c r="C105" s="224" t="s">
        <v>909</v>
      </c>
      <c r="D105" s="224">
        <v>1</v>
      </c>
      <c r="E105" s="229"/>
      <c r="F105" s="233">
        <f>ROUND(D105*E105, 2)</f>
        <v>0</v>
      </c>
      <c r="G105" s="230"/>
      <c r="H105" s="230"/>
      <c r="I105" s="236"/>
    </row>
    <row r="106" spans="1:9" s="223" customFormat="1">
      <c r="A106" s="235"/>
      <c r="B106" s="260"/>
      <c r="C106" s="224"/>
      <c r="D106" s="224"/>
      <c r="E106" s="229"/>
      <c r="F106" s="230"/>
      <c r="G106" s="230"/>
      <c r="H106" s="230"/>
      <c r="I106" s="236"/>
    </row>
    <row r="107" spans="1:9" s="223" customFormat="1" ht="15">
      <c r="A107" s="235" t="s">
        <v>1157</v>
      </c>
      <c r="B107" s="260" t="s">
        <v>1158</v>
      </c>
      <c r="C107" s="224" t="s">
        <v>909</v>
      </c>
      <c r="D107" s="224">
        <v>3</v>
      </c>
      <c r="E107" s="229"/>
      <c r="F107" s="233">
        <f>ROUND(D107*E107, 2)</f>
        <v>0</v>
      </c>
      <c r="G107" s="230"/>
      <c r="H107" s="230"/>
      <c r="I107" s="236"/>
    </row>
    <row r="108" spans="1:9" s="223" customFormat="1">
      <c r="A108" s="235"/>
      <c r="B108" s="260"/>
      <c r="C108" s="224"/>
      <c r="D108" s="224"/>
      <c r="E108" s="229"/>
      <c r="F108" s="230"/>
      <c r="G108" s="230"/>
      <c r="H108" s="230"/>
      <c r="I108" s="236"/>
    </row>
    <row r="109" spans="1:9" s="223" customFormat="1">
      <c r="A109" s="235" t="s">
        <v>1159</v>
      </c>
      <c r="B109" s="260" t="s">
        <v>1160</v>
      </c>
      <c r="C109" s="224" t="s">
        <v>909</v>
      </c>
      <c r="D109" s="224">
        <v>3</v>
      </c>
      <c r="E109" s="229"/>
      <c r="F109" s="233">
        <f>ROUND(D109*E109, 2)</f>
        <v>0</v>
      </c>
      <c r="G109" s="230"/>
      <c r="H109" s="230"/>
      <c r="I109" s="236"/>
    </row>
    <row r="110" spans="1:9" s="223" customFormat="1">
      <c r="A110" s="235"/>
      <c r="B110" s="260"/>
      <c r="C110" s="224"/>
      <c r="D110" s="224"/>
      <c r="E110" s="229"/>
      <c r="F110" s="230"/>
      <c r="G110" s="230"/>
      <c r="H110" s="230"/>
      <c r="I110" s="236"/>
    </row>
    <row r="111" spans="1:9" s="223" customFormat="1">
      <c r="A111" s="235" t="s">
        <v>1161</v>
      </c>
      <c r="B111" s="260" t="s">
        <v>1162</v>
      </c>
      <c r="C111" s="224" t="s">
        <v>909</v>
      </c>
      <c r="D111" s="224">
        <v>3</v>
      </c>
      <c r="E111" s="229"/>
      <c r="F111" s="233">
        <f>ROUND(D111*E111, 2)</f>
        <v>0</v>
      </c>
      <c r="G111" s="230"/>
      <c r="H111" s="230"/>
      <c r="I111" s="236"/>
    </row>
    <row r="112" spans="1:9" s="223" customFormat="1">
      <c r="A112" s="235"/>
      <c r="B112" s="260"/>
      <c r="C112" s="224"/>
      <c r="D112" s="224"/>
      <c r="E112" s="229"/>
      <c r="F112" s="230"/>
      <c r="G112" s="230"/>
      <c r="H112" s="230"/>
      <c r="I112" s="236"/>
    </row>
    <row r="113" spans="1:9" s="223" customFormat="1">
      <c r="A113" s="235" t="s">
        <v>1163</v>
      </c>
      <c r="B113" s="260" t="s">
        <v>1164</v>
      </c>
      <c r="C113" s="224" t="s">
        <v>909</v>
      </c>
      <c r="D113" s="224">
        <v>3</v>
      </c>
      <c r="E113" s="229"/>
      <c r="F113" s="233">
        <f>ROUND(D113*E113, 2)</f>
        <v>0</v>
      </c>
      <c r="G113" s="230"/>
      <c r="H113" s="230"/>
      <c r="I113" s="236"/>
    </row>
    <row r="114" spans="1:9" s="223" customFormat="1">
      <c r="A114" s="235"/>
      <c r="B114" s="260"/>
      <c r="C114" s="224"/>
      <c r="D114" s="224"/>
      <c r="E114" s="229"/>
      <c r="F114" s="230"/>
      <c r="G114" s="230"/>
      <c r="H114" s="230"/>
      <c r="I114" s="236"/>
    </row>
    <row r="115" spans="1:9" s="223" customFormat="1" ht="13.5" thickBot="1">
      <c r="A115" s="239" t="s">
        <v>1165</v>
      </c>
      <c r="B115" s="240" t="s">
        <v>1166</v>
      </c>
      <c r="C115" s="241" t="s">
        <v>1094</v>
      </c>
      <c r="D115" s="241">
        <v>1</v>
      </c>
      <c r="E115" s="242"/>
      <c r="F115" s="243">
        <f>ROUND(D115*E115, 2)</f>
        <v>0</v>
      </c>
      <c r="G115" s="243"/>
      <c r="H115" s="243"/>
      <c r="I115" s="271"/>
    </row>
    <row r="116" spans="1:9" s="223" customFormat="1" ht="13.5" thickBot="1">
      <c r="A116" s="244"/>
      <c r="B116" s="245"/>
      <c r="C116" s="228"/>
      <c r="D116" s="228"/>
      <c r="E116" s="246"/>
      <c r="F116" s="214"/>
      <c r="G116" s="247"/>
      <c r="H116" s="248"/>
      <c r="I116" s="249"/>
    </row>
    <row r="117" spans="1:9" s="223" customFormat="1">
      <c r="A117" s="244"/>
      <c r="B117" s="250" t="s">
        <v>1167</v>
      </c>
      <c r="C117" s="228"/>
      <c r="D117" s="228"/>
      <c r="E117" s="246"/>
      <c r="F117" s="214"/>
      <c r="G117" s="214"/>
      <c r="H117" s="214"/>
      <c r="I117" s="251"/>
    </row>
    <row r="118" spans="1:9" s="223" customFormat="1" ht="13.5" thickBot="1">
      <c r="A118" s="262"/>
      <c r="B118" s="272"/>
      <c r="C118" s="264"/>
      <c r="D118" s="264"/>
      <c r="E118" s="265"/>
      <c r="F118" s="266"/>
      <c r="G118" s="266"/>
      <c r="H118" s="266"/>
      <c r="I118" s="267"/>
    </row>
    <row r="119" spans="1:9" s="223" customFormat="1">
      <c r="A119" s="268"/>
      <c r="B119" s="269" t="s">
        <v>1168</v>
      </c>
      <c r="C119" s="231"/>
      <c r="D119" s="231"/>
      <c r="E119" s="232"/>
      <c r="F119" s="233"/>
      <c r="G119" s="233"/>
      <c r="H119" s="233"/>
      <c r="I119" s="270"/>
    </row>
    <row r="120" spans="1:9" s="223" customFormat="1">
      <c r="A120" s="235" t="s">
        <v>1169</v>
      </c>
      <c r="B120" s="260" t="s">
        <v>1170</v>
      </c>
      <c r="C120" s="224" t="s">
        <v>909</v>
      </c>
      <c r="D120" s="224">
        <v>2</v>
      </c>
      <c r="E120" s="229"/>
      <c r="F120" s="233">
        <f t="shared" ref="F120:F134" si="0">ROUND(D120*E120, 2)</f>
        <v>0</v>
      </c>
      <c r="G120" s="230"/>
      <c r="H120" s="230"/>
      <c r="I120" s="236"/>
    </row>
    <row r="121" spans="1:9" s="223" customFormat="1">
      <c r="A121" s="235" t="s">
        <v>1171</v>
      </c>
      <c r="B121" s="260" t="s">
        <v>1172</v>
      </c>
      <c r="C121" s="224" t="s">
        <v>909</v>
      </c>
      <c r="D121" s="224">
        <v>1</v>
      </c>
      <c r="E121" s="229"/>
      <c r="F121" s="233">
        <f t="shared" si="0"/>
        <v>0</v>
      </c>
      <c r="G121" s="230"/>
      <c r="H121" s="230"/>
      <c r="I121" s="236"/>
    </row>
    <row r="122" spans="1:9" s="223" customFormat="1">
      <c r="A122" s="235" t="s">
        <v>1173</v>
      </c>
      <c r="B122" s="260" t="s">
        <v>1174</v>
      </c>
      <c r="C122" s="224" t="s">
        <v>909</v>
      </c>
      <c r="D122" s="224">
        <v>1</v>
      </c>
      <c r="E122" s="229"/>
      <c r="F122" s="233">
        <f t="shared" si="0"/>
        <v>0</v>
      </c>
      <c r="G122" s="230"/>
      <c r="H122" s="230"/>
      <c r="I122" s="236"/>
    </row>
    <row r="123" spans="1:9" s="223" customFormat="1">
      <c r="A123" s="235" t="s">
        <v>1175</v>
      </c>
      <c r="B123" s="260" t="s">
        <v>1176</v>
      </c>
      <c r="C123" s="224" t="s">
        <v>909</v>
      </c>
      <c r="D123" s="224">
        <v>1</v>
      </c>
      <c r="E123" s="229"/>
      <c r="F123" s="233">
        <f t="shared" si="0"/>
        <v>0</v>
      </c>
      <c r="G123" s="230"/>
      <c r="H123" s="230"/>
      <c r="I123" s="236"/>
    </row>
    <row r="124" spans="1:9" s="223" customFormat="1">
      <c r="A124" s="235" t="s">
        <v>1177</v>
      </c>
      <c r="B124" s="260" t="s">
        <v>1178</v>
      </c>
      <c r="C124" s="224" t="s">
        <v>909</v>
      </c>
      <c r="D124" s="224">
        <v>1</v>
      </c>
      <c r="E124" s="229"/>
      <c r="F124" s="233">
        <f t="shared" si="0"/>
        <v>0</v>
      </c>
      <c r="G124" s="230"/>
      <c r="H124" s="230"/>
      <c r="I124" s="236"/>
    </row>
    <row r="125" spans="1:9" s="223" customFormat="1">
      <c r="A125" s="235" t="s">
        <v>1179</v>
      </c>
      <c r="B125" s="260" t="s">
        <v>1180</v>
      </c>
      <c r="C125" s="224" t="s">
        <v>909</v>
      </c>
      <c r="D125" s="224">
        <v>1</v>
      </c>
      <c r="E125" s="229"/>
      <c r="F125" s="233">
        <f t="shared" si="0"/>
        <v>0</v>
      </c>
      <c r="G125" s="230"/>
      <c r="H125" s="230"/>
      <c r="I125" s="236"/>
    </row>
    <row r="126" spans="1:9" s="223" customFormat="1">
      <c r="A126" s="235" t="s">
        <v>1181</v>
      </c>
      <c r="B126" s="260" t="s">
        <v>1182</v>
      </c>
      <c r="C126" s="224" t="s">
        <v>909</v>
      </c>
      <c r="D126" s="224">
        <v>2</v>
      </c>
      <c r="E126" s="229"/>
      <c r="F126" s="233">
        <f t="shared" si="0"/>
        <v>0</v>
      </c>
      <c r="G126" s="230"/>
      <c r="H126" s="230"/>
      <c r="I126" s="236"/>
    </row>
    <row r="127" spans="1:9" s="223" customFormat="1">
      <c r="A127" s="235" t="s">
        <v>1183</v>
      </c>
      <c r="B127" s="260" t="s">
        <v>1184</v>
      </c>
      <c r="C127" s="224" t="s">
        <v>909</v>
      </c>
      <c r="D127" s="224">
        <v>1</v>
      </c>
      <c r="E127" s="229"/>
      <c r="F127" s="233">
        <f t="shared" si="0"/>
        <v>0</v>
      </c>
      <c r="G127" s="230"/>
      <c r="H127" s="230"/>
      <c r="I127" s="236"/>
    </row>
    <row r="128" spans="1:9" s="223" customFormat="1">
      <c r="A128" s="235" t="s">
        <v>1185</v>
      </c>
      <c r="B128" s="260" t="s">
        <v>1186</v>
      </c>
      <c r="C128" s="224" t="s">
        <v>909</v>
      </c>
      <c r="D128" s="224">
        <v>2</v>
      </c>
      <c r="E128" s="229"/>
      <c r="F128" s="233">
        <f t="shared" si="0"/>
        <v>0</v>
      </c>
      <c r="G128" s="230"/>
      <c r="H128" s="230"/>
      <c r="I128" s="236"/>
    </row>
    <row r="129" spans="1:9" s="223" customFormat="1">
      <c r="A129" s="235" t="s">
        <v>1187</v>
      </c>
      <c r="B129" s="260" t="s">
        <v>1188</v>
      </c>
      <c r="C129" s="224" t="s">
        <v>909</v>
      </c>
      <c r="D129" s="224">
        <v>1</v>
      </c>
      <c r="E129" s="229"/>
      <c r="F129" s="233">
        <f t="shared" si="0"/>
        <v>0</v>
      </c>
      <c r="G129" s="230"/>
      <c r="H129" s="230"/>
      <c r="I129" s="236"/>
    </row>
    <row r="130" spans="1:9" s="223" customFormat="1">
      <c r="A130" s="235" t="s">
        <v>1189</v>
      </c>
      <c r="B130" s="260" t="s">
        <v>1190</v>
      </c>
      <c r="C130" s="224" t="s">
        <v>909</v>
      </c>
      <c r="D130" s="224">
        <v>1</v>
      </c>
      <c r="E130" s="229"/>
      <c r="F130" s="233">
        <f t="shared" si="0"/>
        <v>0</v>
      </c>
      <c r="G130" s="230"/>
      <c r="H130" s="230"/>
      <c r="I130" s="236"/>
    </row>
    <row r="131" spans="1:9" s="223" customFormat="1">
      <c r="A131" s="235" t="s">
        <v>1191</v>
      </c>
      <c r="B131" s="260" t="s">
        <v>1192</v>
      </c>
      <c r="C131" s="224" t="s">
        <v>909</v>
      </c>
      <c r="D131" s="224">
        <v>1</v>
      </c>
      <c r="E131" s="229"/>
      <c r="F131" s="233">
        <f t="shared" si="0"/>
        <v>0</v>
      </c>
      <c r="G131" s="230"/>
      <c r="H131" s="230"/>
      <c r="I131" s="236"/>
    </row>
    <row r="132" spans="1:9" s="223" customFormat="1">
      <c r="A132" s="235" t="s">
        <v>1193</v>
      </c>
      <c r="B132" s="260" t="s">
        <v>1194</v>
      </c>
      <c r="C132" s="224" t="s">
        <v>909</v>
      </c>
      <c r="D132" s="224">
        <v>3</v>
      </c>
      <c r="E132" s="229"/>
      <c r="F132" s="233">
        <f t="shared" si="0"/>
        <v>0</v>
      </c>
      <c r="G132" s="230"/>
      <c r="H132" s="230"/>
      <c r="I132" s="236"/>
    </row>
    <row r="133" spans="1:9" s="223" customFormat="1">
      <c r="A133" s="235" t="s">
        <v>1195</v>
      </c>
      <c r="B133" s="260" t="s">
        <v>1196</v>
      </c>
      <c r="C133" s="224" t="s">
        <v>909</v>
      </c>
      <c r="D133" s="224">
        <v>2</v>
      </c>
      <c r="E133" s="229"/>
      <c r="F133" s="233">
        <f t="shared" si="0"/>
        <v>0</v>
      </c>
      <c r="G133" s="230"/>
      <c r="H133" s="230"/>
      <c r="I133" s="236"/>
    </row>
    <row r="134" spans="1:9" s="223" customFormat="1">
      <c r="A134" s="235" t="s">
        <v>1197</v>
      </c>
      <c r="B134" s="260" t="s">
        <v>1198</v>
      </c>
      <c r="C134" s="224" t="s">
        <v>909</v>
      </c>
      <c r="D134" s="224">
        <v>1</v>
      </c>
      <c r="E134" s="229"/>
      <c r="F134" s="233">
        <f t="shared" si="0"/>
        <v>0</v>
      </c>
      <c r="G134" s="230"/>
      <c r="H134" s="230"/>
      <c r="I134" s="236"/>
    </row>
    <row r="135" spans="1:9" s="223" customFormat="1">
      <c r="A135" s="235"/>
      <c r="B135" s="260"/>
      <c r="C135" s="224"/>
      <c r="D135" s="224"/>
      <c r="E135" s="229"/>
      <c r="F135" s="230"/>
      <c r="G135" s="230"/>
      <c r="H135" s="230"/>
      <c r="I135" s="236"/>
    </row>
    <row r="136" spans="1:9" s="223" customFormat="1" ht="13.5" thickBot="1">
      <c r="A136" s="239" t="s">
        <v>1199</v>
      </c>
      <c r="B136" s="240" t="s">
        <v>1200</v>
      </c>
      <c r="C136" s="241" t="s">
        <v>1094</v>
      </c>
      <c r="D136" s="241">
        <v>1</v>
      </c>
      <c r="E136" s="242"/>
      <c r="F136" s="243">
        <f>ROUND(D136*E136, 2)</f>
        <v>0</v>
      </c>
      <c r="G136" s="230"/>
      <c r="H136" s="230"/>
      <c r="I136" s="236"/>
    </row>
    <row r="137" spans="1:9" s="223" customFormat="1" ht="13.5" thickBot="1">
      <c r="A137" s="244"/>
      <c r="B137" s="245"/>
      <c r="C137" s="228"/>
      <c r="D137" s="228"/>
      <c r="E137" s="246"/>
      <c r="F137" s="214"/>
      <c r="G137" s="247"/>
      <c r="H137" s="248"/>
      <c r="I137" s="249"/>
    </row>
    <row r="138" spans="1:9" s="223" customFormat="1">
      <c r="A138" s="244"/>
      <c r="B138" s="250" t="s">
        <v>1201</v>
      </c>
      <c r="C138" s="228"/>
      <c r="D138" s="228"/>
      <c r="E138" s="246"/>
      <c r="F138" s="214"/>
      <c r="G138" s="214"/>
      <c r="H138" s="214"/>
      <c r="I138" s="251"/>
    </row>
    <row r="139" spans="1:9" s="223" customFormat="1" ht="13.5" thickBot="1">
      <c r="A139" s="244"/>
      <c r="B139" s="250"/>
      <c r="C139" s="228"/>
      <c r="D139" s="228"/>
      <c r="E139" s="246"/>
      <c r="F139" s="214"/>
      <c r="G139" s="214"/>
      <c r="H139" s="214"/>
      <c r="I139" s="251"/>
    </row>
    <row r="140" spans="1:9" s="223" customFormat="1">
      <c r="A140" s="252"/>
      <c r="B140" s="273" t="s">
        <v>1202</v>
      </c>
      <c r="C140" s="254"/>
      <c r="D140" s="254"/>
      <c r="E140" s="255"/>
      <c r="F140" s="256"/>
      <c r="G140" s="256"/>
      <c r="H140" s="256"/>
      <c r="I140" s="257"/>
    </row>
    <row r="141" spans="1:9" s="223" customFormat="1">
      <c r="A141" s="235" t="s">
        <v>1203</v>
      </c>
      <c r="B141" s="260" t="s">
        <v>1204</v>
      </c>
      <c r="C141" s="224" t="s">
        <v>877</v>
      </c>
      <c r="D141" s="224">
        <v>4</v>
      </c>
      <c r="E141" s="229"/>
      <c r="F141" s="233">
        <f>ROUND(D141*E141, 2)</f>
        <v>0</v>
      </c>
      <c r="G141" s="230"/>
      <c r="H141" s="230"/>
      <c r="I141" s="236"/>
    </row>
    <row r="142" spans="1:9" s="223" customFormat="1">
      <c r="A142" s="235" t="s">
        <v>1205</v>
      </c>
      <c r="B142" s="260" t="s">
        <v>1206</v>
      </c>
      <c r="C142" s="224" t="s">
        <v>877</v>
      </c>
      <c r="D142" s="224">
        <v>11</v>
      </c>
      <c r="E142" s="229"/>
      <c r="F142" s="233">
        <f>ROUND(D142*E142, 2)</f>
        <v>0</v>
      </c>
      <c r="G142" s="230"/>
      <c r="H142" s="230"/>
      <c r="I142" s="236"/>
    </row>
    <row r="143" spans="1:9" s="223" customFormat="1">
      <c r="A143" s="235"/>
      <c r="B143" s="260"/>
      <c r="C143" s="224"/>
      <c r="D143" s="224"/>
      <c r="E143" s="229"/>
      <c r="F143" s="230"/>
      <c r="G143" s="230"/>
      <c r="H143" s="230"/>
      <c r="I143" s="236"/>
    </row>
    <row r="144" spans="1:9" s="223" customFormat="1">
      <c r="A144" s="235"/>
      <c r="B144" s="260" t="s">
        <v>1207</v>
      </c>
      <c r="C144" s="224"/>
      <c r="D144" s="224"/>
      <c r="E144" s="229"/>
      <c r="F144" s="230"/>
      <c r="G144" s="230"/>
      <c r="H144" s="230"/>
      <c r="I144" s="236"/>
    </row>
    <row r="145" spans="1:9" s="223" customFormat="1">
      <c r="A145" s="274" t="s">
        <v>1208</v>
      </c>
      <c r="B145" s="260" t="s">
        <v>1209</v>
      </c>
      <c r="C145" s="224" t="s">
        <v>877</v>
      </c>
      <c r="D145" s="224">
        <v>35</v>
      </c>
      <c r="E145" s="229"/>
      <c r="F145" s="233">
        <f>ROUND(D145*E145, 2)</f>
        <v>0</v>
      </c>
      <c r="G145" s="230"/>
      <c r="H145" s="230"/>
      <c r="I145" s="236"/>
    </row>
    <row r="146" spans="1:9" s="223" customFormat="1" ht="13.5" thickBot="1">
      <c r="A146" s="239" t="s">
        <v>1210</v>
      </c>
      <c r="B146" s="240" t="s">
        <v>1211</v>
      </c>
      <c r="C146" s="241" t="s">
        <v>1094</v>
      </c>
      <c r="D146" s="241">
        <v>1</v>
      </c>
      <c r="E146" s="242"/>
      <c r="F146" s="243">
        <f>ROUND(D146*E146, 2)</f>
        <v>0</v>
      </c>
      <c r="G146" s="243"/>
      <c r="H146" s="243"/>
      <c r="I146" s="271"/>
    </row>
    <row r="147" spans="1:9" s="223" customFormat="1" ht="13.5" thickBot="1">
      <c r="A147" s="244"/>
      <c r="B147" s="245"/>
      <c r="C147" s="228"/>
      <c r="D147" s="228"/>
      <c r="E147" s="246"/>
      <c r="F147" s="214"/>
      <c r="G147" s="247"/>
      <c r="H147" s="248"/>
      <c r="I147" s="249"/>
    </row>
    <row r="148" spans="1:9" s="223" customFormat="1" ht="13.5" thickBot="1">
      <c r="A148" s="244"/>
      <c r="B148" s="275"/>
      <c r="C148" s="228"/>
      <c r="D148" s="228"/>
      <c r="E148" s="246"/>
      <c r="F148" s="214"/>
      <c r="G148" s="214"/>
      <c r="H148" s="214"/>
      <c r="I148" s="251"/>
    </row>
    <row r="149" spans="1:9" s="223" customFormat="1" ht="13.5" thickBot="1">
      <c r="A149" s="276" t="s">
        <v>1212</v>
      </c>
      <c r="B149" s="277" t="s">
        <v>1213</v>
      </c>
      <c r="C149" s="278" t="s">
        <v>1214</v>
      </c>
      <c r="D149" s="278">
        <v>72</v>
      </c>
      <c r="E149" s="279"/>
      <c r="F149" s="280">
        <f>ROUND(D149*E149, 2)</f>
        <v>0</v>
      </c>
      <c r="G149" s="248"/>
      <c r="H149" s="248"/>
      <c r="I149" s="249"/>
    </row>
    <row r="150" spans="1:9" ht="18">
      <c r="A150" s="281"/>
      <c r="B150" s="282"/>
      <c r="E150" s="284"/>
      <c r="F150" s="285">
        <f>SUM(F8:F149)</f>
        <v>0</v>
      </c>
      <c r="G150" s="284"/>
      <c r="H150" s="286"/>
      <c r="I150" s="286"/>
    </row>
    <row r="151" spans="1:9" ht="18">
      <c r="A151" s="281"/>
      <c r="B151" s="287" t="s">
        <v>1215</v>
      </c>
      <c r="E151" s="284"/>
      <c r="F151" s="284"/>
      <c r="G151" s="284"/>
      <c r="H151" s="286"/>
      <c r="I151" s="286"/>
    </row>
    <row r="152" spans="1:9" ht="18">
      <c r="A152" s="281"/>
      <c r="B152" s="282"/>
      <c r="E152" s="284"/>
      <c r="F152" s="284"/>
      <c r="G152" s="284"/>
      <c r="H152" s="286"/>
      <c r="I152" s="286"/>
    </row>
    <row r="153" spans="1:9">
      <c r="E153" s="284"/>
      <c r="F153" s="284"/>
      <c r="G153" s="284"/>
      <c r="H153" s="284"/>
      <c r="I153" s="284"/>
    </row>
    <row r="154" spans="1:9">
      <c r="E154" s="284"/>
      <c r="F154" s="284"/>
      <c r="G154" s="284"/>
      <c r="H154" s="284"/>
      <c r="I154" s="284"/>
    </row>
    <row r="155" spans="1:9">
      <c r="E155" s="284"/>
      <c r="F155" s="284"/>
      <c r="G155" s="284"/>
      <c r="H155" s="284"/>
      <c r="I155" s="284"/>
    </row>
    <row r="156" spans="1:9">
      <c r="E156" s="284"/>
      <c r="F156" s="284"/>
      <c r="G156" s="284"/>
      <c r="H156" s="284"/>
      <c r="I156" s="284"/>
    </row>
    <row r="157" spans="1:9">
      <c r="E157" s="284"/>
      <c r="F157" s="284"/>
      <c r="G157" s="284"/>
      <c r="H157" s="284"/>
      <c r="I157" s="284"/>
    </row>
    <row r="158" spans="1:9">
      <c r="E158" s="284"/>
      <c r="F158" s="284"/>
      <c r="G158" s="284"/>
      <c r="H158" s="284"/>
      <c r="I158" s="284"/>
    </row>
    <row r="159" spans="1:9">
      <c r="E159" s="284"/>
      <c r="F159" s="284"/>
      <c r="G159" s="284"/>
      <c r="H159" s="284"/>
      <c r="I159" s="284"/>
    </row>
    <row r="160" spans="1:9">
      <c r="E160" s="284"/>
      <c r="F160" s="284"/>
      <c r="G160" s="284"/>
      <c r="H160" s="284"/>
      <c r="I160" s="284"/>
    </row>
    <row r="161" spans="2:9">
      <c r="B161" s="289"/>
      <c r="E161" s="284"/>
      <c r="F161" s="284"/>
      <c r="G161" s="284"/>
      <c r="H161" s="284"/>
      <c r="I161" s="284"/>
    </row>
    <row r="162" spans="2:9">
      <c r="E162" s="284"/>
      <c r="F162" s="284"/>
      <c r="G162" s="284"/>
      <c r="H162" s="284"/>
      <c r="I162" s="284"/>
    </row>
    <row r="163" spans="2:9">
      <c r="E163" s="284"/>
      <c r="F163" s="284"/>
      <c r="G163" s="284"/>
      <c r="H163" s="284"/>
      <c r="I163" s="284"/>
    </row>
    <row r="164" spans="2:9">
      <c r="E164" s="284"/>
      <c r="F164" s="284"/>
      <c r="G164" s="284"/>
      <c r="H164" s="284"/>
      <c r="I164" s="284"/>
    </row>
    <row r="165" spans="2:9">
      <c r="E165" s="284"/>
      <c r="F165" s="284"/>
      <c r="G165" s="284"/>
      <c r="H165" s="284"/>
      <c r="I165" s="284"/>
    </row>
    <row r="166" spans="2:9">
      <c r="E166" s="284"/>
      <c r="F166" s="284"/>
      <c r="G166" s="284"/>
      <c r="H166" s="284"/>
      <c r="I166" s="284"/>
    </row>
    <row r="167" spans="2:9">
      <c r="E167" s="284"/>
      <c r="F167" s="284"/>
      <c r="G167" s="284"/>
      <c r="H167" s="284"/>
      <c r="I167" s="284"/>
    </row>
    <row r="168" spans="2:9">
      <c r="E168" s="284"/>
      <c r="F168" s="284"/>
      <c r="G168" s="284"/>
      <c r="H168" s="284"/>
      <c r="I168" s="284"/>
    </row>
    <row r="169" spans="2:9">
      <c r="E169" s="284"/>
      <c r="F169" s="284"/>
      <c r="G169" s="284"/>
      <c r="H169" s="284"/>
      <c r="I169" s="284"/>
    </row>
    <row r="170" spans="2:9">
      <c r="E170" s="284"/>
      <c r="F170" s="284"/>
      <c r="G170" s="284"/>
      <c r="H170" s="284"/>
      <c r="I170" s="284"/>
    </row>
    <row r="171" spans="2:9">
      <c r="E171" s="284"/>
      <c r="F171" s="284"/>
      <c r="G171" s="284"/>
      <c r="H171" s="284"/>
      <c r="I171" s="284"/>
    </row>
    <row r="172" spans="2:9">
      <c r="E172" s="284"/>
      <c r="F172" s="284"/>
      <c r="G172" s="284"/>
      <c r="H172" s="284"/>
      <c r="I172" s="284"/>
    </row>
    <row r="173" spans="2:9">
      <c r="E173" s="284"/>
      <c r="F173" s="284"/>
      <c r="G173" s="284"/>
      <c r="H173" s="284"/>
      <c r="I173" s="284"/>
    </row>
    <row r="174" spans="2:9">
      <c r="E174" s="284"/>
      <c r="F174" s="284"/>
      <c r="G174" s="284"/>
      <c r="H174" s="284"/>
      <c r="I174" s="284"/>
    </row>
    <row r="175" spans="2:9">
      <c r="E175" s="284"/>
      <c r="F175" s="284"/>
      <c r="G175" s="284"/>
      <c r="H175" s="284"/>
      <c r="I175" s="284"/>
    </row>
    <row r="176" spans="2:9">
      <c r="E176" s="284"/>
      <c r="F176" s="284"/>
      <c r="G176" s="284"/>
      <c r="H176" s="284"/>
      <c r="I176" s="284"/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horizontalDpi="0" verticalDpi="0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showGridLines="0" topLeftCell="A82" workbookViewId="0">
      <selection activeCell="G89" sqref="G89"/>
    </sheetView>
  </sheetViews>
  <sheetFormatPr defaultColWidth="9" defaultRowHeight="12" customHeight="1"/>
  <cols>
    <col min="1" max="1" width="5.42578125" style="52" customWidth="1"/>
    <col min="2" max="2" width="6.5703125" style="52" customWidth="1"/>
    <col min="3" max="3" width="12.28515625" style="52" customWidth="1"/>
    <col min="4" max="4" width="41.7109375" style="52" customWidth="1"/>
    <col min="5" max="5" width="4.42578125" style="52" customWidth="1"/>
    <col min="6" max="6" width="9.28515625" style="52" customWidth="1"/>
    <col min="7" max="7" width="15.5703125" style="52" customWidth="1"/>
    <col min="8" max="8" width="14" style="52" customWidth="1"/>
    <col min="9" max="256" width="9" style="185"/>
    <col min="257" max="257" width="5.42578125" style="185" customWidth="1"/>
    <col min="258" max="258" width="6.5703125" style="185" customWidth="1"/>
    <col min="259" max="259" width="12.28515625" style="185" customWidth="1"/>
    <col min="260" max="260" width="41.7109375" style="185" customWidth="1"/>
    <col min="261" max="261" width="4.42578125" style="185" customWidth="1"/>
    <col min="262" max="262" width="9.28515625" style="185" customWidth="1"/>
    <col min="263" max="263" width="15.5703125" style="185" customWidth="1"/>
    <col min="264" max="264" width="14" style="185" customWidth="1"/>
    <col min="265" max="512" width="9" style="185"/>
    <col min="513" max="513" width="5.42578125" style="185" customWidth="1"/>
    <col min="514" max="514" width="6.5703125" style="185" customWidth="1"/>
    <col min="515" max="515" width="12.28515625" style="185" customWidth="1"/>
    <col min="516" max="516" width="41.7109375" style="185" customWidth="1"/>
    <col min="517" max="517" width="4.42578125" style="185" customWidth="1"/>
    <col min="518" max="518" width="9.28515625" style="185" customWidth="1"/>
    <col min="519" max="519" width="15.5703125" style="185" customWidth="1"/>
    <col min="520" max="520" width="14" style="185" customWidth="1"/>
    <col min="521" max="768" width="9" style="185"/>
    <col min="769" max="769" width="5.42578125" style="185" customWidth="1"/>
    <col min="770" max="770" width="6.5703125" style="185" customWidth="1"/>
    <col min="771" max="771" width="12.28515625" style="185" customWidth="1"/>
    <col min="772" max="772" width="41.7109375" style="185" customWidth="1"/>
    <col min="773" max="773" width="4.42578125" style="185" customWidth="1"/>
    <col min="774" max="774" width="9.28515625" style="185" customWidth="1"/>
    <col min="775" max="775" width="15.5703125" style="185" customWidth="1"/>
    <col min="776" max="776" width="14" style="185" customWidth="1"/>
    <col min="777" max="1024" width="9" style="185"/>
    <col min="1025" max="1025" width="5.42578125" style="185" customWidth="1"/>
    <col min="1026" max="1026" width="6.5703125" style="185" customWidth="1"/>
    <col min="1027" max="1027" width="12.28515625" style="185" customWidth="1"/>
    <col min="1028" max="1028" width="41.7109375" style="185" customWidth="1"/>
    <col min="1029" max="1029" width="4.42578125" style="185" customWidth="1"/>
    <col min="1030" max="1030" width="9.28515625" style="185" customWidth="1"/>
    <col min="1031" max="1031" width="15.5703125" style="185" customWidth="1"/>
    <col min="1032" max="1032" width="14" style="185" customWidth="1"/>
    <col min="1033" max="1280" width="9" style="185"/>
    <col min="1281" max="1281" width="5.42578125" style="185" customWidth="1"/>
    <col min="1282" max="1282" width="6.5703125" style="185" customWidth="1"/>
    <col min="1283" max="1283" width="12.28515625" style="185" customWidth="1"/>
    <col min="1284" max="1284" width="41.7109375" style="185" customWidth="1"/>
    <col min="1285" max="1285" width="4.42578125" style="185" customWidth="1"/>
    <col min="1286" max="1286" width="9.28515625" style="185" customWidth="1"/>
    <col min="1287" max="1287" width="15.5703125" style="185" customWidth="1"/>
    <col min="1288" max="1288" width="14" style="185" customWidth="1"/>
    <col min="1289" max="1536" width="9" style="185"/>
    <col min="1537" max="1537" width="5.42578125" style="185" customWidth="1"/>
    <col min="1538" max="1538" width="6.5703125" style="185" customWidth="1"/>
    <col min="1539" max="1539" width="12.28515625" style="185" customWidth="1"/>
    <col min="1540" max="1540" width="41.7109375" style="185" customWidth="1"/>
    <col min="1541" max="1541" width="4.42578125" style="185" customWidth="1"/>
    <col min="1542" max="1542" width="9.28515625" style="185" customWidth="1"/>
    <col min="1543" max="1543" width="15.5703125" style="185" customWidth="1"/>
    <col min="1544" max="1544" width="14" style="185" customWidth="1"/>
    <col min="1545" max="1792" width="9" style="185"/>
    <col min="1793" max="1793" width="5.42578125" style="185" customWidth="1"/>
    <col min="1794" max="1794" width="6.5703125" style="185" customWidth="1"/>
    <col min="1795" max="1795" width="12.28515625" style="185" customWidth="1"/>
    <col min="1796" max="1796" width="41.7109375" style="185" customWidth="1"/>
    <col min="1797" max="1797" width="4.42578125" style="185" customWidth="1"/>
    <col min="1798" max="1798" width="9.28515625" style="185" customWidth="1"/>
    <col min="1799" max="1799" width="15.5703125" style="185" customWidth="1"/>
    <col min="1800" max="1800" width="14" style="185" customWidth="1"/>
    <col min="1801" max="2048" width="9" style="185"/>
    <col min="2049" max="2049" width="5.42578125" style="185" customWidth="1"/>
    <col min="2050" max="2050" width="6.5703125" style="185" customWidth="1"/>
    <col min="2051" max="2051" width="12.28515625" style="185" customWidth="1"/>
    <col min="2052" max="2052" width="41.7109375" style="185" customWidth="1"/>
    <col min="2053" max="2053" width="4.42578125" style="185" customWidth="1"/>
    <col min="2054" max="2054" width="9.28515625" style="185" customWidth="1"/>
    <col min="2055" max="2055" width="15.5703125" style="185" customWidth="1"/>
    <col min="2056" max="2056" width="14" style="185" customWidth="1"/>
    <col min="2057" max="2304" width="9" style="185"/>
    <col min="2305" max="2305" width="5.42578125" style="185" customWidth="1"/>
    <col min="2306" max="2306" width="6.5703125" style="185" customWidth="1"/>
    <col min="2307" max="2307" width="12.28515625" style="185" customWidth="1"/>
    <col min="2308" max="2308" width="41.7109375" style="185" customWidth="1"/>
    <col min="2309" max="2309" width="4.42578125" style="185" customWidth="1"/>
    <col min="2310" max="2310" width="9.28515625" style="185" customWidth="1"/>
    <col min="2311" max="2311" width="15.5703125" style="185" customWidth="1"/>
    <col min="2312" max="2312" width="14" style="185" customWidth="1"/>
    <col min="2313" max="2560" width="9" style="185"/>
    <col min="2561" max="2561" width="5.42578125" style="185" customWidth="1"/>
    <col min="2562" max="2562" width="6.5703125" style="185" customWidth="1"/>
    <col min="2563" max="2563" width="12.28515625" style="185" customWidth="1"/>
    <col min="2564" max="2564" width="41.7109375" style="185" customWidth="1"/>
    <col min="2565" max="2565" width="4.42578125" style="185" customWidth="1"/>
    <col min="2566" max="2566" width="9.28515625" style="185" customWidth="1"/>
    <col min="2567" max="2567" width="15.5703125" style="185" customWidth="1"/>
    <col min="2568" max="2568" width="14" style="185" customWidth="1"/>
    <col min="2569" max="2816" width="9" style="185"/>
    <col min="2817" max="2817" width="5.42578125" style="185" customWidth="1"/>
    <col min="2818" max="2818" width="6.5703125" style="185" customWidth="1"/>
    <col min="2819" max="2819" width="12.28515625" style="185" customWidth="1"/>
    <col min="2820" max="2820" width="41.7109375" style="185" customWidth="1"/>
    <col min="2821" max="2821" width="4.42578125" style="185" customWidth="1"/>
    <col min="2822" max="2822" width="9.28515625" style="185" customWidth="1"/>
    <col min="2823" max="2823" width="15.5703125" style="185" customWidth="1"/>
    <col min="2824" max="2824" width="14" style="185" customWidth="1"/>
    <col min="2825" max="3072" width="9" style="185"/>
    <col min="3073" max="3073" width="5.42578125" style="185" customWidth="1"/>
    <col min="3074" max="3074" width="6.5703125" style="185" customWidth="1"/>
    <col min="3075" max="3075" width="12.28515625" style="185" customWidth="1"/>
    <col min="3076" max="3076" width="41.7109375" style="185" customWidth="1"/>
    <col min="3077" max="3077" width="4.42578125" style="185" customWidth="1"/>
    <col min="3078" max="3078" width="9.28515625" style="185" customWidth="1"/>
    <col min="3079" max="3079" width="15.5703125" style="185" customWidth="1"/>
    <col min="3080" max="3080" width="14" style="185" customWidth="1"/>
    <col min="3081" max="3328" width="9" style="185"/>
    <col min="3329" max="3329" width="5.42578125" style="185" customWidth="1"/>
    <col min="3330" max="3330" width="6.5703125" style="185" customWidth="1"/>
    <col min="3331" max="3331" width="12.28515625" style="185" customWidth="1"/>
    <col min="3332" max="3332" width="41.7109375" style="185" customWidth="1"/>
    <col min="3333" max="3333" width="4.42578125" style="185" customWidth="1"/>
    <col min="3334" max="3334" width="9.28515625" style="185" customWidth="1"/>
    <col min="3335" max="3335" width="15.5703125" style="185" customWidth="1"/>
    <col min="3336" max="3336" width="14" style="185" customWidth="1"/>
    <col min="3337" max="3584" width="9" style="185"/>
    <col min="3585" max="3585" width="5.42578125" style="185" customWidth="1"/>
    <col min="3586" max="3586" width="6.5703125" style="185" customWidth="1"/>
    <col min="3587" max="3587" width="12.28515625" style="185" customWidth="1"/>
    <col min="3588" max="3588" width="41.7109375" style="185" customWidth="1"/>
    <col min="3589" max="3589" width="4.42578125" style="185" customWidth="1"/>
    <col min="3590" max="3590" width="9.28515625" style="185" customWidth="1"/>
    <col min="3591" max="3591" width="15.5703125" style="185" customWidth="1"/>
    <col min="3592" max="3592" width="14" style="185" customWidth="1"/>
    <col min="3593" max="3840" width="9" style="185"/>
    <col min="3841" max="3841" width="5.42578125" style="185" customWidth="1"/>
    <col min="3842" max="3842" width="6.5703125" style="185" customWidth="1"/>
    <col min="3843" max="3843" width="12.28515625" style="185" customWidth="1"/>
    <col min="3844" max="3844" width="41.7109375" style="185" customWidth="1"/>
    <col min="3845" max="3845" width="4.42578125" style="185" customWidth="1"/>
    <col min="3846" max="3846" width="9.28515625" style="185" customWidth="1"/>
    <col min="3847" max="3847" width="15.5703125" style="185" customWidth="1"/>
    <col min="3848" max="3848" width="14" style="185" customWidth="1"/>
    <col min="3849" max="4096" width="9" style="185"/>
    <col min="4097" max="4097" width="5.42578125" style="185" customWidth="1"/>
    <col min="4098" max="4098" width="6.5703125" style="185" customWidth="1"/>
    <col min="4099" max="4099" width="12.28515625" style="185" customWidth="1"/>
    <col min="4100" max="4100" width="41.7109375" style="185" customWidth="1"/>
    <col min="4101" max="4101" width="4.42578125" style="185" customWidth="1"/>
    <col min="4102" max="4102" width="9.28515625" style="185" customWidth="1"/>
    <col min="4103" max="4103" width="15.5703125" style="185" customWidth="1"/>
    <col min="4104" max="4104" width="14" style="185" customWidth="1"/>
    <col min="4105" max="4352" width="9" style="185"/>
    <col min="4353" max="4353" width="5.42578125" style="185" customWidth="1"/>
    <col min="4354" max="4354" width="6.5703125" style="185" customWidth="1"/>
    <col min="4355" max="4355" width="12.28515625" style="185" customWidth="1"/>
    <col min="4356" max="4356" width="41.7109375" style="185" customWidth="1"/>
    <col min="4357" max="4357" width="4.42578125" style="185" customWidth="1"/>
    <col min="4358" max="4358" width="9.28515625" style="185" customWidth="1"/>
    <col min="4359" max="4359" width="15.5703125" style="185" customWidth="1"/>
    <col min="4360" max="4360" width="14" style="185" customWidth="1"/>
    <col min="4361" max="4608" width="9" style="185"/>
    <col min="4609" max="4609" width="5.42578125" style="185" customWidth="1"/>
    <col min="4610" max="4610" width="6.5703125" style="185" customWidth="1"/>
    <col min="4611" max="4611" width="12.28515625" style="185" customWidth="1"/>
    <col min="4612" max="4612" width="41.7109375" style="185" customWidth="1"/>
    <col min="4613" max="4613" width="4.42578125" style="185" customWidth="1"/>
    <col min="4614" max="4614" width="9.28515625" style="185" customWidth="1"/>
    <col min="4615" max="4615" width="15.5703125" style="185" customWidth="1"/>
    <col min="4616" max="4616" width="14" style="185" customWidth="1"/>
    <col min="4617" max="4864" width="9" style="185"/>
    <col min="4865" max="4865" width="5.42578125" style="185" customWidth="1"/>
    <col min="4866" max="4866" width="6.5703125" style="185" customWidth="1"/>
    <col min="4867" max="4867" width="12.28515625" style="185" customWidth="1"/>
    <col min="4868" max="4868" width="41.7109375" style="185" customWidth="1"/>
    <col min="4869" max="4869" width="4.42578125" style="185" customWidth="1"/>
    <col min="4870" max="4870" width="9.28515625" style="185" customWidth="1"/>
    <col min="4871" max="4871" width="15.5703125" style="185" customWidth="1"/>
    <col min="4872" max="4872" width="14" style="185" customWidth="1"/>
    <col min="4873" max="5120" width="9" style="185"/>
    <col min="5121" max="5121" width="5.42578125" style="185" customWidth="1"/>
    <col min="5122" max="5122" width="6.5703125" style="185" customWidth="1"/>
    <col min="5123" max="5123" width="12.28515625" style="185" customWidth="1"/>
    <col min="5124" max="5124" width="41.7109375" style="185" customWidth="1"/>
    <col min="5125" max="5125" width="4.42578125" style="185" customWidth="1"/>
    <col min="5126" max="5126" width="9.28515625" style="185" customWidth="1"/>
    <col min="5127" max="5127" width="15.5703125" style="185" customWidth="1"/>
    <col min="5128" max="5128" width="14" style="185" customWidth="1"/>
    <col min="5129" max="5376" width="9" style="185"/>
    <col min="5377" max="5377" width="5.42578125" style="185" customWidth="1"/>
    <col min="5378" max="5378" width="6.5703125" style="185" customWidth="1"/>
    <col min="5379" max="5379" width="12.28515625" style="185" customWidth="1"/>
    <col min="5380" max="5380" width="41.7109375" style="185" customWidth="1"/>
    <col min="5381" max="5381" width="4.42578125" style="185" customWidth="1"/>
    <col min="5382" max="5382" width="9.28515625" style="185" customWidth="1"/>
    <col min="5383" max="5383" width="15.5703125" style="185" customWidth="1"/>
    <col min="5384" max="5384" width="14" style="185" customWidth="1"/>
    <col min="5385" max="5632" width="9" style="185"/>
    <col min="5633" max="5633" width="5.42578125" style="185" customWidth="1"/>
    <col min="5634" max="5634" width="6.5703125" style="185" customWidth="1"/>
    <col min="5635" max="5635" width="12.28515625" style="185" customWidth="1"/>
    <col min="5636" max="5636" width="41.7109375" style="185" customWidth="1"/>
    <col min="5637" max="5637" width="4.42578125" style="185" customWidth="1"/>
    <col min="5638" max="5638" width="9.28515625" style="185" customWidth="1"/>
    <col min="5639" max="5639" width="15.5703125" style="185" customWidth="1"/>
    <col min="5640" max="5640" width="14" style="185" customWidth="1"/>
    <col min="5641" max="5888" width="9" style="185"/>
    <col min="5889" max="5889" width="5.42578125" style="185" customWidth="1"/>
    <col min="5890" max="5890" width="6.5703125" style="185" customWidth="1"/>
    <col min="5891" max="5891" width="12.28515625" style="185" customWidth="1"/>
    <col min="5892" max="5892" width="41.7109375" style="185" customWidth="1"/>
    <col min="5893" max="5893" width="4.42578125" style="185" customWidth="1"/>
    <col min="5894" max="5894" width="9.28515625" style="185" customWidth="1"/>
    <col min="5895" max="5895" width="15.5703125" style="185" customWidth="1"/>
    <col min="5896" max="5896" width="14" style="185" customWidth="1"/>
    <col min="5897" max="6144" width="9" style="185"/>
    <col min="6145" max="6145" width="5.42578125" style="185" customWidth="1"/>
    <col min="6146" max="6146" width="6.5703125" style="185" customWidth="1"/>
    <col min="6147" max="6147" width="12.28515625" style="185" customWidth="1"/>
    <col min="6148" max="6148" width="41.7109375" style="185" customWidth="1"/>
    <col min="6149" max="6149" width="4.42578125" style="185" customWidth="1"/>
    <col min="6150" max="6150" width="9.28515625" style="185" customWidth="1"/>
    <col min="6151" max="6151" width="15.5703125" style="185" customWidth="1"/>
    <col min="6152" max="6152" width="14" style="185" customWidth="1"/>
    <col min="6153" max="6400" width="9" style="185"/>
    <col min="6401" max="6401" width="5.42578125" style="185" customWidth="1"/>
    <col min="6402" max="6402" width="6.5703125" style="185" customWidth="1"/>
    <col min="6403" max="6403" width="12.28515625" style="185" customWidth="1"/>
    <col min="6404" max="6404" width="41.7109375" style="185" customWidth="1"/>
    <col min="6405" max="6405" width="4.42578125" style="185" customWidth="1"/>
    <col min="6406" max="6406" width="9.28515625" style="185" customWidth="1"/>
    <col min="6407" max="6407" width="15.5703125" style="185" customWidth="1"/>
    <col min="6408" max="6408" width="14" style="185" customWidth="1"/>
    <col min="6409" max="6656" width="9" style="185"/>
    <col min="6657" max="6657" width="5.42578125" style="185" customWidth="1"/>
    <col min="6658" max="6658" width="6.5703125" style="185" customWidth="1"/>
    <col min="6659" max="6659" width="12.28515625" style="185" customWidth="1"/>
    <col min="6660" max="6660" width="41.7109375" style="185" customWidth="1"/>
    <col min="6661" max="6661" width="4.42578125" style="185" customWidth="1"/>
    <col min="6662" max="6662" width="9.28515625" style="185" customWidth="1"/>
    <col min="6663" max="6663" width="15.5703125" style="185" customWidth="1"/>
    <col min="6664" max="6664" width="14" style="185" customWidth="1"/>
    <col min="6665" max="6912" width="9" style="185"/>
    <col min="6913" max="6913" width="5.42578125" style="185" customWidth="1"/>
    <col min="6914" max="6914" width="6.5703125" style="185" customWidth="1"/>
    <col min="6915" max="6915" width="12.28515625" style="185" customWidth="1"/>
    <col min="6916" max="6916" width="41.7109375" style="185" customWidth="1"/>
    <col min="6917" max="6917" width="4.42578125" style="185" customWidth="1"/>
    <col min="6918" max="6918" width="9.28515625" style="185" customWidth="1"/>
    <col min="6919" max="6919" width="15.5703125" style="185" customWidth="1"/>
    <col min="6920" max="6920" width="14" style="185" customWidth="1"/>
    <col min="6921" max="7168" width="9" style="185"/>
    <col min="7169" max="7169" width="5.42578125" style="185" customWidth="1"/>
    <col min="7170" max="7170" width="6.5703125" style="185" customWidth="1"/>
    <col min="7171" max="7171" width="12.28515625" style="185" customWidth="1"/>
    <col min="7172" max="7172" width="41.7109375" style="185" customWidth="1"/>
    <col min="7173" max="7173" width="4.42578125" style="185" customWidth="1"/>
    <col min="7174" max="7174" width="9.28515625" style="185" customWidth="1"/>
    <col min="7175" max="7175" width="15.5703125" style="185" customWidth="1"/>
    <col min="7176" max="7176" width="14" style="185" customWidth="1"/>
    <col min="7177" max="7424" width="9" style="185"/>
    <col min="7425" max="7425" width="5.42578125" style="185" customWidth="1"/>
    <col min="7426" max="7426" width="6.5703125" style="185" customWidth="1"/>
    <col min="7427" max="7427" width="12.28515625" style="185" customWidth="1"/>
    <col min="7428" max="7428" width="41.7109375" style="185" customWidth="1"/>
    <col min="7429" max="7429" width="4.42578125" style="185" customWidth="1"/>
    <col min="7430" max="7430" width="9.28515625" style="185" customWidth="1"/>
    <col min="7431" max="7431" width="15.5703125" style="185" customWidth="1"/>
    <col min="7432" max="7432" width="14" style="185" customWidth="1"/>
    <col min="7433" max="7680" width="9" style="185"/>
    <col min="7681" max="7681" width="5.42578125" style="185" customWidth="1"/>
    <col min="7682" max="7682" width="6.5703125" style="185" customWidth="1"/>
    <col min="7683" max="7683" width="12.28515625" style="185" customWidth="1"/>
    <col min="7684" max="7684" width="41.7109375" style="185" customWidth="1"/>
    <col min="7685" max="7685" width="4.42578125" style="185" customWidth="1"/>
    <col min="7686" max="7686" width="9.28515625" style="185" customWidth="1"/>
    <col min="7687" max="7687" width="15.5703125" style="185" customWidth="1"/>
    <col min="7688" max="7688" width="14" style="185" customWidth="1"/>
    <col min="7689" max="7936" width="9" style="185"/>
    <col min="7937" max="7937" width="5.42578125" style="185" customWidth="1"/>
    <col min="7938" max="7938" width="6.5703125" style="185" customWidth="1"/>
    <col min="7939" max="7939" width="12.28515625" style="185" customWidth="1"/>
    <col min="7940" max="7940" width="41.7109375" style="185" customWidth="1"/>
    <col min="7941" max="7941" width="4.42578125" style="185" customWidth="1"/>
    <col min="7942" max="7942" width="9.28515625" style="185" customWidth="1"/>
    <col min="7943" max="7943" width="15.5703125" style="185" customWidth="1"/>
    <col min="7944" max="7944" width="14" style="185" customWidth="1"/>
    <col min="7945" max="8192" width="9" style="185"/>
    <col min="8193" max="8193" width="5.42578125" style="185" customWidth="1"/>
    <col min="8194" max="8194" width="6.5703125" style="185" customWidth="1"/>
    <col min="8195" max="8195" width="12.28515625" style="185" customWidth="1"/>
    <col min="8196" max="8196" width="41.7109375" style="185" customWidth="1"/>
    <col min="8197" max="8197" width="4.42578125" style="185" customWidth="1"/>
    <col min="8198" max="8198" width="9.28515625" style="185" customWidth="1"/>
    <col min="8199" max="8199" width="15.5703125" style="185" customWidth="1"/>
    <col min="8200" max="8200" width="14" style="185" customWidth="1"/>
    <col min="8201" max="8448" width="9" style="185"/>
    <col min="8449" max="8449" width="5.42578125" style="185" customWidth="1"/>
    <col min="8450" max="8450" width="6.5703125" style="185" customWidth="1"/>
    <col min="8451" max="8451" width="12.28515625" style="185" customWidth="1"/>
    <col min="8452" max="8452" width="41.7109375" style="185" customWidth="1"/>
    <col min="8453" max="8453" width="4.42578125" style="185" customWidth="1"/>
    <col min="8454" max="8454" width="9.28515625" style="185" customWidth="1"/>
    <col min="8455" max="8455" width="15.5703125" style="185" customWidth="1"/>
    <col min="8456" max="8456" width="14" style="185" customWidth="1"/>
    <col min="8457" max="8704" width="9" style="185"/>
    <col min="8705" max="8705" width="5.42578125" style="185" customWidth="1"/>
    <col min="8706" max="8706" width="6.5703125" style="185" customWidth="1"/>
    <col min="8707" max="8707" width="12.28515625" style="185" customWidth="1"/>
    <col min="8708" max="8708" width="41.7109375" style="185" customWidth="1"/>
    <col min="8709" max="8709" width="4.42578125" style="185" customWidth="1"/>
    <col min="8710" max="8710" width="9.28515625" style="185" customWidth="1"/>
    <col min="8711" max="8711" width="15.5703125" style="185" customWidth="1"/>
    <col min="8712" max="8712" width="14" style="185" customWidth="1"/>
    <col min="8713" max="8960" width="9" style="185"/>
    <col min="8961" max="8961" width="5.42578125" style="185" customWidth="1"/>
    <col min="8962" max="8962" width="6.5703125" style="185" customWidth="1"/>
    <col min="8963" max="8963" width="12.28515625" style="185" customWidth="1"/>
    <col min="8964" max="8964" width="41.7109375" style="185" customWidth="1"/>
    <col min="8965" max="8965" width="4.42578125" style="185" customWidth="1"/>
    <col min="8966" max="8966" width="9.28515625" style="185" customWidth="1"/>
    <col min="8967" max="8967" width="15.5703125" style="185" customWidth="1"/>
    <col min="8968" max="8968" width="14" style="185" customWidth="1"/>
    <col min="8969" max="9216" width="9" style="185"/>
    <col min="9217" max="9217" width="5.42578125" style="185" customWidth="1"/>
    <col min="9218" max="9218" width="6.5703125" style="185" customWidth="1"/>
    <col min="9219" max="9219" width="12.28515625" style="185" customWidth="1"/>
    <col min="9220" max="9220" width="41.7109375" style="185" customWidth="1"/>
    <col min="9221" max="9221" width="4.42578125" style="185" customWidth="1"/>
    <col min="9222" max="9222" width="9.28515625" style="185" customWidth="1"/>
    <col min="9223" max="9223" width="15.5703125" style="185" customWidth="1"/>
    <col min="9224" max="9224" width="14" style="185" customWidth="1"/>
    <col min="9225" max="9472" width="9" style="185"/>
    <col min="9473" max="9473" width="5.42578125" style="185" customWidth="1"/>
    <col min="9474" max="9474" width="6.5703125" style="185" customWidth="1"/>
    <col min="9475" max="9475" width="12.28515625" style="185" customWidth="1"/>
    <col min="9476" max="9476" width="41.7109375" style="185" customWidth="1"/>
    <col min="9477" max="9477" width="4.42578125" style="185" customWidth="1"/>
    <col min="9478" max="9478" width="9.28515625" style="185" customWidth="1"/>
    <col min="9479" max="9479" width="15.5703125" style="185" customWidth="1"/>
    <col min="9480" max="9480" width="14" style="185" customWidth="1"/>
    <col min="9481" max="9728" width="9" style="185"/>
    <col min="9729" max="9729" width="5.42578125" style="185" customWidth="1"/>
    <col min="9730" max="9730" width="6.5703125" style="185" customWidth="1"/>
    <col min="9731" max="9731" width="12.28515625" style="185" customWidth="1"/>
    <col min="9732" max="9732" width="41.7109375" style="185" customWidth="1"/>
    <col min="9733" max="9733" width="4.42578125" style="185" customWidth="1"/>
    <col min="9734" max="9734" width="9.28515625" style="185" customWidth="1"/>
    <col min="9735" max="9735" width="15.5703125" style="185" customWidth="1"/>
    <col min="9736" max="9736" width="14" style="185" customWidth="1"/>
    <col min="9737" max="9984" width="9" style="185"/>
    <col min="9985" max="9985" width="5.42578125" style="185" customWidth="1"/>
    <col min="9986" max="9986" width="6.5703125" style="185" customWidth="1"/>
    <col min="9987" max="9987" width="12.28515625" style="185" customWidth="1"/>
    <col min="9988" max="9988" width="41.7109375" style="185" customWidth="1"/>
    <col min="9989" max="9989" width="4.42578125" style="185" customWidth="1"/>
    <col min="9990" max="9990" width="9.28515625" style="185" customWidth="1"/>
    <col min="9991" max="9991" width="15.5703125" style="185" customWidth="1"/>
    <col min="9992" max="9992" width="14" style="185" customWidth="1"/>
    <col min="9993" max="10240" width="9" style="185"/>
    <col min="10241" max="10241" width="5.42578125" style="185" customWidth="1"/>
    <col min="10242" max="10242" width="6.5703125" style="185" customWidth="1"/>
    <col min="10243" max="10243" width="12.28515625" style="185" customWidth="1"/>
    <col min="10244" max="10244" width="41.7109375" style="185" customWidth="1"/>
    <col min="10245" max="10245" width="4.42578125" style="185" customWidth="1"/>
    <col min="10246" max="10246" width="9.28515625" style="185" customWidth="1"/>
    <col min="10247" max="10247" width="15.5703125" style="185" customWidth="1"/>
    <col min="10248" max="10248" width="14" style="185" customWidth="1"/>
    <col min="10249" max="10496" width="9" style="185"/>
    <col min="10497" max="10497" width="5.42578125" style="185" customWidth="1"/>
    <col min="10498" max="10498" width="6.5703125" style="185" customWidth="1"/>
    <col min="10499" max="10499" width="12.28515625" style="185" customWidth="1"/>
    <col min="10500" max="10500" width="41.7109375" style="185" customWidth="1"/>
    <col min="10501" max="10501" width="4.42578125" style="185" customWidth="1"/>
    <col min="10502" max="10502" width="9.28515625" style="185" customWidth="1"/>
    <col min="10503" max="10503" width="15.5703125" style="185" customWidth="1"/>
    <col min="10504" max="10504" width="14" style="185" customWidth="1"/>
    <col min="10505" max="10752" width="9" style="185"/>
    <col min="10753" max="10753" width="5.42578125" style="185" customWidth="1"/>
    <col min="10754" max="10754" width="6.5703125" style="185" customWidth="1"/>
    <col min="10755" max="10755" width="12.28515625" style="185" customWidth="1"/>
    <col min="10756" max="10756" width="41.7109375" style="185" customWidth="1"/>
    <col min="10757" max="10757" width="4.42578125" style="185" customWidth="1"/>
    <col min="10758" max="10758" width="9.28515625" style="185" customWidth="1"/>
    <col min="10759" max="10759" width="15.5703125" style="185" customWidth="1"/>
    <col min="10760" max="10760" width="14" style="185" customWidth="1"/>
    <col min="10761" max="11008" width="9" style="185"/>
    <col min="11009" max="11009" width="5.42578125" style="185" customWidth="1"/>
    <col min="11010" max="11010" width="6.5703125" style="185" customWidth="1"/>
    <col min="11011" max="11011" width="12.28515625" style="185" customWidth="1"/>
    <col min="11012" max="11012" width="41.7109375" style="185" customWidth="1"/>
    <col min="11013" max="11013" width="4.42578125" style="185" customWidth="1"/>
    <col min="11014" max="11014" width="9.28515625" style="185" customWidth="1"/>
    <col min="11015" max="11015" width="15.5703125" style="185" customWidth="1"/>
    <col min="11016" max="11016" width="14" style="185" customWidth="1"/>
    <col min="11017" max="11264" width="9" style="185"/>
    <col min="11265" max="11265" width="5.42578125" style="185" customWidth="1"/>
    <col min="11266" max="11266" width="6.5703125" style="185" customWidth="1"/>
    <col min="11267" max="11267" width="12.28515625" style="185" customWidth="1"/>
    <col min="11268" max="11268" width="41.7109375" style="185" customWidth="1"/>
    <col min="11269" max="11269" width="4.42578125" style="185" customWidth="1"/>
    <col min="11270" max="11270" width="9.28515625" style="185" customWidth="1"/>
    <col min="11271" max="11271" width="15.5703125" style="185" customWidth="1"/>
    <col min="11272" max="11272" width="14" style="185" customWidth="1"/>
    <col min="11273" max="11520" width="9" style="185"/>
    <col min="11521" max="11521" width="5.42578125" style="185" customWidth="1"/>
    <col min="11522" max="11522" width="6.5703125" style="185" customWidth="1"/>
    <col min="11523" max="11523" width="12.28515625" style="185" customWidth="1"/>
    <col min="11524" max="11524" width="41.7109375" style="185" customWidth="1"/>
    <col min="11525" max="11525" width="4.42578125" style="185" customWidth="1"/>
    <col min="11526" max="11526" width="9.28515625" style="185" customWidth="1"/>
    <col min="11527" max="11527" width="15.5703125" style="185" customWidth="1"/>
    <col min="11528" max="11528" width="14" style="185" customWidth="1"/>
    <col min="11529" max="11776" width="9" style="185"/>
    <col min="11777" max="11777" width="5.42578125" style="185" customWidth="1"/>
    <col min="11778" max="11778" width="6.5703125" style="185" customWidth="1"/>
    <col min="11779" max="11779" width="12.28515625" style="185" customWidth="1"/>
    <col min="11780" max="11780" width="41.7109375" style="185" customWidth="1"/>
    <col min="11781" max="11781" width="4.42578125" style="185" customWidth="1"/>
    <col min="11782" max="11782" width="9.28515625" style="185" customWidth="1"/>
    <col min="11783" max="11783" width="15.5703125" style="185" customWidth="1"/>
    <col min="11784" max="11784" width="14" style="185" customWidth="1"/>
    <col min="11785" max="12032" width="9" style="185"/>
    <col min="12033" max="12033" width="5.42578125" style="185" customWidth="1"/>
    <col min="12034" max="12034" width="6.5703125" style="185" customWidth="1"/>
    <col min="12035" max="12035" width="12.28515625" style="185" customWidth="1"/>
    <col min="12036" max="12036" width="41.7109375" style="185" customWidth="1"/>
    <col min="12037" max="12037" width="4.42578125" style="185" customWidth="1"/>
    <col min="12038" max="12038" width="9.28515625" style="185" customWidth="1"/>
    <col min="12039" max="12039" width="15.5703125" style="185" customWidth="1"/>
    <col min="12040" max="12040" width="14" style="185" customWidth="1"/>
    <col min="12041" max="12288" width="9" style="185"/>
    <col min="12289" max="12289" width="5.42578125" style="185" customWidth="1"/>
    <col min="12290" max="12290" width="6.5703125" style="185" customWidth="1"/>
    <col min="12291" max="12291" width="12.28515625" style="185" customWidth="1"/>
    <col min="12292" max="12292" width="41.7109375" style="185" customWidth="1"/>
    <col min="12293" max="12293" width="4.42578125" style="185" customWidth="1"/>
    <col min="12294" max="12294" width="9.28515625" style="185" customWidth="1"/>
    <col min="12295" max="12295" width="15.5703125" style="185" customWidth="1"/>
    <col min="12296" max="12296" width="14" style="185" customWidth="1"/>
    <col min="12297" max="12544" width="9" style="185"/>
    <col min="12545" max="12545" width="5.42578125" style="185" customWidth="1"/>
    <col min="12546" max="12546" width="6.5703125" style="185" customWidth="1"/>
    <col min="12547" max="12547" width="12.28515625" style="185" customWidth="1"/>
    <col min="12548" max="12548" width="41.7109375" style="185" customWidth="1"/>
    <col min="12549" max="12549" width="4.42578125" style="185" customWidth="1"/>
    <col min="12550" max="12550" width="9.28515625" style="185" customWidth="1"/>
    <col min="12551" max="12551" width="15.5703125" style="185" customWidth="1"/>
    <col min="12552" max="12552" width="14" style="185" customWidth="1"/>
    <col min="12553" max="12800" width="9" style="185"/>
    <col min="12801" max="12801" width="5.42578125" style="185" customWidth="1"/>
    <col min="12802" max="12802" width="6.5703125" style="185" customWidth="1"/>
    <col min="12803" max="12803" width="12.28515625" style="185" customWidth="1"/>
    <col min="12804" max="12804" width="41.7109375" style="185" customWidth="1"/>
    <col min="12805" max="12805" width="4.42578125" style="185" customWidth="1"/>
    <col min="12806" max="12806" width="9.28515625" style="185" customWidth="1"/>
    <col min="12807" max="12807" width="15.5703125" style="185" customWidth="1"/>
    <col min="12808" max="12808" width="14" style="185" customWidth="1"/>
    <col min="12809" max="13056" width="9" style="185"/>
    <col min="13057" max="13057" width="5.42578125" style="185" customWidth="1"/>
    <col min="13058" max="13058" width="6.5703125" style="185" customWidth="1"/>
    <col min="13059" max="13059" width="12.28515625" style="185" customWidth="1"/>
    <col min="13060" max="13060" width="41.7109375" style="185" customWidth="1"/>
    <col min="13061" max="13061" width="4.42578125" style="185" customWidth="1"/>
    <col min="13062" max="13062" width="9.28515625" style="185" customWidth="1"/>
    <col min="13063" max="13063" width="15.5703125" style="185" customWidth="1"/>
    <col min="13064" max="13064" width="14" style="185" customWidth="1"/>
    <col min="13065" max="13312" width="9" style="185"/>
    <col min="13313" max="13313" width="5.42578125" style="185" customWidth="1"/>
    <col min="13314" max="13314" width="6.5703125" style="185" customWidth="1"/>
    <col min="13315" max="13315" width="12.28515625" style="185" customWidth="1"/>
    <col min="13316" max="13316" width="41.7109375" style="185" customWidth="1"/>
    <col min="13317" max="13317" width="4.42578125" style="185" customWidth="1"/>
    <col min="13318" max="13318" width="9.28515625" style="185" customWidth="1"/>
    <col min="13319" max="13319" width="15.5703125" style="185" customWidth="1"/>
    <col min="13320" max="13320" width="14" style="185" customWidth="1"/>
    <col min="13321" max="13568" width="9" style="185"/>
    <col min="13569" max="13569" width="5.42578125" style="185" customWidth="1"/>
    <col min="13570" max="13570" width="6.5703125" style="185" customWidth="1"/>
    <col min="13571" max="13571" width="12.28515625" style="185" customWidth="1"/>
    <col min="13572" max="13572" width="41.7109375" style="185" customWidth="1"/>
    <col min="13573" max="13573" width="4.42578125" style="185" customWidth="1"/>
    <col min="13574" max="13574" width="9.28515625" style="185" customWidth="1"/>
    <col min="13575" max="13575" width="15.5703125" style="185" customWidth="1"/>
    <col min="13576" max="13576" width="14" style="185" customWidth="1"/>
    <col min="13577" max="13824" width="9" style="185"/>
    <col min="13825" max="13825" width="5.42578125" style="185" customWidth="1"/>
    <col min="13826" max="13826" width="6.5703125" style="185" customWidth="1"/>
    <col min="13827" max="13827" width="12.28515625" style="185" customWidth="1"/>
    <col min="13828" max="13828" width="41.7109375" style="185" customWidth="1"/>
    <col min="13829" max="13829" width="4.42578125" style="185" customWidth="1"/>
    <col min="13830" max="13830" width="9.28515625" style="185" customWidth="1"/>
    <col min="13831" max="13831" width="15.5703125" style="185" customWidth="1"/>
    <col min="13832" max="13832" width="14" style="185" customWidth="1"/>
    <col min="13833" max="14080" width="9" style="185"/>
    <col min="14081" max="14081" width="5.42578125" style="185" customWidth="1"/>
    <col min="14082" max="14082" width="6.5703125" style="185" customWidth="1"/>
    <col min="14083" max="14083" width="12.28515625" style="185" customWidth="1"/>
    <col min="14084" max="14084" width="41.7109375" style="185" customWidth="1"/>
    <col min="14085" max="14085" width="4.42578125" style="185" customWidth="1"/>
    <col min="14086" max="14086" width="9.28515625" style="185" customWidth="1"/>
    <col min="14087" max="14087" width="15.5703125" style="185" customWidth="1"/>
    <col min="14088" max="14088" width="14" style="185" customWidth="1"/>
    <col min="14089" max="14336" width="9" style="185"/>
    <col min="14337" max="14337" width="5.42578125" style="185" customWidth="1"/>
    <col min="14338" max="14338" width="6.5703125" style="185" customWidth="1"/>
    <col min="14339" max="14339" width="12.28515625" style="185" customWidth="1"/>
    <col min="14340" max="14340" width="41.7109375" style="185" customWidth="1"/>
    <col min="14341" max="14341" width="4.42578125" style="185" customWidth="1"/>
    <col min="14342" max="14342" width="9.28515625" style="185" customWidth="1"/>
    <col min="14343" max="14343" width="15.5703125" style="185" customWidth="1"/>
    <col min="14344" max="14344" width="14" style="185" customWidth="1"/>
    <col min="14345" max="14592" width="9" style="185"/>
    <col min="14593" max="14593" width="5.42578125" style="185" customWidth="1"/>
    <col min="14594" max="14594" width="6.5703125" style="185" customWidth="1"/>
    <col min="14595" max="14595" width="12.28515625" style="185" customWidth="1"/>
    <col min="14596" max="14596" width="41.7109375" style="185" customWidth="1"/>
    <col min="14597" max="14597" width="4.42578125" style="185" customWidth="1"/>
    <col min="14598" max="14598" width="9.28515625" style="185" customWidth="1"/>
    <col min="14599" max="14599" width="15.5703125" style="185" customWidth="1"/>
    <col min="14600" max="14600" width="14" style="185" customWidth="1"/>
    <col min="14601" max="14848" width="9" style="185"/>
    <col min="14849" max="14849" width="5.42578125" style="185" customWidth="1"/>
    <col min="14850" max="14850" width="6.5703125" style="185" customWidth="1"/>
    <col min="14851" max="14851" width="12.28515625" style="185" customWidth="1"/>
    <col min="14852" max="14852" width="41.7109375" style="185" customWidth="1"/>
    <col min="14853" max="14853" width="4.42578125" style="185" customWidth="1"/>
    <col min="14854" max="14854" width="9.28515625" style="185" customWidth="1"/>
    <col min="14855" max="14855" width="15.5703125" style="185" customWidth="1"/>
    <col min="14856" max="14856" width="14" style="185" customWidth="1"/>
    <col min="14857" max="15104" width="9" style="185"/>
    <col min="15105" max="15105" width="5.42578125" style="185" customWidth="1"/>
    <col min="15106" max="15106" width="6.5703125" style="185" customWidth="1"/>
    <col min="15107" max="15107" width="12.28515625" style="185" customWidth="1"/>
    <col min="15108" max="15108" width="41.7109375" style="185" customWidth="1"/>
    <col min="15109" max="15109" width="4.42578125" style="185" customWidth="1"/>
    <col min="15110" max="15110" width="9.28515625" style="185" customWidth="1"/>
    <col min="15111" max="15111" width="15.5703125" style="185" customWidth="1"/>
    <col min="15112" max="15112" width="14" style="185" customWidth="1"/>
    <col min="15113" max="15360" width="9" style="185"/>
    <col min="15361" max="15361" width="5.42578125" style="185" customWidth="1"/>
    <col min="15362" max="15362" width="6.5703125" style="185" customWidth="1"/>
    <col min="15363" max="15363" width="12.28515625" style="185" customWidth="1"/>
    <col min="15364" max="15364" width="41.7109375" style="185" customWidth="1"/>
    <col min="15365" max="15365" width="4.42578125" style="185" customWidth="1"/>
    <col min="15366" max="15366" width="9.28515625" style="185" customWidth="1"/>
    <col min="15367" max="15367" width="15.5703125" style="185" customWidth="1"/>
    <col min="15368" max="15368" width="14" style="185" customWidth="1"/>
    <col min="15369" max="15616" width="9" style="185"/>
    <col min="15617" max="15617" width="5.42578125" style="185" customWidth="1"/>
    <col min="15618" max="15618" width="6.5703125" style="185" customWidth="1"/>
    <col min="15619" max="15619" width="12.28515625" style="185" customWidth="1"/>
    <col min="15620" max="15620" width="41.7109375" style="185" customWidth="1"/>
    <col min="15621" max="15621" width="4.42578125" style="185" customWidth="1"/>
    <col min="15622" max="15622" width="9.28515625" style="185" customWidth="1"/>
    <col min="15623" max="15623" width="15.5703125" style="185" customWidth="1"/>
    <col min="15624" max="15624" width="14" style="185" customWidth="1"/>
    <col min="15625" max="15872" width="9" style="185"/>
    <col min="15873" max="15873" width="5.42578125" style="185" customWidth="1"/>
    <col min="15874" max="15874" width="6.5703125" style="185" customWidth="1"/>
    <col min="15875" max="15875" width="12.28515625" style="185" customWidth="1"/>
    <col min="15876" max="15876" width="41.7109375" style="185" customWidth="1"/>
    <col min="15877" max="15877" width="4.42578125" style="185" customWidth="1"/>
    <col min="15878" max="15878" width="9.28515625" style="185" customWidth="1"/>
    <col min="15879" max="15879" width="15.5703125" style="185" customWidth="1"/>
    <col min="15880" max="15880" width="14" style="185" customWidth="1"/>
    <col min="15881" max="16128" width="9" style="185"/>
    <col min="16129" max="16129" width="5.42578125" style="185" customWidth="1"/>
    <col min="16130" max="16130" width="6.5703125" style="185" customWidth="1"/>
    <col min="16131" max="16131" width="12.28515625" style="185" customWidth="1"/>
    <col min="16132" max="16132" width="41.7109375" style="185" customWidth="1"/>
    <col min="16133" max="16133" width="4.42578125" style="185" customWidth="1"/>
    <col min="16134" max="16134" width="9.28515625" style="185" customWidth="1"/>
    <col min="16135" max="16135" width="15.5703125" style="185" customWidth="1"/>
    <col min="16136" max="16136" width="14" style="185" customWidth="1"/>
    <col min="16137" max="16384" width="9" style="185"/>
  </cols>
  <sheetData>
    <row r="1" spans="1:8" s="52" customFormat="1" ht="19.5" customHeight="1">
      <c r="A1" s="91" t="s">
        <v>820</v>
      </c>
      <c r="B1" s="92"/>
      <c r="C1" s="92"/>
      <c r="D1" s="92"/>
      <c r="E1" s="92"/>
      <c r="F1" s="92"/>
      <c r="G1" s="92"/>
      <c r="H1" s="92"/>
    </row>
    <row r="2" spans="1:8" s="52" customFormat="1" ht="12.75" customHeight="1">
      <c r="A2" s="93" t="s">
        <v>821</v>
      </c>
      <c r="B2" s="94"/>
      <c r="C2" s="94"/>
      <c r="D2" s="94"/>
      <c r="E2" s="94"/>
      <c r="F2" s="94"/>
      <c r="G2" s="92"/>
      <c r="H2" s="92"/>
    </row>
    <row r="3" spans="1:8" s="52" customFormat="1" ht="12.75" customHeight="1">
      <c r="A3" s="93" t="s">
        <v>822</v>
      </c>
      <c r="B3" s="94"/>
      <c r="C3" s="94"/>
      <c r="D3" s="94"/>
      <c r="E3" s="92"/>
      <c r="F3" s="92"/>
      <c r="G3" s="92"/>
      <c r="H3" s="92"/>
    </row>
    <row r="4" spans="1:8" s="52" customFormat="1" ht="12.75" customHeight="1">
      <c r="A4" s="93" t="s">
        <v>823</v>
      </c>
      <c r="B4" s="93"/>
      <c r="C4" s="93" t="s">
        <v>824</v>
      </c>
      <c r="D4" s="94"/>
      <c r="E4" s="92"/>
      <c r="F4" s="92"/>
      <c r="G4" s="92"/>
      <c r="H4" s="92"/>
    </row>
    <row r="5" spans="1:8" s="52" customFormat="1" ht="12.75" customHeight="1">
      <c r="A5" s="94" t="s">
        <v>825</v>
      </c>
      <c r="B5" s="94"/>
      <c r="C5" s="94"/>
      <c r="D5" s="94"/>
      <c r="E5" s="92"/>
      <c r="F5" s="92"/>
      <c r="G5" s="92"/>
      <c r="H5" s="94" t="s">
        <v>826</v>
      </c>
    </row>
    <row r="6" spans="1:8" s="52" customFormat="1" ht="6" customHeight="1" thickBot="1">
      <c r="A6" s="92"/>
      <c r="B6" s="92"/>
      <c r="C6" s="92"/>
      <c r="D6" s="92"/>
      <c r="E6" s="92"/>
      <c r="F6" s="92"/>
      <c r="G6" s="92"/>
      <c r="H6" s="92"/>
    </row>
    <row r="7" spans="1:8" s="52" customFormat="1" ht="25.5" customHeight="1" thickBot="1">
      <c r="A7" s="95" t="s">
        <v>827</v>
      </c>
      <c r="B7" s="95" t="s">
        <v>828</v>
      </c>
      <c r="C7" s="95" t="s">
        <v>25</v>
      </c>
      <c r="D7" s="95" t="s">
        <v>829</v>
      </c>
      <c r="E7" s="95" t="s">
        <v>830</v>
      </c>
      <c r="F7" s="96" t="s">
        <v>831</v>
      </c>
      <c r="G7" s="96" t="s">
        <v>832</v>
      </c>
      <c r="H7" s="96" t="s">
        <v>833</v>
      </c>
    </row>
    <row r="8" spans="1:8" s="52" customFormat="1" ht="13.5" customHeight="1" thickBot="1">
      <c r="A8" s="97" t="s">
        <v>834</v>
      </c>
      <c r="B8" s="97" t="s">
        <v>835</v>
      </c>
      <c r="C8" s="97" t="s">
        <v>836</v>
      </c>
      <c r="D8" s="97" t="s">
        <v>837</v>
      </c>
      <c r="E8" s="97" t="s">
        <v>838</v>
      </c>
      <c r="F8" s="97" t="s">
        <v>839</v>
      </c>
      <c r="G8" s="97" t="s">
        <v>840</v>
      </c>
      <c r="H8" s="97" t="s">
        <v>841</v>
      </c>
    </row>
    <row r="9" spans="1:8" s="52" customFormat="1" ht="4.5" customHeight="1">
      <c r="A9" s="92"/>
      <c r="B9" s="92"/>
      <c r="C9" s="92"/>
      <c r="D9" s="92"/>
      <c r="E9" s="92"/>
      <c r="F9" s="92"/>
      <c r="G9" s="92"/>
      <c r="H9" s="92"/>
    </row>
    <row r="10" spans="1:8" s="52" customFormat="1" ht="14.25" customHeight="1">
      <c r="A10" s="98"/>
      <c r="B10" s="98"/>
      <c r="C10" s="98" t="s">
        <v>842</v>
      </c>
      <c r="D10" s="98" t="s">
        <v>843</v>
      </c>
      <c r="E10" s="98"/>
      <c r="F10" s="98"/>
      <c r="G10" s="98"/>
      <c r="H10" s="98"/>
    </row>
    <row r="11" spans="1:8" s="52" customFormat="1" ht="21" customHeight="1" thickBot="1">
      <c r="A11" s="99"/>
      <c r="B11" s="99"/>
      <c r="C11" s="99" t="s">
        <v>834</v>
      </c>
      <c r="D11" s="99" t="s">
        <v>844</v>
      </c>
      <c r="E11" s="99"/>
      <c r="F11" s="99"/>
      <c r="G11" s="99"/>
      <c r="H11" s="100"/>
    </row>
    <row r="12" spans="1:8" s="52" customFormat="1" ht="13.5" customHeight="1" thickBot="1">
      <c r="A12" s="101">
        <v>1</v>
      </c>
      <c r="B12" s="102" t="s">
        <v>845</v>
      </c>
      <c r="C12" s="102" t="s">
        <v>846</v>
      </c>
      <c r="D12" s="102" t="s">
        <v>847</v>
      </c>
      <c r="E12" s="102" t="s">
        <v>848</v>
      </c>
      <c r="F12" s="102">
        <v>45.23</v>
      </c>
      <c r="G12" s="103"/>
      <c r="H12" s="104">
        <f>ROUND(F12*G12, 2)</f>
        <v>0</v>
      </c>
    </row>
    <row r="13" spans="1:8" s="52" customFormat="1" ht="13.5" customHeight="1">
      <c r="A13" s="105"/>
      <c r="B13" s="106"/>
      <c r="C13" s="106"/>
      <c r="D13" s="106" t="s">
        <v>849</v>
      </c>
      <c r="E13" s="106"/>
      <c r="F13" s="106">
        <v>35.986829999999998</v>
      </c>
      <c r="G13" s="107"/>
      <c r="H13" s="108"/>
    </row>
    <row r="14" spans="1:8" s="52" customFormat="1" ht="13.5" customHeight="1">
      <c r="A14" s="109"/>
      <c r="B14" s="110"/>
      <c r="C14" s="110"/>
      <c r="D14" s="110" t="s">
        <v>850</v>
      </c>
      <c r="E14" s="110"/>
      <c r="F14" s="110">
        <v>9.24</v>
      </c>
      <c r="G14" s="111"/>
      <c r="H14" s="112"/>
    </row>
    <row r="15" spans="1:8" s="52" customFormat="1" ht="13.5" customHeight="1" thickBot="1">
      <c r="A15" s="113"/>
      <c r="B15" s="114"/>
      <c r="C15" s="114"/>
      <c r="D15" s="114" t="s">
        <v>851</v>
      </c>
      <c r="E15" s="114"/>
      <c r="F15" s="114">
        <v>45.22683</v>
      </c>
      <c r="G15" s="115"/>
      <c r="H15" s="116"/>
    </row>
    <row r="16" spans="1:8" s="52" customFormat="1" ht="13.5" customHeight="1">
      <c r="A16" s="117">
        <v>2</v>
      </c>
      <c r="B16" s="118" t="s">
        <v>845</v>
      </c>
      <c r="C16" s="118" t="s">
        <v>852</v>
      </c>
      <c r="D16" s="118" t="s">
        <v>853</v>
      </c>
      <c r="E16" s="118" t="s">
        <v>848</v>
      </c>
      <c r="F16" s="118">
        <v>45.23</v>
      </c>
      <c r="G16" s="119"/>
      <c r="H16" s="120">
        <f>ROUND(F16*G16, 2)</f>
        <v>0</v>
      </c>
    </row>
    <row r="17" spans="1:8" s="52" customFormat="1" ht="13.5" customHeight="1" thickBot="1">
      <c r="A17" s="121">
        <v>3</v>
      </c>
      <c r="B17" s="122" t="s">
        <v>845</v>
      </c>
      <c r="C17" s="122" t="s">
        <v>854</v>
      </c>
      <c r="D17" s="122" t="s">
        <v>855</v>
      </c>
      <c r="E17" s="122" t="s">
        <v>848</v>
      </c>
      <c r="F17" s="122">
        <v>20.88</v>
      </c>
      <c r="G17" s="123"/>
      <c r="H17" s="124">
        <f>ROUND(F17*G17, 2)</f>
        <v>0</v>
      </c>
    </row>
    <row r="18" spans="1:8" s="52" customFormat="1" ht="13.5" customHeight="1" thickBot="1">
      <c r="A18" s="125"/>
      <c r="B18" s="126"/>
      <c r="C18" s="126"/>
      <c r="D18" s="126" t="s">
        <v>856</v>
      </c>
      <c r="E18" s="126"/>
      <c r="F18" s="126">
        <v>20.878</v>
      </c>
      <c r="G18" s="127"/>
      <c r="H18" s="128"/>
    </row>
    <row r="19" spans="1:8" s="52" customFormat="1" ht="24" customHeight="1">
      <c r="A19" s="117">
        <v>4</v>
      </c>
      <c r="B19" s="118" t="s">
        <v>845</v>
      </c>
      <c r="C19" s="118" t="s">
        <v>857</v>
      </c>
      <c r="D19" s="118" t="s">
        <v>858</v>
      </c>
      <c r="E19" s="118" t="s">
        <v>848</v>
      </c>
      <c r="F19" s="118">
        <v>20.88</v>
      </c>
      <c r="G19" s="119"/>
      <c r="H19" s="129">
        <f>ROUND(F19*G19, 2)</f>
        <v>0</v>
      </c>
    </row>
    <row r="20" spans="1:8" s="52" customFormat="1" ht="24" customHeight="1" thickBot="1">
      <c r="A20" s="121">
        <v>5</v>
      </c>
      <c r="B20" s="122" t="s">
        <v>845</v>
      </c>
      <c r="C20" s="122" t="s">
        <v>859</v>
      </c>
      <c r="D20" s="122" t="s">
        <v>860</v>
      </c>
      <c r="E20" s="122" t="s">
        <v>848</v>
      </c>
      <c r="F20" s="122">
        <v>24.35</v>
      </c>
      <c r="G20" s="123"/>
      <c r="H20" s="130">
        <f>ROUND(F20*G20, 2)</f>
        <v>0</v>
      </c>
    </row>
    <row r="21" spans="1:8" s="52" customFormat="1" ht="13.5" customHeight="1" thickBot="1">
      <c r="A21" s="125"/>
      <c r="B21" s="126"/>
      <c r="C21" s="126"/>
      <c r="D21" s="126" t="s">
        <v>861</v>
      </c>
      <c r="E21" s="126"/>
      <c r="F21" s="126">
        <v>24.35</v>
      </c>
      <c r="G21" s="127"/>
      <c r="H21" s="128"/>
    </row>
    <row r="22" spans="1:8" s="52" customFormat="1" ht="24" customHeight="1" thickBot="1">
      <c r="A22" s="101">
        <v>6</v>
      </c>
      <c r="B22" s="102" t="s">
        <v>845</v>
      </c>
      <c r="C22" s="102" t="s">
        <v>862</v>
      </c>
      <c r="D22" s="102" t="s">
        <v>787</v>
      </c>
      <c r="E22" s="102" t="s">
        <v>848</v>
      </c>
      <c r="F22" s="102">
        <v>15.89</v>
      </c>
      <c r="G22" s="131"/>
      <c r="H22" s="130">
        <f>ROUND(F22*G22, 2)</f>
        <v>0</v>
      </c>
    </row>
    <row r="23" spans="1:8" s="52" customFormat="1" ht="13.5" customHeight="1" thickBot="1">
      <c r="A23" s="125"/>
      <c r="B23" s="126"/>
      <c r="C23" s="126"/>
      <c r="D23" s="126" t="s">
        <v>863</v>
      </c>
      <c r="E23" s="126"/>
      <c r="F23" s="126">
        <v>15.892555</v>
      </c>
      <c r="G23" s="127"/>
      <c r="H23" s="128"/>
    </row>
    <row r="24" spans="1:8" s="52" customFormat="1" ht="13.5" customHeight="1" thickBot="1">
      <c r="A24" s="132">
        <v>7</v>
      </c>
      <c r="B24" s="133" t="s">
        <v>864</v>
      </c>
      <c r="C24" s="133" t="s">
        <v>865</v>
      </c>
      <c r="D24" s="133" t="s">
        <v>866</v>
      </c>
      <c r="E24" s="133" t="s">
        <v>867</v>
      </c>
      <c r="F24" s="133">
        <v>28.6</v>
      </c>
      <c r="G24" s="134"/>
      <c r="H24" s="130">
        <f>ROUND(F24*G24, 2)</f>
        <v>0</v>
      </c>
    </row>
    <row r="25" spans="1:8" s="52" customFormat="1" ht="13.5" customHeight="1" thickBot="1">
      <c r="A25" s="125"/>
      <c r="B25" s="126"/>
      <c r="C25" s="126"/>
      <c r="D25" s="126" t="s">
        <v>868</v>
      </c>
      <c r="E25" s="126"/>
      <c r="F25" s="126">
        <v>28.602</v>
      </c>
      <c r="G25" s="127"/>
      <c r="H25" s="128"/>
    </row>
    <row r="26" spans="1:8" s="52" customFormat="1" ht="21" customHeight="1" thickBot="1">
      <c r="A26" s="99"/>
      <c r="B26" s="99"/>
      <c r="C26" s="99" t="s">
        <v>837</v>
      </c>
      <c r="D26" s="99" t="s">
        <v>869</v>
      </c>
      <c r="E26" s="99"/>
      <c r="F26" s="99"/>
      <c r="G26" s="135"/>
      <c r="H26" s="99"/>
    </row>
    <row r="27" spans="1:8" s="52" customFormat="1" ht="24" customHeight="1" thickBot="1">
      <c r="A27" s="101">
        <v>8</v>
      </c>
      <c r="B27" s="102" t="s">
        <v>870</v>
      </c>
      <c r="C27" s="102" t="s">
        <v>871</v>
      </c>
      <c r="D27" s="102" t="s">
        <v>872</v>
      </c>
      <c r="E27" s="102" t="s">
        <v>848</v>
      </c>
      <c r="F27" s="102">
        <v>4.62</v>
      </c>
      <c r="G27" s="103"/>
      <c r="H27" s="104">
        <f>ROUND(F27*G27, 2)</f>
        <v>0</v>
      </c>
    </row>
    <row r="28" spans="1:8" s="52" customFormat="1" ht="13.5" customHeight="1" thickBot="1">
      <c r="A28" s="125"/>
      <c r="B28" s="126"/>
      <c r="C28" s="126"/>
      <c r="D28" s="126" t="s">
        <v>873</v>
      </c>
      <c r="E28" s="126"/>
      <c r="F28" s="126">
        <v>4.6177999999999999</v>
      </c>
      <c r="G28" s="127"/>
      <c r="H28" s="136"/>
    </row>
    <row r="29" spans="1:8" s="52" customFormat="1" ht="21" customHeight="1" thickBot="1">
      <c r="A29" s="99"/>
      <c r="B29" s="99"/>
      <c r="C29" s="99" t="s">
        <v>841</v>
      </c>
      <c r="D29" s="99" t="s">
        <v>874</v>
      </c>
      <c r="E29" s="99"/>
      <c r="F29" s="99"/>
      <c r="G29" s="135"/>
      <c r="H29" s="99"/>
    </row>
    <row r="30" spans="1:8" s="52" customFormat="1" ht="13.5" customHeight="1" thickBot="1">
      <c r="A30" s="101">
        <v>9</v>
      </c>
      <c r="B30" s="102" t="s">
        <v>870</v>
      </c>
      <c r="C30" s="102" t="s">
        <v>875</v>
      </c>
      <c r="D30" s="102" t="s">
        <v>876</v>
      </c>
      <c r="E30" s="102" t="s">
        <v>877</v>
      </c>
      <c r="F30" s="102">
        <v>7</v>
      </c>
      <c r="G30" s="103"/>
      <c r="H30" s="104">
        <f>ROUND(F30*G30, 2)</f>
        <v>0</v>
      </c>
    </row>
    <row r="31" spans="1:8" s="52" customFormat="1" ht="21" customHeight="1" thickBot="1">
      <c r="A31" s="99"/>
      <c r="B31" s="99"/>
      <c r="C31" s="99" t="s">
        <v>878</v>
      </c>
      <c r="D31" s="99" t="s">
        <v>879</v>
      </c>
      <c r="E31" s="99"/>
      <c r="F31" s="99"/>
      <c r="G31" s="135"/>
      <c r="H31" s="99"/>
    </row>
    <row r="32" spans="1:8" s="52" customFormat="1" ht="24" customHeight="1" thickBot="1">
      <c r="A32" s="101">
        <v>10</v>
      </c>
      <c r="B32" s="102" t="s">
        <v>870</v>
      </c>
      <c r="C32" s="102" t="s">
        <v>880</v>
      </c>
      <c r="D32" s="102" t="s">
        <v>881</v>
      </c>
      <c r="E32" s="102" t="s">
        <v>867</v>
      </c>
      <c r="F32" s="102">
        <v>37.340000000000003</v>
      </c>
      <c r="G32" s="103"/>
      <c r="H32" s="104">
        <f>ROUND(F32*G32, 2)</f>
        <v>0</v>
      </c>
    </row>
    <row r="33" spans="1:8" s="52" customFormat="1" ht="14.25" customHeight="1">
      <c r="A33" s="98"/>
      <c r="B33" s="98"/>
      <c r="C33" s="98" t="s">
        <v>882</v>
      </c>
      <c r="D33" s="98" t="s">
        <v>883</v>
      </c>
      <c r="E33" s="98"/>
      <c r="F33" s="98"/>
      <c r="G33" s="137"/>
      <c r="H33" s="98"/>
    </row>
    <row r="34" spans="1:8" s="52" customFormat="1" ht="21" customHeight="1" thickBot="1">
      <c r="A34" s="99"/>
      <c r="B34" s="99"/>
      <c r="C34" s="99" t="s">
        <v>420</v>
      </c>
      <c r="D34" s="99" t="s">
        <v>884</v>
      </c>
      <c r="E34" s="99"/>
      <c r="F34" s="99"/>
      <c r="G34" s="135"/>
      <c r="H34" s="99"/>
    </row>
    <row r="35" spans="1:8" s="52" customFormat="1" ht="13.5" customHeight="1" thickBot="1">
      <c r="A35" s="101">
        <v>11</v>
      </c>
      <c r="B35" s="102" t="s">
        <v>420</v>
      </c>
      <c r="C35" s="102" t="s">
        <v>885</v>
      </c>
      <c r="D35" s="102" t="s">
        <v>886</v>
      </c>
      <c r="E35" s="102" t="s">
        <v>877</v>
      </c>
      <c r="F35" s="102">
        <v>139.4</v>
      </c>
      <c r="G35" s="103"/>
      <c r="H35" s="138">
        <f>ROUND(F35*G35, 2)</f>
        <v>0</v>
      </c>
    </row>
    <row r="36" spans="1:8" s="52" customFormat="1" ht="13.5" customHeight="1" thickBot="1">
      <c r="A36" s="125"/>
      <c r="B36" s="126"/>
      <c r="C36" s="126"/>
      <c r="D36" s="126" t="s">
        <v>887</v>
      </c>
      <c r="E36" s="126"/>
      <c r="F36" s="126">
        <v>139.4</v>
      </c>
      <c r="G36" s="139"/>
      <c r="H36" s="140"/>
    </row>
    <row r="37" spans="1:8" s="52" customFormat="1" ht="13.5" customHeight="1">
      <c r="A37" s="141">
        <v>12</v>
      </c>
      <c r="B37" s="142" t="s">
        <v>888</v>
      </c>
      <c r="C37" s="142" t="s">
        <v>889</v>
      </c>
      <c r="D37" s="142" t="s">
        <v>890</v>
      </c>
      <c r="E37" s="142" t="s">
        <v>877</v>
      </c>
      <c r="F37" s="142">
        <v>76.8</v>
      </c>
      <c r="G37" s="143"/>
      <c r="H37" s="144">
        <f>ROUND(F37*G37, 2)</f>
        <v>0</v>
      </c>
    </row>
    <row r="38" spans="1:8" s="52" customFormat="1" ht="13.5" customHeight="1">
      <c r="A38" s="145">
        <v>13</v>
      </c>
      <c r="B38" s="146" t="s">
        <v>888</v>
      </c>
      <c r="C38" s="146" t="s">
        <v>891</v>
      </c>
      <c r="D38" s="146" t="s">
        <v>892</v>
      </c>
      <c r="E38" s="146" t="s">
        <v>877</v>
      </c>
      <c r="F38" s="146">
        <v>36.4</v>
      </c>
      <c r="G38" s="147"/>
      <c r="H38" s="148">
        <f>ROUND(F38*G38, 2)</f>
        <v>0</v>
      </c>
    </row>
    <row r="39" spans="1:8" s="52" customFormat="1" ht="13.5" customHeight="1" thickBot="1">
      <c r="A39" s="149">
        <v>14</v>
      </c>
      <c r="B39" s="150" t="s">
        <v>888</v>
      </c>
      <c r="C39" s="150" t="s">
        <v>893</v>
      </c>
      <c r="D39" s="150" t="s">
        <v>894</v>
      </c>
      <c r="E39" s="150" t="s">
        <v>877</v>
      </c>
      <c r="F39" s="150">
        <v>26.2</v>
      </c>
      <c r="G39" s="151"/>
      <c r="H39" s="152">
        <f>ROUND(F39*G39, 2)</f>
        <v>0</v>
      </c>
    </row>
    <row r="40" spans="1:8" s="52" customFormat="1" ht="13.5" customHeight="1" thickBot="1">
      <c r="A40" s="101">
        <v>15</v>
      </c>
      <c r="B40" s="102" t="s">
        <v>420</v>
      </c>
      <c r="C40" s="102" t="s">
        <v>895</v>
      </c>
      <c r="D40" s="102" t="s">
        <v>896</v>
      </c>
      <c r="E40" s="102" t="s">
        <v>897</v>
      </c>
      <c r="F40" s="102">
        <v>1.3</v>
      </c>
      <c r="G40" s="153"/>
      <c r="H40" s="152">
        <f>ROUND(F40*G40, 2)</f>
        <v>0</v>
      </c>
    </row>
    <row r="41" spans="1:8" s="52" customFormat="1" ht="21" customHeight="1" thickBot="1">
      <c r="A41" s="99"/>
      <c r="B41" s="99"/>
      <c r="C41" s="99" t="s">
        <v>455</v>
      </c>
      <c r="D41" s="99" t="s">
        <v>898</v>
      </c>
      <c r="E41" s="99"/>
      <c r="F41" s="99"/>
      <c r="G41" s="135"/>
      <c r="H41" s="154"/>
    </row>
    <row r="42" spans="1:8" s="52" customFormat="1" ht="24" customHeight="1">
      <c r="A42" s="117">
        <v>16</v>
      </c>
      <c r="B42" s="118" t="s">
        <v>455</v>
      </c>
      <c r="C42" s="118" t="s">
        <v>899</v>
      </c>
      <c r="D42" s="118" t="s">
        <v>900</v>
      </c>
      <c r="E42" s="118" t="s">
        <v>877</v>
      </c>
      <c r="F42" s="118">
        <v>23.8</v>
      </c>
      <c r="G42" s="119"/>
      <c r="H42" s="155">
        <f t="shared" ref="H42:H49" si="0">ROUND(F42*G42, 2)</f>
        <v>0</v>
      </c>
    </row>
    <row r="43" spans="1:8" s="52" customFormat="1" ht="24" customHeight="1">
      <c r="A43" s="156">
        <v>17</v>
      </c>
      <c r="B43" s="157" t="s">
        <v>455</v>
      </c>
      <c r="C43" s="157" t="s">
        <v>899</v>
      </c>
      <c r="D43" s="157" t="s">
        <v>900</v>
      </c>
      <c r="E43" s="157" t="s">
        <v>877</v>
      </c>
      <c r="F43" s="157">
        <v>1.5</v>
      </c>
      <c r="G43" s="158"/>
      <c r="H43" s="159">
        <f t="shared" si="0"/>
        <v>0</v>
      </c>
    </row>
    <row r="44" spans="1:8" s="52" customFormat="1" ht="24" customHeight="1">
      <c r="A44" s="156">
        <v>18</v>
      </c>
      <c r="B44" s="157" t="s">
        <v>455</v>
      </c>
      <c r="C44" s="157" t="s">
        <v>901</v>
      </c>
      <c r="D44" s="157" t="s">
        <v>902</v>
      </c>
      <c r="E44" s="157" t="s">
        <v>877</v>
      </c>
      <c r="F44" s="157">
        <v>25.03</v>
      </c>
      <c r="G44" s="158"/>
      <c r="H44" s="159">
        <f t="shared" si="0"/>
        <v>0</v>
      </c>
    </row>
    <row r="45" spans="1:8" s="52" customFormat="1" ht="13.5" customHeight="1">
      <c r="A45" s="156">
        <v>19</v>
      </c>
      <c r="B45" s="157" t="s">
        <v>455</v>
      </c>
      <c r="C45" s="157" t="s">
        <v>903</v>
      </c>
      <c r="D45" s="157" t="s">
        <v>904</v>
      </c>
      <c r="E45" s="157" t="s">
        <v>877</v>
      </c>
      <c r="F45" s="157">
        <v>7.2</v>
      </c>
      <c r="G45" s="158"/>
      <c r="H45" s="160">
        <f t="shared" si="0"/>
        <v>0</v>
      </c>
    </row>
    <row r="46" spans="1:8" s="52" customFormat="1" ht="13.5" customHeight="1">
      <c r="A46" s="156">
        <v>20</v>
      </c>
      <c r="B46" s="157" t="s">
        <v>455</v>
      </c>
      <c r="C46" s="157" t="s">
        <v>905</v>
      </c>
      <c r="D46" s="157" t="s">
        <v>906</v>
      </c>
      <c r="E46" s="157" t="s">
        <v>877</v>
      </c>
      <c r="F46" s="157">
        <v>16.600000000000001</v>
      </c>
      <c r="G46" s="161"/>
      <c r="H46" s="159">
        <f t="shared" si="0"/>
        <v>0</v>
      </c>
    </row>
    <row r="47" spans="1:8" s="52" customFormat="1" ht="24" customHeight="1">
      <c r="A47" s="156">
        <v>21</v>
      </c>
      <c r="B47" s="157" t="s">
        <v>455</v>
      </c>
      <c r="C47" s="157" t="s">
        <v>907</v>
      </c>
      <c r="D47" s="157" t="s">
        <v>908</v>
      </c>
      <c r="E47" s="157" t="s">
        <v>909</v>
      </c>
      <c r="F47" s="157">
        <v>3</v>
      </c>
      <c r="G47" s="162"/>
      <c r="H47" s="159">
        <f t="shared" si="0"/>
        <v>0</v>
      </c>
    </row>
    <row r="48" spans="1:8" s="52" customFormat="1" ht="13.5" customHeight="1">
      <c r="A48" s="156">
        <v>22</v>
      </c>
      <c r="B48" s="157" t="s">
        <v>455</v>
      </c>
      <c r="C48" s="157" t="s">
        <v>910</v>
      </c>
      <c r="D48" s="157" t="s">
        <v>911</v>
      </c>
      <c r="E48" s="157" t="s">
        <v>909</v>
      </c>
      <c r="F48" s="157">
        <v>4</v>
      </c>
      <c r="G48" s="158"/>
      <c r="H48" s="159">
        <f t="shared" si="0"/>
        <v>0</v>
      </c>
    </row>
    <row r="49" spans="1:8" s="52" customFormat="1" ht="24" customHeight="1" thickBot="1">
      <c r="A49" s="121">
        <v>23</v>
      </c>
      <c r="B49" s="122" t="s">
        <v>455</v>
      </c>
      <c r="C49" s="122" t="s">
        <v>912</v>
      </c>
      <c r="D49" s="122" t="s">
        <v>913</v>
      </c>
      <c r="E49" s="122" t="s">
        <v>877</v>
      </c>
      <c r="F49" s="122">
        <v>25.03</v>
      </c>
      <c r="G49" s="123"/>
      <c r="H49" s="163">
        <f t="shared" si="0"/>
        <v>0</v>
      </c>
    </row>
    <row r="50" spans="1:8" s="52" customFormat="1" ht="13.5" customHeight="1" thickBot="1">
      <c r="A50" s="125"/>
      <c r="B50" s="126"/>
      <c r="C50" s="126"/>
      <c r="D50" s="126" t="s">
        <v>914</v>
      </c>
      <c r="E50" s="126"/>
      <c r="F50" s="126">
        <v>25.03</v>
      </c>
      <c r="G50" s="127"/>
      <c r="H50" s="164"/>
    </row>
    <row r="51" spans="1:8" s="52" customFormat="1" ht="24" customHeight="1">
      <c r="A51" s="117">
        <v>24</v>
      </c>
      <c r="B51" s="118" t="s">
        <v>455</v>
      </c>
      <c r="C51" s="118" t="s">
        <v>915</v>
      </c>
      <c r="D51" s="118" t="s">
        <v>916</v>
      </c>
      <c r="E51" s="118" t="s">
        <v>877</v>
      </c>
      <c r="F51" s="118">
        <v>47.5</v>
      </c>
      <c r="G51" s="119"/>
      <c r="H51" s="129">
        <f>ROUND(F51*G51, 2)</f>
        <v>0</v>
      </c>
    </row>
    <row r="52" spans="1:8" s="52" customFormat="1" ht="24" customHeight="1" thickBot="1">
      <c r="A52" s="121">
        <v>25</v>
      </c>
      <c r="B52" s="122" t="s">
        <v>455</v>
      </c>
      <c r="C52" s="122" t="s">
        <v>917</v>
      </c>
      <c r="D52" s="122" t="s">
        <v>918</v>
      </c>
      <c r="E52" s="122" t="s">
        <v>897</v>
      </c>
      <c r="F52" s="122">
        <v>1</v>
      </c>
      <c r="G52" s="123"/>
      <c r="H52" s="165">
        <f>ROUND(F52*G52, 2)</f>
        <v>0</v>
      </c>
    </row>
    <row r="53" spans="1:8" s="52" customFormat="1" ht="21" customHeight="1" thickBot="1">
      <c r="A53" s="99"/>
      <c r="B53" s="99"/>
      <c r="C53" s="99" t="s">
        <v>919</v>
      </c>
      <c r="D53" s="99" t="s">
        <v>920</v>
      </c>
      <c r="E53" s="99"/>
      <c r="F53" s="99"/>
      <c r="G53" s="135"/>
      <c r="H53" s="154"/>
    </row>
    <row r="54" spans="1:8" s="52" customFormat="1" ht="24" customHeight="1">
      <c r="A54" s="117">
        <v>26</v>
      </c>
      <c r="B54" s="118" t="s">
        <v>455</v>
      </c>
      <c r="C54" s="118" t="s">
        <v>921</v>
      </c>
      <c r="D54" s="118" t="s">
        <v>922</v>
      </c>
      <c r="E54" s="118" t="s">
        <v>877</v>
      </c>
      <c r="F54" s="118">
        <v>7</v>
      </c>
      <c r="G54" s="119"/>
      <c r="H54" s="155">
        <f t="shared" ref="H54:H70" si="1">ROUND(F54*G54, 2)</f>
        <v>0</v>
      </c>
    </row>
    <row r="55" spans="1:8" s="52" customFormat="1" ht="24" customHeight="1">
      <c r="A55" s="156">
        <v>27</v>
      </c>
      <c r="B55" s="157" t="s">
        <v>455</v>
      </c>
      <c r="C55" s="157" t="s">
        <v>923</v>
      </c>
      <c r="D55" s="157" t="s">
        <v>924</v>
      </c>
      <c r="E55" s="157" t="s">
        <v>877</v>
      </c>
      <c r="F55" s="157">
        <v>76.8</v>
      </c>
      <c r="G55" s="158"/>
      <c r="H55" s="160">
        <f t="shared" si="1"/>
        <v>0</v>
      </c>
    </row>
    <row r="56" spans="1:8" s="52" customFormat="1" ht="24" customHeight="1">
      <c r="A56" s="156">
        <v>28</v>
      </c>
      <c r="B56" s="157" t="s">
        <v>455</v>
      </c>
      <c r="C56" s="157" t="s">
        <v>925</v>
      </c>
      <c r="D56" s="157" t="s">
        <v>926</v>
      </c>
      <c r="E56" s="157" t="s">
        <v>877</v>
      </c>
      <c r="F56" s="157">
        <v>36.4</v>
      </c>
      <c r="G56" s="158"/>
      <c r="H56" s="160">
        <f t="shared" si="1"/>
        <v>0</v>
      </c>
    </row>
    <row r="57" spans="1:8" s="52" customFormat="1" ht="24" customHeight="1">
      <c r="A57" s="156">
        <v>29</v>
      </c>
      <c r="B57" s="157" t="s">
        <v>455</v>
      </c>
      <c r="C57" s="157" t="s">
        <v>927</v>
      </c>
      <c r="D57" s="157" t="s">
        <v>928</v>
      </c>
      <c r="E57" s="157" t="s">
        <v>877</v>
      </c>
      <c r="F57" s="157">
        <v>26.2</v>
      </c>
      <c r="G57" s="158"/>
      <c r="H57" s="160">
        <f t="shared" si="1"/>
        <v>0</v>
      </c>
    </row>
    <row r="58" spans="1:8" s="52" customFormat="1" ht="34.5" customHeight="1" thickBot="1">
      <c r="A58" s="121">
        <v>30</v>
      </c>
      <c r="B58" s="122" t="s">
        <v>455</v>
      </c>
      <c r="C58" s="122" t="s">
        <v>929</v>
      </c>
      <c r="D58" s="122" t="s">
        <v>930</v>
      </c>
      <c r="E58" s="122" t="s">
        <v>909</v>
      </c>
      <c r="F58" s="122">
        <v>2</v>
      </c>
      <c r="G58" s="123"/>
      <c r="H58" s="165">
        <f t="shared" si="1"/>
        <v>0</v>
      </c>
    </row>
    <row r="59" spans="1:8" s="52" customFormat="1" ht="24" customHeight="1" thickBot="1">
      <c r="A59" s="132">
        <v>31</v>
      </c>
      <c r="B59" s="133" t="s">
        <v>931</v>
      </c>
      <c r="C59" s="133" t="s">
        <v>932</v>
      </c>
      <c r="D59" s="133" t="s">
        <v>933</v>
      </c>
      <c r="E59" s="133" t="s">
        <v>909</v>
      </c>
      <c r="F59" s="133">
        <v>2</v>
      </c>
      <c r="G59" s="134"/>
      <c r="H59" s="165">
        <f t="shared" si="1"/>
        <v>0</v>
      </c>
    </row>
    <row r="60" spans="1:8" s="52" customFormat="1" ht="34.5" customHeight="1" thickBot="1">
      <c r="A60" s="101">
        <v>32</v>
      </c>
      <c r="B60" s="102" t="s">
        <v>455</v>
      </c>
      <c r="C60" s="102" t="s">
        <v>934</v>
      </c>
      <c r="D60" s="102" t="s">
        <v>935</v>
      </c>
      <c r="E60" s="102" t="s">
        <v>909</v>
      </c>
      <c r="F60" s="102">
        <v>3</v>
      </c>
      <c r="G60" s="131"/>
      <c r="H60" s="165">
        <f t="shared" si="1"/>
        <v>0</v>
      </c>
    </row>
    <row r="61" spans="1:8" s="52" customFormat="1" ht="24" customHeight="1" thickBot="1">
      <c r="A61" s="132">
        <v>33</v>
      </c>
      <c r="B61" s="133" t="s">
        <v>931</v>
      </c>
      <c r="C61" s="133" t="s">
        <v>936</v>
      </c>
      <c r="D61" s="133" t="s">
        <v>937</v>
      </c>
      <c r="E61" s="133" t="s">
        <v>909</v>
      </c>
      <c r="F61" s="133">
        <v>3</v>
      </c>
      <c r="G61" s="134"/>
      <c r="H61" s="165">
        <f t="shared" si="1"/>
        <v>0</v>
      </c>
    </row>
    <row r="62" spans="1:8" s="52" customFormat="1" ht="34.5" customHeight="1" thickBot="1">
      <c r="A62" s="101">
        <v>34</v>
      </c>
      <c r="B62" s="102" t="s">
        <v>455</v>
      </c>
      <c r="C62" s="102" t="s">
        <v>938</v>
      </c>
      <c r="D62" s="102" t="s">
        <v>939</v>
      </c>
      <c r="E62" s="102" t="s">
        <v>909</v>
      </c>
      <c r="F62" s="102">
        <v>1</v>
      </c>
      <c r="G62" s="131"/>
      <c r="H62" s="165">
        <f t="shared" si="1"/>
        <v>0</v>
      </c>
    </row>
    <row r="63" spans="1:8" s="52" customFormat="1" ht="13.5" customHeight="1" thickBot="1">
      <c r="A63" s="132">
        <v>35</v>
      </c>
      <c r="B63" s="133" t="s">
        <v>931</v>
      </c>
      <c r="C63" s="133" t="s">
        <v>940</v>
      </c>
      <c r="D63" s="133" t="s">
        <v>941</v>
      </c>
      <c r="E63" s="133" t="s">
        <v>909</v>
      </c>
      <c r="F63" s="133">
        <v>1</v>
      </c>
      <c r="G63" s="134"/>
      <c r="H63" s="165">
        <f t="shared" si="1"/>
        <v>0</v>
      </c>
    </row>
    <row r="64" spans="1:8" s="52" customFormat="1" ht="13.5" customHeight="1" thickBot="1">
      <c r="A64" s="101">
        <v>36</v>
      </c>
      <c r="B64" s="102" t="s">
        <v>455</v>
      </c>
      <c r="C64" s="102" t="s">
        <v>942</v>
      </c>
      <c r="D64" s="102" t="s">
        <v>943</v>
      </c>
      <c r="E64" s="102" t="s">
        <v>909</v>
      </c>
      <c r="F64" s="102">
        <v>1</v>
      </c>
      <c r="G64" s="131"/>
      <c r="H64" s="165">
        <f t="shared" si="1"/>
        <v>0</v>
      </c>
    </row>
    <row r="65" spans="1:8" s="52" customFormat="1" ht="13.5" customHeight="1" thickBot="1">
      <c r="A65" s="132">
        <v>37</v>
      </c>
      <c r="B65" s="133" t="s">
        <v>944</v>
      </c>
      <c r="C65" s="133" t="s">
        <v>945</v>
      </c>
      <c r="D65" s="133" t="s">
        <v>946</v>
      </c>
      <c r="E65" s="133" t="s">
        <v>909</v>
      </c>
      <c r="F65" s="133">
        <v>1</v>
      </c>
      <c r="G65" s="134"/>
      <c r="H65" s="165">
        <f t="shared" si="1"/>
        <v>0</v>
      </c>
    </row>
    <row r="66" spans="1:8" s="52" customFormat="1" ht="24" customHeight="1" thickBot="1">
      <c r="A66" s="101">
        <v>38</v>
      </c>
      <c r="B66" s="102" t="s">
        <v>455</v>
      </c>
      <c r="C66" s="102" t="s">
        <v>947</v>
      </c>
      <c r="D66" s="102" t="s">
        <v>948</v>
      </c>
      <c r="E66" s="102" t="s">
        <v>909</v>
      </c>
      <c r="F66" s="102">
        <v>2</v>
      </c>
      <c r="G66" s="131"/>
      <c r="H66" s="165">
        <f t="shared" si="1"/>
        <v>0</v>
      </c>
    </row>
    <row r="67" spans="1:8" s="52" customFormat="1" ht="13.5" customHeight="1">
      <c r="A67" s="141">
        <v>39</v>
      </c>
      <c r="B67" s="142" t="s">
        <v>931</v>
      </c>
      <c r="C67" s="142" t="s">
        <v>949</v>
      </c>
      <c r="D67" s="142" t="s">
        <v>950</v>
      </c>
      <c r="E67" s="142" t="s">
        <v>909</v>
      </c>
      <c r="F67" s="142">
        <v>1</v>
      </c>
      <c r="G67" s="166"/>
      <c r="H67" s="155">
        <f t="shared" si="1"/>
        <v>0</v>
      </c>
    </row>
    <row r="68" spans="1:8" s="52" customFormat="1" ht="13.5" customHeight="1">
      <c r="A68" s="145">
        <v>40</v>
      </c>
      <c r="B68" s="146" t="s">
        <v>931</v>
      </c>
      <c r="C68" s="146" t="s">
        <v>951</v>
      </c>
      <c r="D68" s="146" t="s">
        <v>952</v>
      </c>
      <c r="E68" s="146" t="s">
        <v>909</v>
      </c>
      <c r="F68" s="146">
        <v>1</v>
      </c>
      <c r="G68" s="167"/>
      <c r="H68" s="159">
        <f t="shared" si="1"/>
        <v>0</v>
      </c>
    </row>
    <row r="69" spans="1:8" s="52" customFormat="1" ht="13.5" customHeight="1" thickBot="1">
      <c r="A69" s="149">
        <v>41</v>
      </c>
      <c r="B69" s="150" t="s">
        <v>931</v>
      </c>
      <c r="C69" s="150" t="s">
        <v>953</v>
      </c>
      <c r="D69" s="150" t="s">
        <v>954</v>
      </c>
      <c r="E69" s="150" t="s">
        <v>909</v>
      </c>
      <c r="F69" s="150">
        <v>1</v>
      </c>
      <c r="G69" s="168"/>
      <c r="H69" s="165">
        <f t="shared" si="1"/>
        <v>0</v>
      </c>
    </row>
    <row r="70" spans="1:8" s="52" customFormat="1" ht="13.5" customHeight="1" thickBot="1">
      <c r="A70" s="101">
        <v>42</v>
      </c>
      <c r="B70" s="102" t="s">
        <v>455</v>
      </c>
      <c r="C70" s="102" t="s">
        <v>955</v>
      </c>
      <c r="D70" s="102" t="s">
        <v>956</v>
      </c>
      <c r="E70" s="102" t="s">
        <v>877</v>
      </c>
      <c r="F70" s="102">
        <v>165.5</v>
      </c>
      <c r="G70" s="131"/>
      <c r="H70" s="163">
        <f t="shared" si="1"/>
        <v>0</v>
      </c>
    </row>
    <row r="71" spans="1:8" s="52" customFormat="1" ht="13.5" customHeight="1" thickBot="1">
      <c r="A71" s="125"/>
      <c r="B71" s="126"/>
      <c r="C71" s="126"/>
      <c r="D71" s="126" t="s">
        <v>957</v>
      </c>
      <c r="E71" s="126"/>
      <c r="F71" s="126">
        <v>165.5</v>
      </c>
      <c r="G71" s="127"/>
      <c r="H71" s="164"/>
    </row>
    <row r="72" spans="1:8" s="52" customFormat="1" ht="24" customHeight="1">
      <c r="A72" s="117">
        <v>43</v>
      </c>
      <c r="B72" s="118" t="s">
        <v>455</v>
      </c>
      <c r="C72" s="118" t="s">
        <v>958</v>
      </c>
      <c r="D72" s="118" t="s">
        <v>959</v>
      </c>
      <c r="E72" s="118" t="s">
        <v>877</v>
      </c>
      <c r="F72" s="118">
        <v>165.5</v>
      </c>
      <c r="G72" s="119"/>
      <c r="H72" s="129">
        <f>ROUND(F72*G72, 2)</f>
        <v>0</v>
      </c>
    </row>
    <row r="73" spans="1:8" s="52" customFormat="1" ht="24" customHeight="1" thickBot="1">
      <c r="A73" s="121">
        <v>44</v>
      </c>
      <c r="B73" s="122" t="s">
        <v>455</v>
      </c>
      <c r="C73" s="122" t="s">
        <v>960</v>
      </c>
      <c r="D73" s="122" t="s">
        <v>961</v>
      </c>
      <c r="E73" s="122" t="s">
        <v>897</v>
      </c>
      <c r="F73" s="122">
        <v>0.7</v>
      </c>
      <c r="G73" s="123"/>
      <c r="H73" s="165">
        <f>ROUND(F73*G73, 2)</f>
        <v>0</v>
      </c>
    </row>
    <row r="74" spans="1:8" s="52" customFormat="1" ht="21" customHeight="1" thickBot="1">
      <c r="A74" s="99"/>
      <c r="B74" s="99"/>
      <c r="C74" s="99" t="s">
        <v>962</v>
      </c>
      <c r="D74" s="99" t="s">
        <v>963</v>
      </c>
      <c r="E74" s="99"/>
      <c r="F74" s="99"/>
      <c r="G74" s="135"/>
      <c r="H74" s="154"/>
    </row>
    <row r="75" spans="1:8" s="52" customFormat="1" ht="24" customHeight="1" thickBot="1">
      <c r="A75" s="101">
        <v>45</v>
      </c>
      <c r="B75" s="102" t="s">
        <v>455</v>
      </c>
      <c r="C75" s="102" t="s">
        <v>964</v>
      </c>
      <c r="D75" s="102" t="s">
        <v>965</v>
      </c>
      <c r="E75" s="102" t="s">
        <v>966</v>
      </c>
      <c r="F75" s="102">
        <v>1</v>
      </c>
      <c r="G75" s="169"/>
      <c r="H75" s="170">
        <f>ROUND(F75*G75, 2)</f>
        <v>0</v>
      </c>
    </row>
    <row r="76" spans="1:8" s="52" customFormat="1" ht="13.5" customHeight="1" thickBot="1">
      <c r="A76" s="132">
        <v>46</v>
      </c>
      <c r="B76" s="133" t="s">
        <v>967</v>
      </c>
      <c r="C76" s="133" t="s">
        <v>968</v>
      </c>
      <c r="D76" s="133" t="s">
        <v>969</v>
      </c>
      <c r="E76" s="133" t="s">
        <v>909</v>
      </c>
      <c r="F76" s="133">
        <v>1</v>
      </c>
      <c r="G76" s="171"/>
      <c r="H76" s="165">
        <f>ROUND(F76*G76, 2)</f>
        <v>0</v>
      </c>
    </row>
    <row r="77" spans="1:8" s="52" customFormat="1" ht="24" customHeight="1" thickBot="1">
      <c r="A77" s="101">
        <v>47</v>
      </c>
      <c r="B77" s="102" t="s">
        <v>455</v>
      </c>
      <c r="C77" s="102" t="s">
        <v>970</v>
      </c>
      <c r="D77" s="102" t="s">
        <v>971</v>
      </c>
      <c r="E77" s="102" t="s">
        <v>897</v>
      </c>
      <c r="F77" s="102">
        <v>0.5</v>
      </c>
      <c r="G77" s="131"/>
      <c r="H77" s="165">
        <f>ROUND(F77*G77, 2)</f>
        <v>0</v>
      </c>
    </row>
    <row r="78" spans="1:8" s="52" customFormat="1" ht="21" customHeight="1" thickBot="1">
      <c r="A78" s="99"/>
      <c r="B78" s="99"/>
      <c r="C78" s="99" t="s">
        <v>972</v>
      </c>
      <c r="D78" s="99" t="s">
        <v>973</v>
      </c>
      <c r="E78" s="99"/>
      <c r="F78" s="99"/>
      <c r="G78" s="135"/>
      <c r="H78" s="99"/>
    </row>
    <row r="79" spans="1:8" s="52" customFormat="1" ht="24" customHeight="1" thickBot="1">
      <c r="A79" s="101">
        <v>48</v>
      </c>
      <c r="B79" s="102" t="s">
        <v>455</v>
      </c>
      <c r="C79" s="102" t="s">
        <v>974</v>
      </c>
      <c r="D79" s="102" t="s">
        <v>975</v>
      </c>
      <c r="E79" s="102" t="s">
        <v>966</v>
      </c>
      <c r="F79" s="102">
        <v>3</v>
      </c>
      <c r="G79" s="103"/>
      <c r="H79" s="104">
        <f t="shared" ref="H79:H93" si="2">ROUND(F79*G79, 2)</f>
        <v>0</v>
      </c>
    </row>
    <row r="80" spans="1:8" s="52" customFormat="1" ht="13.5" customHeight="1">
      <c r="A80" s="141">
        <v>49</v>
      </c>
      <c r="B80" s="142" t="s">
        <v>976</v>
      </c>
      <c r="C80" s="142" t="s">
        <v>977</v>
      </c>
      <c r="D80" s="142" t="s">
        <v>978</v>
      </c>
      <c r="E80" s="142" t="s">
        <v>909</v>
      </c>
      <c r="F80" s="142">
        <v>3</v>
      </c>
      <c r="G80" s="166"/>
      <c r="H80" s="155">
        <f t="shared" si="2"/>
        <v>0</v>
      </c>
    </row>
    <row r="81" spans="1:8" s="52" customFormat="1" ht="24" customHeight="1" thickBot="1">
      <c r="A81" s="149">
        <v>50</v>
      </c>
      <c r="B81" s="150" t="s">
        <v>931</v>
      </c>
      <c r="C81" s="150" t="s">
        <v>979</v>
      </c>
      <c r="D81" s="150" t="s">
        <v>980</v>
      </c>
      <c r="E81" s="150" t="s">
        <v>909</v>
      </c>
      <c r="F81" s="150">
        <v>3</v>
      </c>
      <c r="G81" s="172"/>
      <c r="H81" s="165">
        <f t="shared" si="2"/>
        <v>0</v>
      </c>
    </row>
    <row r="82" spans="1:8" s="52" customFormat="1" ht="24" customHeight="1" thickBot="1">
      <c r="A82" s="101">
        <v>51</v>
      </c>
      <c r="B82" s="102" t="s">
        <v>455</v>
      </c>
      <c r="C82" s="102" t="s">
        <v>981</v>
      </c>
      <c r="D82" s="102" t="s">
        <v>982</v>
      </c>
      <c r="E82" s="102" t="s">
        <v>966</v>
      </c>
      <c r="F82" s="102">
        <v>6</v>
      </c>
      <c r="G82" s="173"/>
      <c r="H82" s="170">
        <f t="shared" si="2"/>
        <v>0</v>
      </c>
    </row>
    <row r="83" spans="1:8" s="52" customFormat="1" ht="13.5" customHeight="1" thickBot="1">
      <c r="A83" s="132">
        <v>52</v>
      </c>
      <c r="B83" s="133" t="s">
        <v>976</v>
      </c>
      <c r="C83" s="133" t="s">
        <v>983</v>
      </c>
      <c r="D83" s="133" t="s">
        <v>984</v>
      </c>
      <c r="E83" s="133" t="s">
        <v>909</v>
      </c>
      <c r="F83" s="133">
        <v>6</v>
      </c>
      <c r="G83" s="134"/>
      <c r="H83" s="170">
        <f t="shared" si="2"/>
        <v>0</v>
      </c>
    </row>
    <row r="84" spans="1:8" s="52" customFormat="1" ht="24" customHeight="1" thickBot="1">
      <c r="A84" s="101">
        <v>53</v>
      </c>
      <c r="B84" s="102" t="s">
        <v>455</v>
      </c>
      <c r="C84" s="102" t="s">
        <v>985</v>
      </c>
      <c r="D84" s="102" t="s">
        <v>986</v>
      </c>
      <c r="E84" s="102" t="s">
        <v>966</v>
      </c>
      <c r="F84" s="102">
        <v>1</v>
      </c>
      <c r="G84" s="131"/>
      <c r="H84" s="170">
        <f t="shared" si="2"/>
        <v>0</v>
      </c>
    </row>
    <row r="85" spans="1:8" s="52" customFormat="1" ht="13.5" customHeight="1" thickBot="1">
      <c r="A85" s="132">
        <v>54</v>
      </c>
      <c r="B85" s="133" t="s">
        <v>987</v>
      </c>
      <c r="C85" s="133" t="s">
        <v>988</v>
      </c>
      <c r="D85" s="133" t="s">
        <v>989</v>
      </c>
      <c r="E85" s="133" t="s">
        <v>909</v>
      </c>
      <c r="F85" s="133">
        <v>1</v>
      </c>
      <c r="G85" s="134"/>
      <c r="H85" s="170">
        <f t="shared" si="2"/>
        <v>0</v>
      </c>
    </row>
    <row r="86" spans="1:8" s="52" customFormat="1" ht="13.5" customHeight="1">
      <c r="A86" s="117">
        <v>55</v>
      </c>
      <c r="B86" s="118" t="s">
        <v>455</v>
      </c>
      <c r="C86" s="118" t="s">
        <v>990</v>
      </c>
      <c r="D86" s="118" t="s">
        <v>991</v>
      </c>
      <c r="E86" s="118" t="s">
        <v>966</v>
      </c>
      <c r="F86" s="118">
        <v>3</v>
      </c>
      <c r="G86" s="119"/>
      <c r="H86" s="155">
        <f t="shared" si="2"/>
        <v>0</v>
      </c>
    </row>
    <row r="87" spans="1:8" s="52" customFormat="1" ht="24" customHeight="1">
      <c r="A87" s="156">
        <v>56</v>
      </c>
      <c r="B87" s="157" t="s">
        <v>455</v>
      </c>
      <c r="C87" s="157" t="s">
        <v>992</v>
      </c>
      <c r="D87" s="157" t="s">
        <v>993</v>
      </c>
      <c r="E87" s="157" t="s">
        <v>966</v>
      </c>
      <c r="F87" s="157">
        <v>3</v>
      </c>
      <c r="G87" s="158"/>
      <c r="H87" s="159">
        <f t="shared" si="2"/>
        <v>0</v>
      </c>
    </row>
    <row r="88" spans="1:8" s="52" customFormat="1" ht="24" customHeight="1" thickBot="1">
      <c r="A88" s="121">
        <v>57</v>
      </c>
      <c r="B88" s="122" t="s">
        <v>455</v>
      </c>
      <c r="C88" s="122" t="s">
        <v>994</v>
      </c>
      <c r="D88" s="122" t="s">
        <v>995</v>
      </c>
      <c r="E88" s="122" t="s">
        <v>966</v>
      </c>
      <c r="F88" s="122">
        <v>1</v>
      </c>
      <c r="G88" s="123"/>
      <c r="H88" s="165">
        <f t="shared" si="2"/>
        <v>0</v>
      </c>
    </row>
    <row r="89" spans="1:8" s="52" customFormat="1" ht="13.5" customHeight="1" thickBot="1">
      <c r="A89" s="132">
        <v>58</v>
      </c>
      <c r="B89" s="133" t="s">
        <v>987</v>
      </c>
      <c r="C89" s="133" t="s">
        <v>996</v>
      </c>
      <c r="D89" s="133" t="s">
        <v>997</v>
      </c>
      <c r="E89" s="133" t="s">
        <v>909</v>
      </c>
      <c r="F89" s="133">
        <v>1</v>
      </c>
      <c r="G89" s="134"/>
      <c r="H89" s="170">
        <f t="shared" si="2"/>
        <v>0</v>
      </c>
    </row>
    <row r="90" spans="1:8" s="52" customFormat="1" ht="13.5" customHeight="1" thickBot="1">
      <c r="A90" s="101">
        <v>59</v>
      </c>
      <c r="B90" s="102" t="s">
        <v>455</v>
      </c>
      <c r="C90" s="102" t="s">
        <v>998</v>
      </c>
      <c r="D90" s="102" t="s">
        <v>999</v>
      </c>
      <c r="E90" s="102" t="s">
        <v>966</v>
      </c>
      <c r="F90" s="102">
        <v>18</v>
      </c>
      <c r="G90" s="131"/>
      <c r="H90" s="170">
        <f t="shared" si="2"/>
        <v>0</v>
      </c>
    </row>
    <row r="91" spans="1:8" s="52" customFormat="1" ht="13.5" customHeight="1">
      <c r="A91" s="141">
        <v>60</v>
      </c>
      <c r="B91" s="142" t="s">
        <v>931</v>
      </c>
      <c r="C91" s="142" t="s">
        <v>1000</v>
      </c>
      <c r="D91" s="142" t="s">
        <v>1001</v>
      </c>
      <c r="E91" s="142" t="s">
        <v>909</v>
      </c>
      <c r="F91" s="142">
        <v>18</v>
      </c>
      <c r="G91" s="166"/>
      <c r="H91" s="155">
        <f t="shared" si="2"/>
        <v>0</v>
      </c>
    </row>
    <row r="92" spans="1:8" s="52" customFormat="1" ht="24" customHeight="1" thickBot="1">
      <c r="A92" s="149">
        <v>61</v>
      </c>
      <c r="B92" s="150" t="s">
        <v>931</v>
      </c>
      <c r="C92" s="150" t="s">
        <v>1002</v>
      </c>
      <c r="D92" s="150" t="s">
        <v>1003</v>
      </c>
      <c r="E92" s="150" t="s">
        <v>909</v>
      </c>
      <c r="F92" s="150">
        <v>18</v>
      </c>
      <c r="G92" s="168"/>
      <c r="H92" s="165">
        <f t="shared" si="2"/>
        <v>0</v>
      </c>
    </row>
    <row r="93" spans="1:8" s="52" customFormat="1" ht="13.5" customHeight="1" thickBot="1">
      <c r="A93" s="101">
        <v>62</v>
      </c>
      <c r="B93" s="102" t="s">
        <v>455</v>
      </c>
      <c r="C93" s="102" t="s">
        <v>1004</v>
      </c>
      <c r="D93" s="102" t="s">
        <v>1005</v>
      </c>
      <c r="E93" s="102" t="s">
        <v>909</v>
      </c>
      <c r="F93" s="102">
        <v>7</v>
      </c>
      <c r="G93" s="131"/>
      <c r="H93" s="163">
        <f t="shared" si="2"/>
        <v>0</v>
      </c>
    </row>
    <row r="94" spans="1:8" s="52" customFormat="1" ht="13.5" customHeight="1" thickBot="1">
      <c r="A94" s="125"/>
      <c r="B94" s="126"/>
      <c r="C94" s="126"/>
      <c r="D94" s="126" t="s">
        <v>1006</v>
      </c>
      <c r="E94" s="126"/>
      <c r="F94" s="126">
        <v>7</v>
      </c>
      <c r="G94" s="127"/>
      <c r="H94" s="174"/>
    </row>
    <row r="95" spans="1:8" s="52" customFormat="1" ht="13.5" customHeight="1">
      <c r="A95" s="141">
        <v>63</v>
      </c>
      <c r="B95" s="142" t="s">
        <v>931</v>
      </c>
      <c r="C95" s="142" t="s">
        <v>1007</v>
      </c>
      <c r="D95" s="142" t="s">
        <v>1008</v>
      </c>
      <c r="E95" s="142" t="s">
        <v>909</v>
      </c>
      <c r="F95" s="142">
        <v>1</v>
      </c>
      <c r="G95" s="175"/>
      <c r="H95" s="176">
        <f t="shared" ref="H95:H103" si="3">ROUND(F95*G95, 2)</f>
        <v>0</v>
      </c>
    </row>
    <row r="96" spans="1:8" s="52" customFormat="1" ht="13.5" customHeight="1" thickBot="1">
      <c r="A96" s="149">
        <v>64</v>
      </c>
      <c r="B96" s="150" t="s">
        <v>931</v>
      </c>
      <c r="C96" s="150" t="s">
        <v>1009</v>
      </c>
      <c r="D96" s="150" t="s">
        <v>1010</v>
      </c>
      <c r="E96" s="150" t="s">
        <v>909</v>
      </c>
      <c r="F96" s="150">
        <v>6</v>
      </c>
      <c r="G96" s="168"/>
      <c r="H96" s="165">
        <f t="shared" si="3"/>
        <v>0</v>
      </c>
    </row>
    <row r="97" spans="1:8" s="52" customFormat="1" ht="13.5" customHeight="1" thickBot="1">
      <c r="A97" s="101">
        <v>65</v>
      </c>
      <c r="B97" s="102" t="s">
        <v>455</v>
      </c>
      <c r="C97" s="102" t="s">
        <v>1011</v>
      </c>
      <c r="D97" s="102" t="s">
        <v>1012</v>
      </c>
      <c r="E97" s="102" t="s">
        <v>966</v>
      </c>
      <c r="F97" s="102">
        <v>1</v>
      </c>
      <c r="G97" s="131"/>
      <c r="H97" s="170">
        <f t="shared" si="3"/>
        <v>0</v>
      </c>
    </row>
    <row r="98" spans="1:8" s="52" customFormat="1" ht="13.5" customHeight="1" thickBot="1">
      <c r="A98" s="132">
        <v>66</v>
      </c>
      <c r="B98" s="133" t="s">
        <v>931</v>
      </c>
      <c r="C98" s="133" t="s">
        <v>1013</v>
      </c>
      <c r="D98" s="133" t="s">
        <v>1014</v>
      </c>
      <c r="E98" s="133" t="s">
        <v>909</v>
      </c>
      <c r="F98" s="133">
        <v>1</v>
      </c>
      <c r="G98" s="134"/>
      <c r="H98" s="170">
        <f t="shared" si="3"/>
        <v>0</v>
      </c>
    </row>
    <row r="99" spans="1:8" s="52" customFormat="1" ht="24" customHeight="1" thickBot="1">
      <c r="A99" s="101">
        <v>67</v>
      </c>
      <c r="B99" s="102" t="s">
        <v>455</v>
      </c>
      <c r="C99" s="102" t="s">
        <v>1015</v>
      </c>
      <c r="D99" s="102" t="s">
        <v>1016</v>
      </c>
      <c r="E99" s="102" t="s">
        <v>909</v>
      </c>
      <c r="F99" s="102">
        <v>3</v>
      </c>
      <c r="G99" s="131"/>
      <c r="H99" s="170">
        <f t="shared" si="3"/>
        <v>0</v>
      </c>
    </row>
    <row r="100" spans="1:8" s="52" customFormat="1" ht="24" customHeight="1" thickBot="1">
      <c r="A100" s="132">
        <v>68</v>
      </c>
      <c r="B100" s="133" t="s">
        <v>931</v>
      </c>
      <c r="C100" s="133" t="s">
        <v>1017</v>
      </c>
      <c r="D100" s="133" t="s">
        <v>1018</v>
      </c>
      <c r="E100" s="133" t="s">
        <v>909</v>
      </c>
      <c r="F100" s="133">
        <v>3</v>
      </c>
      <c r="G100" s="134"/>
      <c r="H100" s="170">
        <f t="shared" si="3"/>
        <v>0</v>
      </c>
    </row>
    <row r="101" spans="1:8" s="52" customFormat="1" ht="13.5" customHeight="1" thickBot="1">
      <c r="A101" s="101">
        <v>69</v>
      </c>
      <c r="B101" s="102" t="s">
        <v>455</v>
      </c>
      <c r="C101" s="102" t="s">
        <v>1019</v>
      </c>
      <c r="D101" s="102" t="s">
        <v>1020</v>
      </c>
      <c r="E101" s="102" t="s">
        <v>909</v>
      </c>
      <c r="F101" s="102">
        <v>1</v>
      </c>
      <c r="G101" s="131"/>
      <c r="H101" s="170">
        <f t="shared" si="3"/>
        <v>0</v>
      </c>
    </row>
    <row r="102" spans="1:8" s="52" customFormat="1" ht="13.5" customHeight="1" thickBot="1">
      <c r="A102" s="132">
        <v>70</v>
      </c>
      <c r="B102" s="133" t="s">
        <v>931</v>
      </c>
      <c r="C102" s="133" t="s">
        <v>1021</v>
      </c>
      <c r="D102" s="133" t="s">
        <v>1022</v>
      </c>
      <c r="E102" s="133" t="s">
        <v>909</v>
      </c>
      <c r="F102" s="133">
        <v>1</v>
      </c>
      <c r="G102" s="177"/>
      <c r="H102" s="165">
        <f t="shared" si="3"/>
        <v>0</v>
      </c>
    </row>
    <row r="103" spans="1:8" s="52" customFormat="1" ht="24" customHeight="1" thickBot="1">
      <c r="A103" s="101">
        <v>71</v>
      </c>
      <c r="B103" s="102" t="s">
        <v>455</v>
      </c>
      <c r="C103" s="102" t="s">
        <v>1023</v>
      </c>
      <c r="D103" s="102" t="s">
        <v>1024</v>
      </c>
      <c r="E103" s="102" t="s">
        <v>897</v>
      </c>
      <c r="F103" s="102">
        <v>0.3</v>
      </c>
      <c r="G103" s="173"/>
      <c r="H103" s="170">
        <f t="shared" si="3"/>
        <v>0</v>
      </c>
    </row>
    <row r="104" spans="1:8" s="52" customFormat="1" ht="21" customHeight="1" thickBot="1">
      <c r="A104" s="99"/>
      <c r="B104" s="99"/>
      <c r="C104" s="99" t="s">
        <v>1025</v>
      </c>
      <c r="D104" s="99" t="s">
        <v>1026</v>
      </c>
      <c r="E104" s="99"/>
      <c r="F104" s="99"/>
      <c r="G104" s="135"/>
      <c r="H104" s="154"/>
    </row>
    <row r="105" spans="1:8" s="52" customFormat="1" ht="13.5" customHeight="1">
      <c r="A105" s="117">
        <v>72</v>
      </c>
      <c r="B105" s="118" t="s">
        <v>467</v>
      </c>
      <c r="C105" s="118" t="s">
        <v>1027</v>
      </c>
      <c r="D105" s="118" t="s">
        <v>1028</v>
      </c>
      <c r="E105" s="118" t="s">
        <v>966</v>
      </c>
      <c r="F105" s="118">
        <v>1</v>
      </c>
      <c r="G105" s="178"/>
      <c r="H105" s="176">
        <f>ROUND(F105*G105, 2)</f>
        <v>0</v>
      </c>
    </row>
    <row r="106" spans="1:8" s="52" customFormat="1" ht="24" customHeight="1" thickBot="1">
      <c r="A106" s="121">
        <v>73</v>
      </c>
      <c r="B106" s="122" t="s">
        <v>467</v>
      </c>
      <c r="C106" s="122" t="s">
        <v>1029</v>
      </c>
      <c r="D106" s="122" t="s">
        <v>1030</v>
      </c>
      <c r="E106" s="122" t="s">
        <v>966</v>
      </c>
      <c r="F106" s="122">
        <v>1</v>
      </c>
      <c r="G106" s="123"/>
      <c r="H106" s="179">
        <f>ROUND(F106*G106, 2)</f>
        <v>0</v>
      </c>
    </row>
    <row r="107" spans="1:8" s="52" customFormat="1" ht="13.5" customHeight="1" thickBot="1">
      <c r="A107" s="132">
        <v>74</v>
      </c>
      <c r="B107" s="133" t="s">
        <v>1031</v>
      </c>
      <c r="C107" s="133" t="s">
        <v>1032</v>
      </c>
      <c r="D107" s="133" t="s">
        <v>1033</v>
      </c>
      <c r="E107" s="133" t="s">
        <v>909</v>
      </c>
      <c r="F107" s="133">
        <v>1</v>
      </c>
      <c r="G107" s="180"/>
      <c r="H107" s="104">
        <f>ROUND(F107*G107, 2)</f>
        <v>0</v>
      </c>
    </row>
    <row r="108" spans="1:8" s="52" customFormat="1" ht="13.5" customHeight="1" thickBot="1">
      <c r="A108" s="101">
        <v>75</v>
      </c>
      <c r="B108" s="102" t="s">
        <v>467</v>
      </c>
      <c r="C108" s="102" t="s">
        <v>1034</v>
      </c>
      <c r="D108" s="102" t="s">
        <v>1035</v>
      </c>
      <c r="E108" s="102" t="s">
        <v>897</v>
      </c>
      <c r="F108" s="102">
        <v>1.1000000000000001</v>
      </c>
      <c r="G108" s="131"/>
      <c r="H108" s="170">
        <f>ROUND(F108*G108, 2)</f>
        <v>0</v>
      </c>
    </row>
    <row r="109" spans="1:8" s="52" customFormat="1" ht="14.25" customHeight="1">
      <c r="A109" s="98"/>
      <c r="B109" s="98"/>
      <c r="C109" s="98" t="s">
        <v>763</v>
      </c>
      <c r="D109" s="98" t="s">
        <v>1036</v>
      </c>
      <c r="E109" s="98"/>
      <c r="F109" s="98"/>
      <c r="G109" s="137"/>
      <c r="H109" s="98"/>
    </row>
    <row r="110" spans="1:8" s="52" customFormat="1" ht="21" customHeight="1" thickBot="1">
      <c r="A110" s="99"/>
      <c r="B110" s="99"/>
      <c r="C110" s="99" t="s">
        <v>1037</v>
      </c>
      <c r="D110" s="99" t="s">
        <v>1038</v>
      </c>
      <c r="E110" s="99"/>
      <c r="F110" s="99"/>
      <c r="G110" s="135"/>
      <c r="H110" s="181"/>
    </row>
    <row r="111" spans="1:8" s="52" customFormat="1" ht="24" customHeight="1" thickBot="1">
      <c r="A111" s="101">
        <v>76</v>
      </c>
      <c r="B111" s="102" t="s">
        <v>1039</v>
      </c>
      <c r="C111" s="102" t="s">
        <v>1040</v>
      </c>
      <c r="D111" s="102" t="s">
        <v>792</v>
      </c>
      <c r="E111" s="102" t="s">
        <v>877</v>
      </c>
      <c r="F111" s="102">
        <v>36.15</v>
      </c>
      <c r="G111" s="131"/>
      <c r="H111" s="138">
        <f>ROUND(F111*G111, 2)</f>
        <v>0</v>
      </c>
    </row>
    <row r="112" spans="1:8" s="52" customFormat="1" ht="13.5" customHeight="1" thickBot="1">
      <c r="A112" s="125"/>
      <c r="B112" s="126"/>
      <c r="C112" s="126"/>
      <c r="D112" s="126" t="s">
        <v>1041</v>
      </c>
      <c r="E112" s="126"/>
      <c r="F112" s="126">
        <v>36.15</v>
      </c>
      <c r="G112" s="127"/>
      <c r="H112" s="128"/>
    </row>
    <row r="113" spans="1:9" s="52" customFormat="1" ht="13.5" customHeight="1" thickBot="1">
      <c r="A113" s="132">
        <v>77</v>
      </c>
      <c r="B113" s="133" t="s">
        <v>888</v>
      </c>
      <c r="C113" s="133" t="s">
        <v>1042</v>
      </c>
      <c r="D113" s="133" t="s">
        <v>1043</v>
      </c>
      <c r="E113" s="133" t="s">
        <v>877</v>
      </c>
      <c r="F113" s="133">
        <v>36.15</v>
      </c>
      <c r="G113" s="134"/>
      <c r="H113" s="182">
        <f>ROUND(F113*G113, 2)</f>
        <v>0</v>
      </c>
      <c r="I113" s="183"/>
    </row>
    <row r="114" spans="1:9" s="52" customFormat="1" ht="13.5" customHeight="1">
      <c r="A114" s="117">
        <v>78</v>
      </c>
      <c r="B114" s="118" t="s">
        <v>1044</v>
      </c>
      <c r="C114" s="118" t="s">
        <v>1045</v>
      </c>
      <c r="D114" s="118" t="s">
        <v>1046</v>
      </c>
      <c r="E114" s="118" t="s">
        <v>897</v>
      </c>
      <c r="F114" s="118">
        <v>1</v>
      </c>
      <c r="G114" s="119"/>
      <c r="H114" s="155">
        <f>ROUND(F114*G114, 2)</f>
        <v>0</v>
      </c>
    </row>
    <row r="115" spans="1:9" s="52" customFormat="1" ht="13.5" customHeight="1" thickBot="1">
      <c r="A115" s="121">
        <v>79</v>
      </c>
      <c r="B115" s="122" t="s">
        <v>1044</v>
      </c>
      <c r="C115" s="122" t="s">
        <v>1047</v>
      </c>
      <c r="D115" s="122" t="s">
        <v>1048</v>
      </c>
      <c r="E115" s="122" t="s">
        <v>897</v>
      </c>
      <c r="F115" s="122">
        <v>1</v>
      </c>
      <c r="G115" s="123"/>
      <c r="H115" s="165">
        <f>ROUND(F115*G115, 2)</f>
        <v>0</v>
      </c>
    </row>
    <row r="116" spans="1:9" s="52" customFormat="1" ht="21" customHeight="1">
      <c r="A116" s="85"/>
      <c r="B116" s="85"/>
      <c r="C116" s="85"/>
      <c r="D116" s="85" t="s">
        <v>819</v>
      </c>
      <c r="E116" s="85"/>
      <c r="F116" s="85"/>
      <c r="G116" s="85"/>
      <c r="H116" s="184">
        <f>SUM(H12:H115)</f>
        <v>0</v>
      </c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horizontalDpi="0" verticalDpi="0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showGridLines="0" topLeftCell="A36" workbookViewId="0">
      <selection activeCell="G17" sqref="G17"/>
    </sheetView>
  </sheetViews>
  <sheetFormatPr defaultRowHeight="12.75"/>
  <cols>
    <col min="1" max="1" width="5.7109375" style="52" customWidth="1"/>
    <col min="2" max="2" width="6.7109375" style="52" customWidth="1"/>
    <col min="3" max="3" width="13.5703125" style="52" customWidth="1"/>
    <col min="4" max="4" width="44.7109375" style="52" customWidth="1"/>
    <col min="5" max="5" width="5.7109375" style="52" customWidth="1"/>
    <col min="6" max="6" width="9.7109375" style="52" customWidth="1"/>
    <col min="7" max="7" width="10.7109375" style="52" customWidth="1"/>
    <col min="8" max="9" width="11.7109375" style="52" customWidth="1"/>
    <col min="10" max="10" width="10.7109375" style="52" customWidth="1"/>
    <col min="11" max="26" width="0" style="52" hidden="1" customWidth="1"/>
    <col min="27" max="256" width="9.140625" style="52"/>
    <col min="257" max="257" width="5.7109375" style="52" customWidth="1"/>
    <col min="258" max="258" width="6.7109375" style="52" customWidth="1"/>
    <col min="259" max="259" width="13.5703125" style="52" customWidth="1"/>
    <col min="260" max="260" width="44.7109375" style="52" customWidth="1"/>
    <col min="261" max="261" width="5.7109375" style="52" customWidth="1"/>
    <col min="262" max="262" width="9.7109375" style="52" customWidth="1"/>
    <col min="263" max="263" width="10.7109375" style="52" customWidth="1"/>
    <col min="264" max="265" width="11.7109375" style="52" customWidth="1"/>
    <col min="266" max="266" width="10.7109375" style="52" customWidth="1"/>
    <col min="267" max="282" width="0" style="52" hidden="1" customWidth="1"/>
    <col min="283" max="512" width="9.140625" style="52"/>
    <col min="513" max="513" width="5.7109375" style="52" customWidth="1"/>
    <col min="514" max="514" width="6.7109375" style="52" customWidth="1"/>
    <col min="515" max="515" width="13.5703125" style="52" customWidth="1"/>
    <col min="516" max="516" width="44.7109375" style="52" customWidth="1"/>
    <col min="517" max="517" width="5.7109375" style="52" customWidth="1"/>
    <col min="518" max="518" width="9.7109375" style="52" customWidth="1"/>
    <col min="519" max="519" width="10.7109375" style="52" customWidth="1"/>
    <col min="520" max="521" width="11.7109375" style="52" customWidth="1"/>
    <col min="522" max="522" width="10.7109375" style="52" customWidth="1"/>
    <col min="523" max="538" width="0" style="52" hidden="1" customWidth="1"/>
    <col min="539" max="768" width="9.140625" style="52"/>
    <col min="769" max="769" width="5.7109375" style="52" customWidth="1"/>
    <col min="770" max="770" width="6.7109375" style="52" customWidth="1"/>
    <col min="771" max="771" width="13.5703125" style="52" customWidth="1"/>
    <col min="772" max="772" width="44.7109375" style="52" customWidth="1"/>
    <col min="773" max="773" width="5.7109375" style="52" customWidth="1"/>
    <col min="774" max="774" width="9.7109375" style="52" customWidth="1"/>
    <col min="775" max="775" width="10.7109375" style="52" customWidth="1"/>
    <col min="776" max="777" width="11.7109375" style="52" customWidth="1"/>
    <col min="778" max="778" width="10.7109375" style="52" customWidth="1"/>
    <col min="779" max="794" width="0" style="52" hidden="1" customWidth="1"/>
    <col min="795" max="1024" width="9.140625" style="52"/>
    <col min="1025" max="1025" width="5.7109375" style="52" customWidth="1"/>
    <col min="1026" max="1026" width="6.7109375" style="52" customWidth="1"/>
    <col min="1027" max="1027" width="13.5703125" style="52" customWidth="1"/>
    <col min="1028" max="1028" width="44.7109375" style="52" customWidth="1"/>
    <col min="1029" max="1029" width="5.7109375" style="52" customWidth="1"/>
    <col min="1030" max="1030" width="9.7109375" style="52" customWidth="1"/>
    <col min="1031" max="1031" width="10.7109375" style="52" customWidth="1"/>
    <col min="1032" max="1033" width="11.7109375" style="52" customWidth="1"/>
    <col min="1034" max="1034" width="10.7109375" style="52" customWidth="1"/>
    <col min="1035" max="1050" width="0" style="52" hidden="1" customWidth="1"/>
    <col min="1051" max="1280" width="9.140625" style="52"/>
    <col min="1281" max="1281" width="5.7109375" style="52" customWidth="1"/>
    <col min="1282" max="1282" width="6.7109375" style="52" customWidth="1"/>
    <col min="1283" max="1283" width="13.5703125" style="52" customWidth="1"/>
    <col min="1284" max="1284" width="44.7109375" style="52" customWidth="1"/>
    <col min="1285" max="1285" width="5.7109375" style="52" customWidth="1"/>
    <col min="1286" max="1286" width="9.7109375" style="52" customWidth="1"/>
    <col min="1287" max="1287" width="10.7109375" style="52" customWidth="1"/>
    <col min="1288" max="1289" width="11.7109375" style="52" customWidth="1"/>
    <col min="1290" max="1290" width="10.7109375" style="52" customWidth="1"/>
    <col min="1291" max="1306" width="0" style="52" hidden="1" customWidth="1"/>
    <col min="1307" max="1536" width="9.140625" style="52"/>
    <col min="1537" max="1537" width="5.7109375" style="52" customWidth="1"/>
    <col min="1538" max="1538" width="6.7109375" style="52" customWidth="1"/>
    <col min="1539" max="1539" width="13.5703125" style="52" customWidth="1"/>
    <col min="1540" max="1540" width="44.7109375" style="52" customWidth="1"/>
    <col min="1541" max="1541" width="5.7109375" style="52" customWidth="1"/>
    <col min="1542" max="1542" width="9.7109375" style="52" customWidth="1"/>
    <col min="1543" max="1543" width="10.7109375" style="52" customWidth="1"/>
    <col min="1544" max="1545" width="11.7109375" style="52" customWidth="1"/>
    <col min="1546" max="1546" width="10.7109375" style="52" customWidth="1"/>
    <col min="1547" max="1562" width="0" style="52" hidden="1" customWidth="1"/>
    <col min="1563" max="1792" width="9.140625" style="52"/>
    <col min="1793" max="1793" width="5.7109375" style="52" customWidth="1"/>
    <col min="1794" max="1794" width="6.7109375" style="52" customWidth="1"/>
    <col min="1795" max="1795" width="13.5703125" style="52" customWidth="1"/>
    <col min="1796" max="1796" width="44.7109375" style="52" customWidth="1"/>
    <col min="1797" max="1797" width="5.7109375" style="52" customWidth="1"/>
    <col min="1798" max="1798" width="9.7109375" style="52" customWidth="1"/>
    <col min="1799" max="1799" width="10.7109375" style="52" customWidth="1"/>
    <col min="1800" max="1801" width="11.7109375" style="52" customWidth="1"/>
    <col min="1802" max="1802" width="10.7109375" style="52" customWidth="1"/>
    <col min="1803" max="1818" width="0" style="52" hidden="1" customWidth="1"/>
    <col min="1819" max="2048" width="9.140625" style="52"/>
    <col min="2049" max="2049" width="5.7109375" style="52" customWidth="1"/>
    <col min="2050" max="2050" width="6.7109375" style="52" customWidth="1"/>
    <col min="2051" max="2051" width="13.5703125" style="52" customWidth="1"/>
    <col min="2052" max="2052" width="44.7109375" style="52" customWidth="1"/>
    <col min="2053" max="2053" width="5.7109375" style="52" customWidth="1"/>
    <col min="2054" max="2054" width="9.7109375" style="52" customWidth="1"/>
    <col min="2055" max="2055" width="10.7109375" style="52" customWidth="1"/>
    <col min="2056" max="2057" width="11.7109375" style="52" customWidth="1"/>
    <col min="2058" max="2058" width="10.7109375" style="52" customWidth="1"/>
    <col min="2059" max="2074" width="0" style="52" hidden="1" customWidth="1"/>
    <col min="2075" max="2304" width="9.140625" style="52"/>
    <col min="2305" max="2305" width="5.7109375" style="52" customWidth="1"/>
    <col min="2306" max="2306" width="6.7109375" style="52" customWidth="1"/>
    <col min="2307" max="2307" width="13.5703125" style="52" customWidth="1"/>
    <col min="2308" max="2308" width="44.7109375" style="52" customWidth="1"/>
    <col min="2309" max="2309" width="5.7109375" style="52" customWidth="1"/>
    <col min="2310" max="2310" width="9.7109375" style="52" customWidth="1"/>
    <col min="2311" max="2311" width="10.7109375" style="52" customWidth="1"/>
    <col min="2312" max="2313" width="11.7109375" style="52" customWidth="1"/>
    <col min="2314" max="2314" width="10.7109375" style="52" customWidth="1"/>
    <col min="2315" max="2330" width="0" style="52" hidden="1" customWidth="1"/>
    <col min="2331" max="2560" width="9.140625" style="52"/>
    <col min="2561" max="2561" width="5.7109375" style="52" customWidth="1"/>
    <col min="2562" max="2562" width="6.7109375" style="52" customWidth="1"/>
    <col min="2563" max="2563" width="13.5703125" style="52" customWidth="1"/>
    <col min="2564" max="2564" width="44.7109375" style="52" customWidth="1"/>
    <col min="2565" max="2565" width="5.7109375" style="52" customWidth="1"/>
    <col min="2566" max="2566" width="9.7109375" style="52" customWidth="1"/>
    <col min="2567" max="2567" width="10.7109375" style="52" customWidth="1"/>
    <col min="2568" max="2569" width="11.7109375" style="52" customWidth="1"/>
    <col min="2570" max="2570" width="10.7109375" style="52" customWidth="1"/>
    <col min="2571" max="2586" width="0" style="52" hidden="1" customWidth="1"/>
    <col min="2587" max="2816" width="9.140625" style="52"/>
    <col min="2817" max="2817" width="5.7109375" style="52" customWidth="1"/>
    <col min="2818" max="2818" width="6.7109375" style="52" customWidth="1"/>
    <col min="2819" max="2819" width="13.5703125" style="52" customWidth="1"/>
    <col min="2820" max="2820" width="44.7109375" style="52" customWidth="1"/>
    <col min="2821" max="2821" width="5.7109375" style="52" customWidth="1"/>
    <col min="2822" max="2822" width="9.7109375" style="52" customWidth="1"/>
    <col min="2823" max="2823" width="10.7109375" style="52" customWidth="1"/>
    <col min="2824" max="2825" width="11.7109375" style="52" customWidth="1"/>
    <col min="2826" max="2826" width="10.7109375" style="52" customWidth="1"/>
    <col min="2827" max="2842" width="0" style="52" hidden="1" customWidth="1"/>
    <col min="2843" max="3072" width="9.140625" style="52"/>
    <col min="3073" max="3073" width="5.7109375" style="52" customWidth="1"/>
    <col min="3074" max="3074" width="6.7109375" style="52" customWidth="1"/>
    <col min="3075" max="3075" width="13.5703125" style="52" customWidth="1"/>
    <col min="3076" max="3076" width="44.7109375" style="52" customWidth="1"/>
    <col min="3077" max="3077" width="5.7109375" style="52" customWidth="1"/>
    <col min="3078" max="3078" width="9.7109375" style="52" customWidth="1"/>
    <col min="3079" max="3079" width="10.7109375" style="52" customWidth="1"/>
    <col min="3080" max="3081" width="11.7109375" style="52" customWidth="1"/>
    <col min="3082" max="3082" width="10.7109375" style="52" customWidth="1"/>
    <col min="3083" max="3098" width="0" style="52" hidden="1" customWidth="1"/>
    <col min="3099" max="3328" width="9.140625" style="52"/>
    <col min="3329" max="3329" width="5.7109375" style="52" customWidth="1"/>
    <col min="3330" max="3330" width="6.7109375" style="52" customWidth="1"/>
    <col min="3331" max="3331" width="13.5703125" style="52" customWidth="1"/>
    <col min="3332" max="3332" width="44.7109375" style="52" customWidth="1"/>
    <col min="3333" max="3333" width="5.7109375" style="52" customWidth="1"/>
    <col min="3334" max="3334" width="9.7109375" style="52" customWidth="1"/>
    <col min="3335" max="3335" width="10.7109375" style="52" customWidth="1"/>
    <col min="3336" max="3337" width="11.7109375" style="52" customWidth="1"/>
    <col min="3338" max="3338" width="10.7109375" style="52" customWidth="1"/>
    <col min="3339" max="3354" width="0" style="52" hidden="1" customWidth="1"/>
    <col min="3355" max="3584" width="9.140625" style="52"/>
    <col min="3585" max="3585" width="5.7109375" style="52" customWidth="1"/>
    <col min="3586" max="3586" width="6.7109375" style="52" customWidth="1"/>
    <col min="3587" max="3587" width="13.5703125" style="52" customWidth="1"/>
    <col min="3588" max="3588" width="44.7109375" style="52" customWidth="1"/>
    <col min="3589" max="3589" width="5.7109375" style="52" customWidth="1"/>
    <col min="3590" max="3590" width="9.7109375" style="52" customWidth="1"/>
    <col min="3591" max="3591" width="10.7109375" style="52" customWidth="1"/>
    <col min="3592" max="3593" width="11.7109375" style="52" customWidth="1"/>
    <col min="3594" max="3594" width="10.7109375" style="52" customWidth="1"/>
    <col min="3595" max="3610" width="0" style="52" hidden="1" customWidth="1"/>
    <col min="3611" max="3840" width="9.140625" style="52"/>
    <col min="3841" max="3841" width="5.7109375" style="52" customWidth="1"/>
    <col min="3842" max="3842" width="6.7109375" style="52" customWidth="1"/>
    <col min="3843" max="3843" width="13.5703125" style="52" customWidth="1"/>
    <col min="3844" max="3844" width="44.7109375" style="52" customWidth="1"/>
    <col min="3845" max="3845" width="5.7109375" style="52" customWidth="1"/>
    <col min="3846" max="3846" width="9.7109375" style="52" customWidth="1"/>
    <col min="3847" max="3847" width="10.7109375" style="52" customWidth="1"/>
    <col min="3848" max="3849" width="11.7109375" style="52" customWidth="1"/>
    <col min="3850" max="3850" width="10.7109375" style="52" customWidth="1"/>
    <col min="3851" max="3866" width="0" style="52" hidden="1" customWidth="1"/>
    <col min="3867" max="4096" width="9.140625" style="52"/>
    <col min="4097" max="4097" width="5.7109375" style="52" customWidth="1"/>
    <col min="4098" max="4098" width="6.7109375" style="52" customWidth="1"/>
    <col min="4099" max="4099" width="13.5703125" style="52" customWidth="1"/>
    <col min="4100" max="4100" width="44.7109375" style="52" customWidth="1"/>
    <col min="4101" max="4101" width="5.7109375" style="52" customWidth="1"/>
    <col min="4102" max="4102" width="9.7109375" style="52" customWidth="1"/>
    <col min="4103" max="4103" width="10.7109375" style="52" customWidth="1"/>
    <col min="4104" max="4105" width="11.7109375" style="52" customWidth="1"/>
    <col min="4106" max="4106" width="10.7109375" style="52" customWidth="1"/>
    <col min="4107" max="4122" width="0" style="52" hidden="1" customWidth="1"/>
    <col min="4123" max="4352" width="9.140625" style="52"/>
    <col min="4353" max="4353" width="5.7109375" style="52" customWidth="1"/>
    <col min="4354" max="4354" width="6.7109375" style="52" customWidth="1"/>
    <col min="4355" max="4355" width="13.5703125" style="52" customWidth="1"/>
    <col min="4356" max="4356" width="44.7109375" style="52" customWidth="1"/>
    <col min="4357" max="4357" width="5.7109375" style="52" customWidth="1"/>
    <col min="4358" max="4358" width="9.7109375" style="52" customWidth="1"/>
    <col min="4359" max="4359" width="10.7109375" style="52" customWidth="1"/>
    <col min="4360" max="4361" width="11.7109375" style="52" customWidth="1"/>
    <col min="4362" max="4362" width="10.7109375" style="52" customWidth="1"/>
    <col min="4363" max="4378" width="0" style="52" hidden="1" customWidth="1"/>
    <col min="4379" max="4608" width="9.140625" style="52"/>
    <col min="4609" max="4609" width="5.7109375" style="52" customWidth="1"/>
    <col min="4610" max="4610" width="6.7109375" style="52" customWidth="1"/>
    <col min="4611" max="4611" width="13.5703125" style="52" customWidth="1"/>
    <col min="4612" max="4612" width="44.7109375" style="52" customWidth="1"/>
    <col min="4613" max="4613" width="5.7109375" style="52" customWidth="1"/>
    <col min="4614" max="4614" width="9.7109375" style="52" customWidth="1"/>
    <col min="4615" max="4615" width="10.7109375" style="52" customWidth="1"/>
    <col min="4616" max="4617" width="11.7109375" style="52" customWidth="1"/>
    <col min="4618" max="4618" width="10.7109375" style="52" customWidth="1"/>
    <col min="4619" max="4634" width="0" style="52" hidden="1" customWidth="1"/>
    <col min="4635" max="4864" width="9.140625" style="52"/>
    <col min="4865" max="4865" width="5.7109375" style="52" customWidth="1"/>
    <col min="4866" max="4866" width="6.7109375" style="52" customWidth="1"/>
    <col min="4867" max="4867" width="13.5703125" style="52" customWidth="1"/>
    <col min="4868" max="4868" width="44.7109375" style="52" customWidth="1"/>
    <col min="4869" max="4869" width="5.7109375" style="52" customWidth="1"/>
    <col min="4870" max="4870" width="9.7109375" style="52" customWidth="1"/>
    <col min="4871" max="4871" width="10.7109375" style="52" customWidth="1"/>
    <col min="4872" max="4873" width="11.7109375" style="52" customWidth="1"/>
    <col min="4874" max="4874" width="10.7109375" style="52" customWidth="1"/>
    <col min="4875" max="4890" width="0" style="52" hidden="1" customWidth="1"/>
    <col min="4891" max="5120" width="9.140625" style="52"/>
    <col min="5121" max="5121" width="5.7109375" style="52" customWidth="1"/>
    <col min="5122" max="5122" width="6.7109375" style="52" customWidth="1"/>
    <col min="5123" max="5123" width="13.5703125" style="52" customWidth="1"/>
    <col min="5124" max="5124" width="44.7109375" style="52" customWidth="1"/>
    <col min="5125" max="5125" width="5.7109375" style="52" customWidth="1"/>
    <col min="5126" max="5126" width="9.7109375" style="52" customWidth="1"/>
    <col min="5127" max="5127" width="10.7109375" style="52" customWidth="1"/>
    <col min="5128" max="5129" width="11.7109375" style="52" customWidth="1"/>
    <col min="5130" max="5130" width="10.7109375" style="52" customWidth="1"/>
    <col min="5131" max="5146" width="0" style="52" hidden="1" customWidth="1"/>
    <col min="5147" max="5376" width="9.140625" style="52"/>
    <col min="5377" max="5377" width="5.7109375" style="52" customWidth="1"/>
    <col min="5378" max="5378" width="6.7109375" style="52" customWidth="1"/>
    <col min="5379" max="5379" width="13.5703125" style="52" customWidth="1"/>
    <col min="5380" max="5380" width="44.7109375" style="52" customWidth="1"/>
    <col min="5381" max="5381" width="5.7109375" style="52" customWidth="1"/>
    <col min="5382" max="5382" width="9.7109375" style="52" customWidth="1"/>
    <col min="5383" max="5383" width="10.7109375" style="52" customWidth="1"/>
    <col min="5384" max="5385" width="11.7109375" style="52" customWidth="1"/>
    <col min="5386" max="5386" width="10.7109375" style="52" customWidth="1"/>
    <col min="5387" max="5402" width="0" style="52" hidden="1" customWidth="1"/>
    <col min="5403" max="5632" width="9.140625" style="52"/>
    <col min="5633" max="5633" width="5.7109375" style="52" customWidth="1"/>
    <col min="5634" max="5634" width="6.7109375" style="52" customWidth="1"/>
    <col min="5635" max="5635" width="13.5703125" style="52" customWidth="1"/>
    <col min="5636" max="5636" width="44.7109375" style="52" customWidth="1"/>
    <col min="5637" max="5637" width="5.7109375" style="52" customWidth="1"/>
    <col min="5638" max="5638" width="9.7109375" style="52" customWidth="1"/>
    <col min="5639" max="5639" width="10.7109375" style="52" customWidth="1"/>
    <col min="5640" max="5641" width="11.7109375" style="52" customWidth="1"/>
    <col min="5642" max="5642" width="10.7109375" style="52" customWidth="1"/>
    <col min="5643" max="5658" width="0" style="52" hidden="1" customWidth="1"/>
    <col min="5659" max="5888" width="9.140625" style="52"/>
    <col min="5889" max="5889" width="5.7109375" style="52" customWidth="1"/>
    <col min="5890" max="5890" width="6.7109375" style="52" customWidth="1"/>
    <col min="5891" max="5891" width="13.5703125" style="52" customWidth="1"/>
    <col min="5892" max="5892" width="44.7109375" style="52" customWidth="1"/>
    <col min="5893" max="5893" width="5.7109375" style="52" customWidth="1"/>
    <col min="5894" max="5894" width="9.7109375" style="52" customWidth="1"/>
    <col min="5895" max="5895" width="10.7109375" style="52" customWidth="1"/>
    <col min="5896" max="5897" width="11.7109375" style="52" customWidth="1"/>
    <col min="5898" max="5898" width="10.7109375" style="52" customWidth="1"/>
    <col min="5899" max="5914" width="0" style="52" hidden="1" customWidth="1"/>
    <col min="5915" max="6144" width="9.140625" style="52"/>
    <col min="6145" max="6145" width="5.7109375" style="52" customWidth="1"/>
    <col min="6146" max="6146" width="6.7109375" style="52" customWidth="1"/>
    <col min="6147" max="6147" width="13.5703125" style="52" customWidth="1"/>
    <col min="6148" max="6148" width="44.7109375" style="52" customWidth="1"/>
    <col min="6149" max="6149" width="5.7109375" style="52" customWidth="1"/>
    <col min="6150" max="6150" width="9.7109375" style="52" customWidth="1"/>
    <col min="6151" max="6151" width="10.7109375" style="52" customWidth="1"/>
    <col min="6152" max="6153" width="11.7109375" style="52" customWidth="1"/>
    <col min="6154" max="6154" width="10.7109375" style="52" customWidth="1"/>
    <col min="6155" max="6170" width="0" style="52" hidden="1" customWidth="1"/>
    <col min="6171" max="6400" width="9.140625" style="52"/>
    <col min="6401" max="6401" width="5.7109375" style="52" customWidth="1"/>
    <col min="6402" max="6402" width="6.7109375" style="52" customWidth="1"/>
    <col min="6403" max="6403" width="13.5703125" style="52" customWidth="1"/>
    <col min="6404" max="6404" width="44.7109375" style="52" customWidth="1"/>
    <col min="6405" max="6405" width="5.7109375" style="52" customWidth="1"/>
    <col min="6406" max="6406" width="9.7109375" style="52" customWidth="1"/>
    <col min="6407" max="6407" width="10.7109375" style="52" customWidth="1"/>
    <col min="6408" max="6409" width="11.7109375" style="52" customWidth="1"/>
    <col min="6410" max="6410" width="10.7109375" style="52" customWidth="1"/>
    <col min="6411" max="6426" width="0" style="52" hidden="1" customWidth="1"/>
    <col min="6427" max="6656" width="9.140625" style="52"/>
    <col min="6657" max="6657" width="5.7109375" style="52" customWidth="1"/>
    <col min="6658" max="6658" width="6.7109375" style="52" customWidth="1"/>
    <col min="6659" max="6659" width="13.5703125" style="52" customWidth="1"/>
    <col min="6660" max="6660" width="44.7109375" style="52" customWidth="1"/>
    <col min="6661" max="6661" width="5.7109375" style="52" customWidth="1"/>
    <col min="6662" max="6662" width="9.7109375" style="52" customWidth="1"/>
    <col min="6663" max="6663" width="10.7109375" style="52" customWidth="1"/>
    <col min="6664" max="6665" width="11.7109375" style="52" customWidth="1"/>
    <col min="6666" max="6666" width="10.7109375" style="52" customWidth="1"/>
    <col min="6667" max="6682" width="0" style="52" hidden="1" customWidth="1"/>
    <col min="6683" max="6912" width="9.140625" style="52"/>
    <col min="6913" max="6913" width="5.7109375" style="52" customWidth="1"/>
    <col min="6914" max="6914" width="6.7109375" style="52" customWidth="1"/>
    <col min="6915" max="6915" width="13.5703125" style="52" customWidth="1"/>
    <col min="6916" max="6916" width="44.7109375" style="52" customWidth="1"/>
    <col min="6917" max="6917" width="5.7109375" style="52" customWidth="1"/>
    <col min="6918" max="6918" width="9.7109375" style="52" customWidth="1"/>
    <col min="6919" max="6919" width="10.7109375" style="52" customWidth="1"/>
    <col min="6920" max="6921" width="11.7109375" style="52" customWidth="1"/>
    <col min="6922" max="6922" width="10.7109375" style="52" customWidth="1"/>
    <col min="6923" max="6938" width="0" style="52" hidden="1" customWidth="1"/>
    <col min="6939" max="7168" width="9.140625" style="52"/>
    <col min="7169" max="7169" width="5.7109375" style="52" customWidth="1"/>
    <col min="7170" max="7170" width="6.7109375" style="52" customWidth="1"/>
    <col min="7171" max="7171" width="13.5703125" style="52" customWidth="1"/>
    <col min="7172" max="7172" width="44.7109375" style="52" customWidth="1"/>
    <col min="7173" max="7173" width="5.7109375" style="52" customWidth="1"/>
    <col min="7174" max="7174" width="9.7109375" style="52" customWidth="1"/>
    <col min="7175" max="7175" width="10.7109375" style="52" customWidth="1"/>
    <col min="7176" max="7177" width="11.7109375" style="52" customWidth="1"/>
    <col min="7178" max="7178" width="10.7109375" style="52" customWidth="1"/>
    <col min="7179" max="7194" width="0" style="52" hidden="1" customWidth="1"/>
    <col min="7195" max="7424" width="9.140625" style="52"/>
    <col min="7425" max="7425" width="5.7109375" style="52" customWidth="1"/>
    <col min="7426" max="7426" width="6.7109375" style="52" customWidth="1"/>
    <col min="7427" max="7427" width="13.5703125" style="52" customWidth="1"/>
    <col min="7428" max="7428" width="44.7109375" style="52" customWidth="1"/>
    <col min="7429" max="7429" width="5.7109375" style="52" customWidth="1"/>
    <col min="7430" max="7430" width="9.7109375" style="52" customWidth="1"/>
    <col min="7431" max="7431" width="10.7109375" style="52" customWidth="1"/>
    <col min="7432" max="7433" width="11.7109375" style="52" customWidth="1"/>
    <col min="7434" max="7434" width="10.7109375" style="52" customWidth="1"/>
    <col min="7435" max="7450" width="0" style="52" hidden="1" customWidth="1"/>
    <col min="7451" max="7680" width="9.140625" style="52"/>
    <col min="7681" max="7681" width="5.7109375" style="52" customWidth="1"/>
    <col min="7682" max="7682" width="6.7109375" style="52" customWidth="1"/>
    <col min="7683" max="7683" width="13.5703125" style="52" customWidth="1"/>
    <col min="7684" max="7684" width="44.7109375" style="52" customWidth="1"/>
    <col min="7685" max="7685" width="5.7109375" style="52" customWidth="1"/>
    <col min="7686" max="7686" width="9.7109375" style="52" customWidth="1"/>
    <col min="7687" max="7687" width="10.7109375" style="52" customWidth="1"/>
    <col min="7688" max="7689" width="11.7109375" style="52" customWidth="1"/>
    <col min="7690" max="7690" width="10.7109375" style="52" customWidth="1"/>
    <col min="7691" max="7706" width="0" style="52" hidden="1" customWidth="1"/>
    <col min="7707" max="7936" width="9.140625" style="52"/>
    <col min="7937" max="7937" width="5.7109375" style="52" customWidth="1"/>
    <col min="7938" max="7938" width="6.7109375" style="52" customWidth="1"/>
    <col min="7939" max="7939" width="13.5703125" style="52" customWidth="1"/>
    <col min="7940" max="7940" width="44.7109375" style="52" customWidth="1"/>
    <col min="7941" max="7941" width="5.7109375" style="52" customWidth="1"/>
    <col min="7942" max="7942" width="9.7109375" style="52" customWidth="1"/>
    <col min="7943" max="7943" width="10.7109375" style="52" customWidth="1"/>
    <col min="7944" max="7945" width="11.7109375" style="52" customWidth="1"/>
    <col min="7946" max="7946" width="10.7109375" style="52" customWidth="1"/>
    <col min="7947" max="7962" width="0" style="52" hidden="1" customWidth="1"/>
    <col min="7963" max="8192" width="9.140625" style="52"/>
    <col min="8193" max="8193" width="5.7109375" style="52" customWidth="1"/>
    <col min="8194" max="8194" width="6.7109375" style="52" customWidth="1"/>
    <col min="8195" max="8195" width="13.5703125" style="52" customWidth="1"/>
    <col min="8196" max="8196" width="44.7109375" style="52" customWidth="1"/>
    <col min="8197" max="8197" width="5.7109375" style="52" customWidth="1"/>
    <col min="8198" max="8198" width="9.7109375" style="52" customWidth="1"/>
    <col min="8199" max="8199" width="10.7109375" style="52" customWidth="1"/>
    <col min="8200" max="8201" width="11.7109375" style="52" customWidth="1"/>
    <col min="8202" max="8202" width="10.7109375" style="52" customWidth="1"/>
    <col min="8203" max="8218" width="0" style="52" hidden="1" customWidth="1"/>
    <col min="8219" max="8448" width="9.140625" style="52"/>
    <col min="8449" max="8449" width="5.7109375" style="52" customWidth="1"/>
    <col min="8450" max="8450" width="6.7109375" style="52" customWidth="1"/>
    <col min="8451" max="8451" width="13.5703125" style="52" customWidth="1"/>
    <col min="8452" max="8452" width="44.7109375" style="52" customWidth="1"/>
    <col min="8453" max="8453" width="5.7109375" style="52" customWidth="1"/>
    <col min="8454" max="8454" width="9.7109375" style="52" customWidth="1"/>
    <col min="8455" max="8455" width="10.7109375" style="52" customWidth="1"/>
    <col min="8456" max="8457" width="11.7109375" style="52" customWidth="1"/>
    <col min="8458" max="8458" width="10.7109375" style="52" customWidth="1"/>
    <col min="8459" max="8474" width="0" style="52" hidden="1" customWidth="1"/>
    <col min="8475" max="8704" width="9.140625" style="52"/>
    <col min="8705" max="8705" width="5.7109375" style="52" customWidth="1"/>
    <col min="8706" max="8706" width="6.7109375" style="52" customWidth="1"/>
    <col min="8707" max="8707" width="13.5703125" style="52" customWidth="1"/>
    <col min="8708" max="8708" width="44.7109375" style="52" customWidth="1"/>
    <col min="8709" max="8709" width="5.7109375" style="52" customWidth="1"/>
    <col min="8710" max="8710" width="9.7109375" style="52" customWidth="1"/>
    <col min="8711" max="8711" width="10.7109375" style="52" customWidth="1"/>
    <col min="8712" max="8713" width="11.7109375" style="52" customWidth="1"/>
    <col min="8714" max="8714" width="10.7109375" style="52" customWidth="1"/>
    <col min="8715" max="8730" width="0" style="52" hidden="1" customWidth="1"/>
    <col min="8731" max="8960" width="9.140625" style="52"/>
    <col min="8961" max="8961" width="5.7109375" style="52" customWidth="1"/>
    <col min="8962" max="8962" width="6.7109375" style="52" customWidth="1"/>
    <col min="8963" max="8963" width="13.5703125" style="52" customWidth="1"/>
    <col min="8964" max="8964" width="44.7109375" style="52" customWidth="1"/>
    <col min="8965" max="8965" width="5.7109375" style="52" customWidth="1"/>
    <col min="8966" max="8966" width="9.7109375" style="52" customWidth="1"/>
    <col min="8967" max="8967" width="10.7109375" style="52" customWidth="1"/>
    <col min="8968" max="8969" width="11.7109375" style="52" customWidth="1"/>
    <col min="8970" max="8970" width="10.7109375" style="52" customWidth="1"/>
    <col min="8971" max="8986" width="0" style="52" hidden="1" customWidth="1"/>
    <col min="8987" max="9216" width="9.140625" style="52"/>
    <col min="9217" max="9217" width="5.7109375" style="52" customWidth="1"/>
    <col min="9218" max="9218" width="6.7109375" style="52" customWidth="1"/>
    <col min="9219" max="9219" width="13.5703125" style="52" customWidth="1"/>
    <col min="9220" max="9220" width="44.7109375" style="52" customWidth="1"/>
    <col min="9221" max="9221" width="5.7109375" style="52" customWidth="1"/>
    <col min="9222" max="9222" width="9.7109375" style="52" customWidth="1"/>
    <col min="9223" max="9223" width="10.7109375" style="52" customWidth="1"/>
    <col min="9224" max="9225" width="11.7109375" style="52" customWidth="1"/>
    <col min="9226" max="9226" width="10.7109375" style="52" customWidth="1"/>
    <col min="9227" max="9242" width="0" style="52" hidden="1" customWidth="1"/>
    <col min="9243" max="9472" width="9.140625" style="52"/>
    <col min="9473" max="9473" width="5.7109375" style="52" customWidth="1"/>
    <col min="9474" max="9474" width="6.7109375" style="52" customWidth="1"/>
    <col min="9475" max="9475" width="13.5703125" style="52" customWidth="1"/>
    <col min="9476" max="9476" width="44.7109375" style="52" customWidth="1"/>
    <col min="9477" max="9477" width="5.7109375" style="52" customWidth="1"/>
    <col min="9478" max="9478" width="9.7109375" style="52" customWidth="1"/>
    <col min="9479" max="9479" width="10.7109375" style="52" customWidth="1"/>
    <col min="9480" max="9481" width="11.7109375" style="52" customWidth="1"/>
    <col min="9482" max="9482" width="10.7109375" style="52" customWidth="1"/>
    <col min="9483" max="9498" width="0" style="52" hidden="1" customWidth="1"/>
    <col min="9499" max="9728" width="9.140625" style="52"/>
    <col min="9729" max="9729" width="5.7109375" style="52" customWidth="1"/>
    <col min="9730" max="9730" width="6.7109375" style="52" customWidth="1"/>
    <col min="9731" max="9731" width="13.5703125" style="52" customWidth="1"/>
    <col min="9732" max="9732" width="44.7109375" style="52" customWidth="1"/>
    <col min="9733" max="9733" width="5.7109375" style="52" customWidth="1"/>
    <col min="9734" max="9734" width="9.7109375" style="52" customWidth="1"/>
    <col min="9735" max="9735" width="10.7109375" style="52" customWidth="1"/>
    <col min="9736" max="9737" width="11.7109375" style="52" customWidth="1"/>
    <col min="9738" max="9738" width="10.7109375" style="52" customWidth="1"/>
    <col min="9739" max="9754" width="0" style="52" hidden="1" customWidth="1"/>
    <col min="9755" max="9984" width="9.140625" style="52"/>
    <col min="9985" max="9985" width="5.7109375" style="52" customWidth="1"/>
    <col min="9986" max="9986" width="6.7109375" style="52" customWidth="1"/>
    <col min="9987" max="9987" width="13.5703125" style="52" customWidth="1"/>
    <col min="9988" max="9988" width="44.7109375" style="52" customWidth="1"/>
    <col min="9989" max="9989" width="5.7109375" style="52" customWidth="1"/>
    <col min="9990" max="9990" width="9.7109375" style="52" customWidth="1"/>
    <col min="9991" max="9991" width="10.7109375" style="52" customWidth="1"/>
    <col min="9992" max="9993" width="11.7109375" style="52" customWidth="1"/>
    <col min="9994" max="9994" width="10.7109375" style="52" customWidth="1"/>
    <col min="9995" max="10010" width="0" style="52" hidden="1" customWidth="1"/>
    <col min="10011" max="10240" width="9.140625" style="52"/>
    <col min="10241" max="10241" width="5.7109375" style="52" customWidth="1"/>
    <col min="10242" max="10242" width="6.7109375" style="52" customWidth="1"/>
    <col min="10243" max="10243" width="13.5703125" style="52" customWidth="1"/>
    <col min="10244" max="10244" width="44.7109375" style="52" customWidth="1"/>
    <col min="10245" max="10245" width="5.7109375" style="52" customWidth="1"/>
    <col min="10246" max="10246" width="9.7109375" style="52" customWidth="1"/>
    <col min="10247" max="10247" width="10.7109375" style="52" customWidth="1"/>
    <col min="10248" max="10249" width="11.7109375" style="52" customWidth="1"/>
    <col min="10250" max="10250" width="10.7109375" style="52" customWidth="1"/>
    <col min="10251" max="10266" width="0" style="52" hidden="1" customWidth="1"/>
    <col min="10267" max="10496" width="9.140625" style="52"/>
    <col min="10497" max="10497" width="5.7109375" style="52" customWidth="1"/>
    <col min="10498" max="10498" width="6.7109375" style="52" customWidth="1"/>
    <col min="10499" max="10499" width="13.5703125" style="52" customWidth="1"/>
    <col min="10500" max="10500" width="44.7109375" style="52" customWidth="1"/>
    <col min="10501" max="10501" width="5.7109375" style="52" customWidth="1"/>
    <col min="10502" max="10502" width="9.7109375" style="52" customWidth="1"/>
    <col min="10503" max="10503" width="10.7109375" style="52" customWidth="1"/>
    <col min="10504" max="10505" width="11.7109375" style="52" customWidth="1"/>
    <col min="10506" max="10506" width="10.7109375" style="52" customWidth="1"/>
    <col min="10507" max="10522" width="0" style="52" hidden="1" customWidth="1"/>
    <col min="10523" max="10752" width="9.140625" style="52"/>
    <col min="10753" max="10753" width="5.7109375" style="52" customWidth="1"/>
    <col min="10754" max="10754" width="6.7109375" style="52" customWidth="1"/>
    <col min="10755" max="10755" width="13.5703125" style="52" customWidth="1"/>
    <col min="10756" max="10756" width="44.7109375" style="52" customWidth="1"/>
    <col min="10757" max="10757" width="5.7109375" style="52" customWidth="1"/>
    <col min="10758" max="10758" width="9.7109375" style="52" customWidth="1"/>
    <col min="10759" max="10759" width="10.7109375" style="52" customWidth="1"/>
    <col min="10760" max="10761" width="11.7109375" style="52" customWidth="1"/>
    <col min="10762" max="10762" width="10.7109375" style="52" customWidth="1"/>
    <col min="10763" max="10778" width="0" style="52" hidden="1" customWidth="1"/>
    <col min="10779" max="11008" width="9.140625" style="52"/>
    <col min="11009" max="11009" width="5.7109375" style="52" customWidth="1"/>
    <col min="11010" max="11010" width="6.7109375" style="52" customWidth="1"/>
    <col min="11011" max="11011" width="13.5703125" style="52" customWidth="1"/>
    <col min="11012" max="11012" width="44.7109375" style="52" customWidth="1"/>
    <col min="11013" max="11013" width="5.7109375" style="52" customWidth="1"/>
    <col min="11014" max="11014" width="9.7109375" style="52" customWidth="1"/>
    <col min="11015" max="11015" width="10.7109375" style="52" customWidth="1"/>
    <col min="11016" max="11017" width="11.7109375" style="52" customWidth="1"/>
    <col min="11018" max="11018" width="10.7109375" style="52" customWidth="1"/>
    <col min="11019" max="11034" width="0" style="52" hidden="1" customWidth="1"/>
    <col min="11035" max="11264" width="9.140625" style="52"/>
    <col min="11265" max="11265" width="5.7109375" style="52" customWidth="1"/>
    <col min="11266" max="11266" width="6.7109375" style="52" customWidth="1"/>
    <col min="11267" max="11267" width="13.5703125" style="52" customWidth="1"/>
    <col min="11268" max="11268" width="44.7109375" style="52" customWidth="1"/>
    <col min="11269" max="11269" width="5.7109375" style="52" customWidth="1"/>
    <col min="11270" max="11270" width="9.7109375" style="52" customWidth="1"/>
    <col min="11271" max="11271" width="10.7109375" style="52" customWidth="1"/>
    <col min="11272" max="11273" width="11.7109375" style="52" customWidth="1"/>
    <col min="11274" max="11274" width="10.7109375" style="52" customWidth="1"/>
    <col min="11275" max="11290" width="0" style="52" hidden="1" customWidth="1"/>
    <col min="11291" max="11520" width="9.140625" style="52"/>
    <col min="11521" max="11521" width="5.7109375" style="52" customWidth="1"/>
    <col min="11522" max="11522" width="6.7109375" style="52" customWidth="1"/>
    <col min="11523" max="11523" width="13.5703125" style="52" customWidth="1"/>
    <col min="11524" max="11524" width="44.7109375" style="52" customWidth="1"/>
    <col min="11525" max="11525" width="5.7109375" style="52" customWidth="1"/>
    <col min="11526" max="11526" width="9.7109375" style="52" customWidth="1"/>
    <col min="11527" max="11527" width="10.7109375" style="52" customWidth="1"/>
    <col min="11528" max="11529" width="11.7109375" style="52" customWidth="1"/>
    <col min="11530" max="11530" width="10.7109375" style="52" customWidth="1"/>
    <col min="11531" max="11546" width="0" style="52" hidden="1" customWidth="1"/>
    <col min="11547" max="11776" width="9.140625" style="52"/>
    <col min="11777" max="11777" width="5.7109375" style="52" customWidth="1"/>
    <col min="11778" max="11778" width="6.7109375" style="52" customWidth="1"/>
    <col min="11779" max="11779" width="13.5703125" style="52" customWidth="1"/>
    <col min="11780" max="11780" width="44.7109375" style="52" customWidth="1"/>
    <col min="11781" max="11781" width="5.7109375" style="52" customWidth="1"/>
    <col min="11782" max="11782" width="9.7109375" style="52" customWidth="1"/>
    <col min="11783" max="11783" width="10.7109375" style="52" customWidth="1"/>
    <col min="11784" max="11785" width="11.7109375" style="52" customWidth="1"/>
    <col min="11786" max="11786" width="10.7109375" style="52" customWidth="1"/>
    <col min="11787" max="11802" width="0" style="52" hidden="1" customWidth="1"/>
    <col min="11803" max="12032" width="9.140625" style="52"/>
    <col min="12033" max="12033" width="5.7109375" style="52" customWidth="1"/>
    <col min="12034" max="12034" width="6.7109375" style="52" customWidth="1"/>
    <col min="12035" max="12035" width="13.5703125" style="52" customWidth="1"/>
    <col min="12036" max="12036" width="44.7109375" style="52" customWidth="1"/>
    <col min="12037" max="12037" width="5.7109375" style="52" customWidth="1"/>
    <col min="12038" max="12038" width="9.7109375" style="52" customWidth="1"/>
    <col min="12039" max="12039" width="10.7109375" style="52" customWidth="1"/>
    <col min="12040" max="12041" width="11.7109375" style="52" customWidth="1"/>
    <col min="12042" max="12042" width="10.7109375" style="52" customWidth="1"/>
    <col min="12043" max="12058" width="0" style="52" hidden="1" customWidth="1"/>
    <col min="12059" max="12288" width="9.140625" style="52"/>
    <col min="12289" max="12289" width="5.7109375" style="52" customWidth="1"/>
    <col min="12290" max="12290" width="6.7109375" style="52" customWidth="1"/>
    <col min="12291" max="12291" width="13.5703125" style="52" customWidth="1"/>
    <col min="12292" max="12292" width="44.7109375" style="52" customWidth="1"/>
    <col min="12293" max="12293" width="5.7109375" style="52" customWidth="1"/>
    <col min="12294" max="12294" width="9.7109375" style="52" customWidth="1"/>
    <col min="12295" max="12295" width="10.7109375" style="52" customWidth="1"/>
    <col min="12296" max="12297" width="11.7109375" style="52" customWidth="1"/>
    <col min="12298" max="12298" width="10.7109375" style="52" customWidth="1"/>
    <col min="12299" max="12314" width="0" style="52" hidden="1" customWidth="1"/>
    <col min="12315" max="12544" width="9.140625" style="52"/>
    <col min="12545" max="12545" width="5.7109375" style="52" customWidth="1"/>
    <col min="12546" max="12546" width="6.7109375" style="52" customWidth="1"/>
    <col min="12547" max="12547" width="13.5703125" style="52" customWidth="1"/>
    <col min="12548" max="12548" width="44.7109375" style="52" customWidth="1"/>
    <col min="12549" max="12549" width="5.7109375" style="52" customWidth="1"/>
    <col min="12550" max="12550" width="9.7109375" style="52" customWidth="1"/>
    <col min="12551" max="12551" width="10.7109375" style="52" customWidth="1"/>
    <col min="12552" max="12553" width="11.7109375" style="52" customWidth="1"/>
    <col min="12554" max="12554" width="10.7109375" style="52" customWidth="1"/>
    <col min="12555" max="12570" width="0" style="52" hidden="1" customWidth="1"/>
    <col min="12571" max="12800" width="9.140625" style="52"/>
    <col min="12801" max="12801" width="5.7109375" style="52" customWidth="1"/>
    <col min="12802" max="12802" width="6.7109375" style="52" customWidth="1"/>
    <col min="12803" max="12803" width="13.5703125" style="52" customWidth="1"/>
    <col min="12804" max="12804" width="44.7109375" style="52" customWidth="1"/>
    <col min="12805" max="12805" width="5.7109375" style="52" customWidth="1"/>
    <col min="12806" max="12806" width="9.7109375" style="52" customWidth="1"/>
    <col min="12807" max="12807" width="10.7109375" style="52" customWidth="1"/>
    <col min="12808" max="12809" width="11.7109375" style="52" customWidth="1"/>
    <col min="12810" max="12810" width="10.7109375" style="52" customWidth="1"/>
    <col min="12811" max="12826" width="0" style="52" hidden="1" customWidth="1"/>
    <col min="12827" max="13056" width="9.140625" style="52"/>
    <col min="13057" max="13057" width="5.7109375" style="52" customWidth="1"/>
    <col min="13058" max="13058" width="6.7109375" style="52" customWidth="1"/>
    <col min="13059" max="13059" width="13.5703125" style="52" customWidth="1"/>
    <col min="13060" max="13060" width="44.7109375" style="52" customWidth="1"/>
    <col min="13061" max="13061" width="5.7109375" style="52" customWidth="1"/>
    <col min="13062" max="13062" width="9.7109375" style="52" customWidth="1"/>
    <col min="13063" max="13063" width="10.7109375" style="52" customWidth="1"/>
    <col min="13064" max="13065" width="11.7109375" style="52" customWidth="1"/>
    <col min="13066" max="13066" width="10.7109375" style="52" customWidth="1"/>
    <col min="13067" max="13082" width="0" style="52" hidden="1" customWidth="1"/>
    <col min="13083" max="13312" width="9.140625" style="52"/>
    <col min="13313" max="13313" width="5.7109375" style="52" customWidth="1"/>
    <col min="13314" max="13314" width="6.7109375" style="52" customWidth="1"/>
    <col min="13315" max="13315" width="13.5703125" style="52" customWidth="1"/>
    <col min="13316" max="13316" width="44.7109375" style="52" customWidth="1"/>
    <col min="13317" max="13317" width="5.7109375" style="52" customWidth="1"/>
    <col min="13318" max="13318" width="9.7109375" style="52" customWidth="1"/>
    <col min="13319" max="13319" width="10.7109375" style="52" customWidth="1"/>
    <col min="13320" max="13321" width="11.7109375" style="52" customWidth="1"/>
    <col min="13322" max="13322" width="10.7109375" style="52" customWidth="1"/>
    <col min="13323" max="13338" width="0" style="52" hidden="1" customWidth="1"/>
    <col min="13339" max="13568" width="9.140625" style="52"/>
    <col min="13569" max="13569" width="5.7109375" style="52" customWidth="1"/>
    <col min="13570" max="13570" width="6.7109375" style="52" customWidth="1"/>
    <col min="13571" max="13571" width="13.5703125" style="52" customWidth="1"/>
    <col min="13572" max="13572" width="44.7109375" style="52" customWidth="1"/>
    <col min="13573" max="13573" width="5.7109375" style="52" customWidth="1"/>
    <col min="13574" max="13574" width="9.7109375" style="52" customWidth="1"/>
    <col min="13575" max="13575" width="10.7109375" style="52" customWidth="1"/>
    <col min="13576" max="13577" width="11.7109375" style="52" customWidth="1"/>
    <col min="13578" max="13578" width="10.7109375" style="52" customWidth="1"/>
    <col min="13579" max="13594" width="0" style="52" hidden="1" customWidth="1"/>
    <col min="13595" max="13824" width="9.140625" style="52"/>
    <col min="13825" max="13825" width="5.7109375" style="52" customWidth="1"/>
    <col min="13826" max="13826" width="6.7109375" style="52" customWidth="1"/>
    <col min="13827" max="13827" width="13.5703125" style="52" customWidth="1"/>
    <col min="13828" max="13828" width="44.7109375" style="52" customWidth="1"/>
    <col min="13829" max="13829" width="5.7109375" style="52" customWidth="1"/>
    <col min="13830" max="13830" width="9.7109375" style="52" customWidth="1"/>
    <col min="13831" max="13831" width="10.7109375" style="52" customWidth="1"/>
    <col min="13832" max="13833" width="11.7109375" style="52" customWidth="1"/>
    <col min="13834" max="13834" width="10.7109375" style="52" customWidth="1"/>
    <col min="13835" max="13850" width="0" style="52" hidden="1" customWidth="1"/>
    <col min="13851" max="14080" width="9.140625" style="52"/>
    <col min="14081" max="14081" width="5.7109375" style="52" customWidth="1"/>
    <col min="14082" max="14082" width="6.7109375" style="52" customWidth="1"/>
    <col min="14083" max="14083" width="13.5703125" style="52" customWidth="1"/>
    <col min="14084" max="14084" width="44.7109375" style="52" customWidth="1"/>
    <col min="14085" max="14085" width="5.7109375" style="52" customWidth="1"/>
    <col min="14086" max="14086" width="9.7109375" style="52" customWidth="1"/>
    <col min="14087" max="14087" width="10.7109375" style="52" customWidth="1"/>
    <col min="14088" max="14089" width="11.7109375" style="52" customWidth="1"/>
    <col min="14090" max="14090" width="10.7109375" style="52" customWidth="1"/>
    <col min="14091" max="14106" width="0" style="52" hidden="1" customWidth="1"/>
    <col min="14107" max="14336" width="9.140625" style="52"/>
    <col min="14337" max="14337" width="5.7109375" style="52" customWidth="1"/>
    <col min="14338" max="14338" width="6.7109375" style="52" customWidth="1"/>
    <col min="14339" max="14339" width="13.5703125" style="52" customWidth="1"/>
    <col min="14340" max="14340" width="44.7109375" style="52" customWidth="1"/>
    <col min="14341" max="14341" width="5.7109375" style="52" customWidth="1"/>
    <col min="14342" max="14342" width="9.7109375" style="52" customWidth="1"/>
    <col min="14343" max="14343" width="10.7109375" style="52" customWidth="1"/>
    <col min="14344" max="14345" width="11.7109375" style="52" customWidth="1"/>
    <col min="14346" max="14346" width="10.7109375" style="52" customWidth="1"/>
    <col min="14347" max="14362" width="0" style="52" hidden="1" customWidth="1"/>
    <col min="14363" max="14592" width="9.140625" style="52"/>
    <col min="14593" max="14593" width="5.7109375" style="52" customWidth="1"/>
    <col min="14594" max="14594" width="6.7109375" style="52" customWidth="1"/>
    <col min="14595" max="14595" width="13.5703125" style="52" customWidth="1"/>
    <col min="14596" max="14596" width="44.7109375" style="52" customWidth="1"/>
    <col min="14597" max="14597" width="5.7109375" style="52" customWidth="1"/>
    <col min="14598" max="14598" width="9.7109375" style="52" customWidth="1"/>
    <col min="14599" max="14599" width="10.7109375" style="52" customWidth="1"/>
    <col min="14600" max="14601" width="11.7109375" style="52" customWidth="1"/>
    <col min="14602" max="14602" width="10.7109375" style="52" customWidth="1"/>
    <col min="14603" max="14618" width="0" style="52" hidden="1" customWidth="1"/>
    <col min="14619" max="14848" width="9.140625" style="52"/>
    <col min="14849" max="14849" width="5.7109375" style="52" customWidth="1"/>
    <col min="14850" max="14850" width="6.7109375" style="52" customWidth="1"/>
    <col min="14851" max="14851" width="13.5703125" style="52" customWidth="1"/>
    <col min="14852" max="14852" width="44.7109375" style="52" customWidth="1"/>
    <col min="14853" max="14853" width="5.7109375" style="52" customWidth="1"/>
    <col min="14854" max="14854" width="9.7109375" style="52" customWidth="1"/>
    <col min="14855" max="14855" width="10.7109375" style="52" customWidth="1"/>
    <col min="14856" max="14857" width="11.7109375" style="52" customWidth="1"/>
    <col min="14858" max="14858" width="10.7109375" style="52" customWidth="1"/>
    <col min="14859" max="14874" width="0" style="52" hidden="1" customWidth="1"/>
    <col min="14875" max="15104" width="9.140625" style="52"/>
    <col min="15105" max="15105" width="5.7109375" style="52" customWidth="1"/>
    <col min="15106" max="15106" width="6.7109375" style="52" customWidth="1"/>
    <col min="15107" max="15107" width="13.5703125" style="52" customWidth="1"/>
    <col min="15108" max="15108" width="44.7109375" style="52" customWidth="1"/>
    <col min="15109" max="15109" width="5.7109375" style="52" customWidth="1"/>
    <col min="15110" max="15110" width="9.7109375" style="52" customWidth="1"/>
    <col min="15111" max="15111" width="10.7109375" style="52" customWidth="1"/>
    <col min="15112" max="15113" width="11.7109375" style="52" customWidth="1"/>
    <col min="15114" max="15114" width="10.7109375" style="52" customWidth="1"/>
    <col min="15115" max="15130" width="0" style="52" hidden="1" customWidth="1"/>
    <col min="15131" max="15360" width="9.140625" style="52"/>
    <col min="15361" max="15361" width="5.7109375" style="52" customWidth="1"/>
    <col min="15362" max="15362" width="6.7109375" style="52" customWidth="1"/>
    <col min="15363" max="15363" width="13.5703125" style="52" customWidth="1"/>
    <col min="15364" max="15364" width="44.7109375" style="52" customWidth="1"/>
    <col min="15365" max="15365" width="5.7109375" style="52" customWidth="1"/>
    <col min="15366" max="15366" width="9.7109375" style="52" customWidth="1"/>
    <col min="15367" max="15367" width="10.7109375" style="52" customWidth="1"/>
    <col min="15368" max="15369" width="11.7109375" style="52" customWidth="1"/>
    <col min="15370" max="15370" width="10.7109375" style="52" customWidth="1"/>
    <col min="15371" max="15386" width="0" style="52" hidden="1" customWidth="1"/>
    <col min="15387" max="15616" width="9.140625" style="52"/>
    <col min="15617" max="15617" width="5.7109375" style="52" customWidth="1"/>
    <col min="15618" max="15618" width="6.7109375" style="52" customWidth="1"/>
    <col min="15619" max="15619" width="13.5703125" style="52" customWidth="1"/>
    <col min="15620" max="15620" width="44.7109375" style="52" customWidth="1"/>
    <col min="15621" max="15621" width="5.7109375" style="52" customWidth="1"/>
    <col min="15622" max="15622" width="9.7109375" style="52" customWidth="1"/>
    <col min="15623" max="15623" width="10.7109375" style="52" customWidth="1"/>
    <col min="15624" max="15625" width="11.7109375" style="52" customWidth="1"/>
    <col min="15626" max="15626" width="10.7109375" style="52" customWidth="1"/>
    <col min="15627" max="15642" width="0" style="52" hidden="1" customWidth="1"/>
    <col min="15643" max="15872" width="9.140625" style="52"/>
    <col min="15873" max="15873" width="5.7109375" style="52" customWidth="1"/>
    <col min="15874" max="15874" width="6.7109375" style="52" customWidth="1"/>
    <col min="15875" max="15875" width="13.5703125" style="52" customWidth="1"/>
    <col min="15876" max="15876" width="44.7109375" style="52" customWidth="1"/>
    <col min="15877" max="15877" width="5.7109375" style="52" customWidth="1"/>
    <col min="15878" max="15878" width="9.7109375" style="52" customWidth="1"/>
    <col min="15879" max="15879" width="10.7109375" style="52" customWidth="1"/>
    <col min="15880" max="15881" width="11.7109375" style="52" customWidth="1"/>
    <col min="15882" max="15882" width="10.7109375" style="52" customWidth="1"/>
    <col min="15883" max="15898" width="0" style="52" hidden="1" customWidth="1"/>
    <col min="15899" max="16128" width="9.140625" style="52"/>
    <col min="16129" max="16129" width="5.7109375" style="52" customWidth="1"/>
    <col min="16130" max="16130" width="6.7109375" style="52" customWidth="1"/>
    <col min="16131" max="16131" width="13.5703125" style="52" customWidth="1"/>
    <col min="16132" max="16132" width="44.7109375" style="52" customWidth="1"/>
    <col min="16133" max="16133" width="5.7109375" style="52" customWidth="1"/>
    <col min="16134" max="16134" width="9.7109375" style="52" customWidth="1"/>
    <col min="16135" max="16135" width="10.7109375" style="52" customWidth="1"/>
    <col min="16136" max="16137" width="11.7109375" style="52" customWidth="1"/>
    <col min="16138" max="16138" width="10.7109375" style="52" customWidth="1"/>
    <col min="16139" max="16154" width="0" style="52" hidden="1" customWidth="1"/>
    <col min="16155" max="16384" width="9.140625" style="52"/>
  </cols>
  <sheetData>
    <row r="1" spans="1:26">
      <c r="A1" s="49" t="s">
        <v>767</v>
      </c>
      <c r="B1" s="50"/>
      <c r="C1" s="50"/>
      <c r="D1" s="51" t="s">
        <v>768</v>
      </c>
      <c r="E1" s="50"/>
      <c r="F1" s="50"/>
      <c r="G1" s="50"/>
      <c r="H1" s="50"/>
      <c r="I1" s="50"/>
      <c r="J1" s="50"/>
      <c r="W1" s="52">
        <v>30.125999450683594</v>
      </c>
    </row>
    <row r="2" spans="1:26">
      <c r="A2" s="49" t="s">
        <v>7</v>
      </c>
      <c r="B2" s="50"/>
      <c r="C2" s="50"/>
      <c r="D2" s="49" t="s">
        <v>769</v>
      </c>
      <c r="E2" s="50"/>
      <c r="F2" s="50"/>
      <c r="G2" s="50"/>
      <c r="H2" s="50"/>
      <c r="I2" s="50"/>
      <c r="J2" s="50"/>
    </row>
    <row r="3" spans="1:26">
      <c r="A3" s="49" t="s">
        <v>770</v>
      </c>
      <c r="B3" s="50"/>
      <c r="C3" s="50"/>
      <c r="D3" s="49" t="s">
        <v>771</v>
      </c>
      <c r="E3" s="50"/>
      <c r="F3" s="50"/>
      <c r="G3" s="50"/>
      <c r="H3" s="50"/>
      <c r="I3" s="50"/>
      <c r="J3" s="50"/>
    </row>
    <row r="4" spans="1:26">
      <c r="A4" s="50"/>
      <c r="B4" s="50"/>
      <c r="C4" s="50"/>
      <c r="D4" s="49" t="s">
        <v>772</v>
      </c>
      <c r="E4" s="50"/>
      <c r="F4" s="50"/>
      <c r="G4" s="50"/>
      <c r="H4" s="50"/>
      <c r="I4" s="50"/>
      <c r="J4" s="50"/>
    </row>
    <row r="5" spans="1:26">
      <c r="A5" s="49" t="s">
        <v>773</v>
      </c>
      <c r="B5" s="50"/>
      <c r="C5" s="50"/>
      <c r="D5" s="50"/>
      <c r="E5" s="50"/>
      <c r="F5" s="50"/>
      <c r="G5" s="50"/>
      <c r="H5" s="50"/>
      <c r="I5" s="50"/>
      <c r="J5" s="50"/>
    </row>
    <row r="6" spans="1:26">
      <c r="A6" s="49" t="s">
        <v>774</v>
      </c>
      <c r="B6" s="50"/>
      <c r="C6" s="50"/>
      <c r="D6" s="50"/>
      <c r="E6" s="50"/>
      <c r="F6" s="50"/>
      <c r="G6" s="50"/>
      <c r="H6" s="50"/>
      <c r="I6" s="50"/>
      <c r="J6" s="50"/>
    </row>
    <row r="7" spans="1:26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26" ht="30" customHeight="1">
      <c r="A8" s="54" t="s">
        <v>775</v>
      </c>
      <c r="B8" s="54" t="s">
        <v>776</v>
      </c>
      <c r="C8" s="54" t="s">
        <v>25</v>
      </c>
      <c r="D8" s="54" t="s">
        <v>777</v>
      </c>
      <c r="E8" s="54" t="s">
        <v>778</v>
      </c>
      <c r="F8" s="54" t="s">
        <v>27</v>
      </c>
      <c r="G8" s="55" t="s">
        <v>779</v>
      </c>
      <c r="H8" s="55" t="s">
        <v>780</v>
      </c>
      <c r="I8" s="56"/>
      <c r="J8" s="56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spans="1:26" ht="13.5">
      <c r="A9" s="58"/>
      <c r="B9" s="58"/>
      <c r="C9" s="59"/>
      <c r="D9" s="60" t="s">
        <v>781</v>
      </c>
      <c r="E9" s="58"/>
      <c r="F9" s="61"/>
      <c r="G9" s="62"/>
      <c r="H9" s="63"/>
      <c r="I9" s="56"/>
      <c r="J9" s="56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  <row r="10" spans="1:26">
      <c r="A10" s="64"/>
      <c r="B10" s="64"/>
      <c r="C10" s="64"/>
      <c r="D10" s="64" t="s">
        <v>782</v>
      </c>
      <c r="E10" s="64"/>
      <c r="F10" s="65"/>
      <c r="G10" s="66"/>
      <c r="H10" s="67"/>
      <c r="I10" s="68"/>
      <c r="J10" s="67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</row>
    <row r="11" spans="1:26" ht="24.95" customHeight="1">
      <c r="A11" s="69">
        <v>1</v>
      </c>
      <c r="B11" s="69" t="s">
        <v>783</v>
      </c>
      <c r="C11" s="70">
        <v>132301101</v>
      </c>
      <c r="D11" s="69" t="s">
        <v>784</v>
      </c>
      <c r="E11" s="69" t="s">
        <v>785</v>
      </c>
      <c r="F11" s="71">
        <v>3.4</v>
      </c>
      <c r="G11" s="72"/>
      <c r="H11" s="73">
        <f>ROUND(F11*G11, 2)</f>
        <v>0</v>
      </c>
      <c r="I11" s="74"/>
      <c r="J11" s="75"/>
      <c r="K11" s="52">
        <f>ROUND(F11*(O11),2)</f>
        <v>0</v>
      </c>
      <c r="L11" s="52">
        <f>ROUND(F11*(G11),2)</f>
        <v>0</v>
      </c>
      <c r="N11" s="52">
        <v>54.72</v>
      </c>
      <c r="Z11" s="52">
        <v>0</v>
      </c>
    </row>
    <row r="12" spans="1:26" ht="24.95" customHeight="1">
      <c r="A12" s="69">
        <v>2</v>
      </c>
      <c r="B12" s="69" t="s">
        <v>783</v>
      </c>
      <c r="C12" s="70">
        <v>174201101</v>
      </c>
      <c r="D12" s="69" t="s">
        <v>786</v>
      </c>
      <c r="E12" s="69" t="s">
        <v>785</v>
      </c>
      <c r="F12" s="71">
        <v>2.4</v>
      </c>
      <c r="G12" s="72"/>
      <c r="H12" s="73">
        <f>ROUND(F12*G12, 2)</f>
        <v>0</v>
      </c>
      <c r="I12" s="74"/>
      <c r="J12" s="75"/>
      <c r="K12" s="52">
        <f>ROUND(F12*(O12),2)</f>
        <v>0</v>
      </c>
      <c r="L12" s="52">
        <f>ROUND(F12*(G12),2)</f>
        <v>0</v>
      </c>
      <c r="N12" s="52">
        <v>1.38</v>
      </c>
      <c r="Z12" s="52">
        <v>0</v>
      </c>
    </row>
    <row r="13" spans="1:26" ht="24.95" customHeight="1">
      <c r="A13" s="69">
        <v>3</v>
      </c>
      <c r="B13" s="69" t="s">
        <v>783</v>
      </c>
      <c r="C13" s="70">
        <v>175101101</v>
      </c>
      <c r="D13" s="69" t="s">
        <v>787</v>
      </c>
      <c r="E13" s="69" t="s">
        <v>785</v>
      </c>
      <c r="F13" s="71">
        <v>1</v>
      </c>
      <c r="G13" s="72"/>
      <c r="H13" s="73">
        <f>ROUND(F13*G13, 2)</f>
        <v>0</v>
      </c>
      <c r="I13" s="74"/>
      <c r="J13" s="75"/>
      <c r="K13" s="52">
        <f>ROUND(F13*(O13),2)</f>
        <v>0</v>
      </c>
      <c r="L13" s="52">
        <f>ROUND(F13*(G13),2)</f>
        <v>0</v>
      </c>
      <c r="N13" s="52">
        <v>11.16</v>
      </c>
      <c r="Z13" s="52">
        <v>0</v>
      </c>
    </row>
    <row r="14" spans="1:26" ht="24.95" customHeight="1">
      <c r="A14" s="69">
        <v>4</v>
      </c>
      <c r="B14" s="69" t="s">
        <v>783</v>
      </c>
      <c r="C14" s="70">
        <v>175101109</v>
      </c>
      <c r="D14" s="69" t="s">
        <v>788</v>
      </c>
      <c r="E14" s="69" t="s">
        <v>785</v>
      </c>
      <c r="F14" s="71">
        <v>1</v>
      </c>
      <c r="G14" s="72"/>
      <c r="H14" s="73">
        <f>ROUND(F14*G14, 2)</f>
        <v>0</v>
      </c>
      <c r="I14" s="74"/>
      <c r="J14" s="75"/>
      <c r="K14" s="52">
        <f>ROUND(F14*(O14),2)</f>
        <v>0</v>
      </c>
      <c r="L14" s="52">
        <f>ROUND(F14*(G14),2)</f>
        <v>0</v>
      </c>
      <c r="N14" s="52">
        <v>6.62</v>
      </c>
      <c r="Z14" s="52">
        <v>0</v>
      </c>
    </row>
    <row r="15" spans="1:26">
      <c r="A15" s="64"/>
      <c r="B15" s="64"/>
      <c r="C15" s="64"/>
      <c r="D15" s="64" t="s">
        <v>782</v>
      </c>
      <c r="E15" s="64"/>
      <c r="F15" s="65"/>
      <c r="G15" s="76"/>
      <c r="H15" s="77"/>
      <c r="I15" s="78"/>
      <c r="J15" s="77"/>
      <c r="K15" s="64"/>
      <c r="L15" s="64">
        <f>ROUND((SUM(L10:L14))/1,2)</f>
        <v>0</v>
      </c>
      <c r="M15" s="64">
        <f>ROUND((SUM(M10:M14))/1,2)</f>
        <v>0</v>
      </c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</row>
    <row r="16" spans="1:26">
      <c r="F16" s="79"/>
      <c r="G16" s="80"/>
      <c r="H16" s="81"/>
      <c r="I16" s="82"/>
      <c r="J16" s="81"/>
    </row>
    <row r="17" spans="1:26">
      <c r="A17" s="64"/>
      <c r="B17" s="64"/>
      <c r="C17" s="64"/>
      <c r="D17" s="83" t="s">
        <v>781</v>
      </c>
      <c r="E17" s="64"/>
      <c r="F17" s="65"/>
      <c r="G17" s="76"/>
      <c r="H17" s="77"/>
      <c r="I17" s="78"/>
      <c r="J17" s="77"/>
    </row>
    <row r="18" spans="1:26">
      <c r="F18" s="79"/>
      <c r="G18" s="80"/>
      <c r="H18" s="81"/>
      <c r="I18" s="82"/>
      <c r="J18" s="81"/>
    </row>
    <row r="19" spans="1:26">
      <c r="A19" s="64"/>
      <c r="B19" s="64"/>
      <c r="C19" s="64"/>
      <c r="D19" s="83" t="s">
        <v>789</v>
      </c>
      <c r="E19" s="64"/>
      <c r="F19" s="65"/>
      <c r="G19" s="66"/>
      <c r="H19" s="67"/>
      <c r="I19" s="68"/>
      <c r="J19" s="67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</row>
    <row r="20" spans="1:26">
      <c r="A20" s="64"/>
      <c r="B20" s="64"/>
      <c r="C20" s="64"/>
      <c r="D20" s="64" t="s">
        <v>790</v>
      </c>
      <c r="E20" s="64"/>
      <c r="F20" s="65"/>
      <c r="G20" s="66"/>
      <c r="H20" s="67"/>
      <c r="I20" s="68"/>
      <c r="J20" s="67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</row>
    <row r="21" spans="1:26" ht="24.95" customHeight="1">
      <c r="A21" s="69">
        <v>5</v>
      </c>
      <c r="B21" s="69" t="s">
        <v>791</v>
      </c>
      <c r="C21" s="70">
        <v>460490012</v>
      </c>
      <c r="D21" s="69" t="s">
        <v>792</v>
      </c>
      <c r="E21" s="69" t="s">
        <v>763</v>
      </c>
      <c r="F21" s="71">
        <v>8</v>
      </c>
      <c r="G21" s="72"/>
      <c r="H21" s="73">
        <f>ROUND(F21*G21, 2)</f>
        <v>0</v>
      </c>
      <c r="I21" s="74"/>
      <c r="J21" s="75"/>
      <c r="K21" s="52">
        <f>ROUND(F21*(O21),2)</f>
        <v>0</v>
      </c>
      <c r="L21" s="52">
        <f>ROUND(F21*(G21),2)</f>
        <v>0</v>
      </c>
      <c r="N21" s="52">
        <v>0.31</v>
      </c>
      <c r="Z21" s="52">
        <v>0</v>
      </c>
    </row>
    <row r="22" spans="1:26" ht="24.95" customHeight="1">
      <c r="A22" s="69">
        <v>6</v>
      </c>
      <c r="B22" s="69" t="s">
        <v>793</v>
      </c>
      <c r="C22" s="70">
        <v>230000009</v>
      </c>
      <c r="D22" s="69" t="s">
        <v>794</v>
      </c>
      <c r="E22" s="69" t="s">
        <v>763</v>
      </c>
      <c r="F22" s="71">
        <v>8</v>
      </c>
      <c r="G22" s="72"/>
      <c r="H22" s="73">
        <f>ROUND(F22*G22, 2)</f>
        <v>0</v>
      </c>
      <c r="I22" s="74"/>
      <c r="J22" s="75"/>
      <c r="K22" s="52">
        <f>ROUND(F22*(O22),2)</f>
        <v>0</v>
      </c>
      <c r="M22" s="52">
        <f>ROUND(F22*(G22),2)</f>
        <v>0</v>
      </c>
      <c r="N22" s="52">
        <v>0.17</v>
      </c>
      <c r="Z22" s="52">
        <v>0</v>
      </c>
    </row>
    <row r="23" spans="1:26">
      <c r="A23" s="64"/>
      <c r="B23" s="64"/>
      <c r="C23" s="64"/>
      <c r="D23" s="64" t="s">
        <v>790</v>
      </c>
      <c r="E23" s="64"/>
      <c r="F23" s="65"/>
      <c r="G23" s="76"/>
      <c r="H23" s="77"/>
      <c r="I23" s="78"/>
      <c r="J23" s="77"/>
      <c r="K23" s="64"/>
      <c r="L23" s="64">
        <f>ROUND((SUM(L20:L22))/1,2)</f>
        <v>0</v>
      </c>
      <c r="M23" s="64">
        <f>ROUND((SUM(M20:M22))/1,2)</f>
        <v>0</v>
      </c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</row>
    <row r="24" spans="1:26">
      <c r="F24" s="79"/>
      <c r="G24" s="80"/>
      <c r="H24" s="81"/>
      <c r="I24" s="82"/>
      <c r="J24" s="81"/>
    </row>
    <row r="25" spans="1:26">
      <c r="A25" s="64"/>
      <c r="B25" s="64"/>
      <c r="C25" s="64"/>
      <c r="D25" s="83" t="s">
        <v>789</v>
      </c>
      <c r="E25" s="64"/>
      <c r="F25" s="65"/>
      <c r="G25" s="76"/>
      <c r="H25" s="77"/>
      <c r="I25" s="78"/>
      <c r="J25" s="77"/>
    </row>
    <row r="26" spans="1:26">
      <c r="F26" s="79"/>
      <c r="G26" s="80"/>
      <c r="H26" s="81"/>
      <c r="I26" s="82"/>
      <c r="J26" s="81"/>
    </row>
    <row r="27" spans="1:26">
      <c r="A27" s="64"/>
      <c r="B27" s="64"/>
      <c r="C27" s="64"/>
      <c r="D27" s="83" t="s">
        <v>795</v>
      </c>
      <c r="E27" s="64"/>
      <c r="F27" s="65"/>
      <c r="G27" s="66"/>
      <c r="H27" s="67"/>
      <c r="I27" s="68"/>
      <c r="J27" s="67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</row>
    <row r="28" spans="1:26">
      <c r="A28" s="64"/>
      <c r="B28" s="64"/>
      <c r="C28" s="64"/>
      <c r="D28" s="64" t="s">
        <v>796</v>
      </c>
      <c r="E28" s="64"/>
      <c r="F28" s="65"/>
      <c r="G28" s="66"/>
      <c r="H28" s="67"/>
      <c r="I28" s="68"/>
      <c r="J28" s="67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</row>
    <row r="29" spans="1:26" ht="24.95" customHeight="1">
      <c r="A29" s="69">
        <v>7</v>
      </c>
      <c r="B29" s="69" t="s">
        <v>797</v>
      </c>
      <c r="C29" s="70">
        <v>723120202</v>
      </c>
      <c r="D29" s="69" t="s">
        <v>798</v>
      </c>
      <c r="E29" s="69" t="s">
        <v>763</v>
      </c>
      <c r="F29" s="71">
        <v>3</v>
      </c>
      <c r="G29" s="72"/>
      <c r="H29" s="73">
        <f t="shared" ref="H29:H34" si="0">ROUND(F29*G29, 2)</f>
        <v>0</v>
      </c>
      <c r="I29" s="74"/>
      <c r="J29" s="75"/>
      <c r="K29" s="52">
        <f t="shared" ref="K29:K35" si="1">ROUND(F29*(O29),2)</f>
        <v>0</v>
      </c>
      <c r="L29" s="52">
        <f t="shared" ref="L29:L35" si="2">ROUND(F29*(G29),2)</f>
        <v>0</v>
      </c>
      <c r="N29" s="52">
        <v>8.85</v>
      </c>
      <c r="Z29" s="52">
        <v>0</v>
      </c>
    </row>
    <row r="30" spans="1:26" ht="24.95" customHeight="1">
      <c r="A30" s="69">
        <v>8</v>
      </c>
      <c r="B30" s="69" t="s">
        <v>797</v>
      </c>
      <c r="C30" s="70">
        <v>723120203</v>
      </c>
      <c r="D30" s="69" t="s">
        <v>799</v>
      </c>
      <c r="E30" s="69" t="s">
        <v>763</v>
      </c>
      <c r="F30" s="71">
        <v>6</v>
      </c>
      <c r="G30" s="72"/>
      <c r="H30" s="73">
        <f t="shared" si="0"/>
        <v>0</v>
      </c>
      <c r="I30" s="74"/>
      <c r="J30" s="75"/>
      <c r="K30" s="52">
        <f t="shared" si="1"/>
        <v>0</v>
      </c>
      <c r="L30" s="52">
        <f t="shared" si="2"/>
        <v>0</v>
      </c>
      <c r="N30" s="52">
        <v>12.57</v>
      </c>
      <c r="Z30" s="52">
        <v>0</v>
      </c>
    </row>
    <row r="31" spans="1:26" ht="24.95" customHeight="1">
      <c r="A31" s="69">
        <v>9</v>
      </c>
      <c r="B31" s="69" t="s">
        <v>797</v>
      </c>
      <c r="C31" s="70">
        <v>723120204</v>
      </c>
      <c r="D31" s="69" t="s">
        <v>800</v>
      </c>
      <c r="E31" s="69" t="s">
        <v>763</v>
      </c>
      <c r="F31" s="71">
        <v>6</v>
      </c>
      <c r="G31" s="72"/>
      <c r="H31" s="73">
        <f t="shared" si="0"/>
        <v>0</v>
      </c>
      <c r="I31" s="74"/>
      <c r="J31" s="75"/>
      <c r="K31" s="52">
        <f t="shared" si="1"/>
        <v>0</v>
      </c>
      <c r="L31" s="52">
        <f t="shared" si="2"/>
        <v>0</v>
      </c>
      <c r="N31" s="52">
        <v>13.28</v>
      </c>
      <c r="Z31" s="52">
        <v>0</v>
      </c>
    </row>
    <row r="32" spans="1:26" ht="24.95" customHeight="1">
      <c r="A32" s="69">
        <v>10</v>
      </c>
      <c r="B32" s="69" t="s">
        <v>797</v>
      </c>
      <c r="C32" s="70">
        <v>723130205</v>
      </c>
      <c r="D32" s="69" t="s">
        <v>801</v>
      </c>
      <c r="E32" s="69" t="s">
        <v>763</v>
      </c>
      <c r="F32" s="71">
        <v>9</v>
      </c>
      <c r="G32" s="72"/>
      <c r="H32" s="73">
        <f t="shared" si="0"/>
        <v>0</v>
      </c>
      <c r="I32" s="74"/>
      <c r="J32" s="75"/>
      <c r="K32" s="52">
        <f t="shared" si="1"/>
        <v>0</v>
      </c>
      <c r="L32" s="52">
        <f t="shared" si="2"/>
        <v>0</v>
      </c>
      <c r="N32" s="52">
        <v>16.420000000000002</v>
      </c>
      <c r="Z32" s="52">
        <v>0</v>
      </c>
    </row>
    <row r="33" spans="1:26" ht="24.95" customHeight="1">
      <c r="A33" s="69">
        <v>11</v>
      </c>
      <c r="B33" s="69" t="s">
        <v>797</v>
      </c>
      <c r="C33" s="70">
        <v>723150365</v>
      </c>
      <c r="D33" s="69" t="s">
        <v>802</v>
      </c>
      <c r="E33" s="69" t="s">
        <v>763</v>
      </c>
      <c r="F33" s="71">
        <v>1.2</v>
      </c>
      <c r="G33" s="72"/>
      <c r="H33" s="73">
        <f t="shared" si="0"/>
        <v>0</v>
      </c>
      <c r="I33" s="74"/>
      <c r="J33" s="75"/>
      <c r="K33" s="52">
        <f t="shared" si="1"/>
        <v>0</v>
      </c>
      <c r="L33" s="52">
        <f t="shared" si="2"/>
        <v>0</v>
      </c>
      <c r="N33" s="52">
        <v>7.89</v>
      </c>
      <c r="Z33" s="52">
        <v>0</v>
      </c>
    </row>
    <row r="34" spans="1:26" ht="24.95" customHeight="1">
      <c r="A34" s="69">
        <v>12</v>
      </c>
      <c r="B34" s="69" t="s">
        <v>797</v>
      </c>
      <c r="C34" s="70">
        <v>723190202</v>
      </c>
      <c r="D34" s="69" t="s">
        <v>803</v>
      </c>
      <c r="E34" s="69" t="s">
        <v>804</v>
      </c>
      <c r="F34" s="71">
        <v>1</v>
      </c>
      <c r="G34" s="72"/>
      <c r="H34" s="73">
        <f t="shared" si="0"/>
        <v>0</v>
      </c>
      <c r="I34" s="74"/>
      <c r="J34" s="75"/>
      <c r="K34" s="52">
        <f t="shared" si="1"/>
        <v>0</v>
      </c>
      <c r="L34" s="52">
        <f t="shared" si="2"/>
        <v>0</v>
      </c>
      <c r="N34" s="52">
        <v>28.8</v>
      </c>
      <c r="Z34" s="52">
        <v>0</v>
      </c>
    </row>
    <row r="35" spans="1:26" ht="24.95" customHeight="1">
      <c r="A35" s="69">
        <v>13</v>
      </c>
      <c r="B35" s="69" t="s">
        <v>797</v>
      </c>
      <c r="C35" s="70">
        <v>723190203</v>
      </c>
      <c r="D35" s="69" t="s">
        <v>805</v>
      </c>
      <c r="E35" s="69" t="s">
        <v>804</v>
      </c>
      <c r="F35" s="71">
        <v>1</v>
      </c>
      <c r="G35" s="72"/>
      <c r="H35" s="73">
        <f>ROUND(F35*G35, 2)</f>
        <v>0</v>
      </c>
      <c r="I35" s="74"/>
      <c r="J35" s="75"/>
      <c r="K35" s="52">
        <f t="shared" si="1"/>
        <v>0</v>
      </c>
      <c r="L35" s="52">
        <f t="shared" si="2"/>
        <v>0</v>
      </c>
      <c r="N35" s="52">
        <v>34.76</v>
      </c>
      <c r="Z35" s="52">
        <v>0</v>
      </c>
    </row>
    <row r="36" spans="1:26">
      <c r="F36" s="79"/>
      <c r="G36" s="80"/>
      <c r="H36" s="81"/>
      <c r="I36" s="82"/>
      <c r="J36" s="81"/>
    </row>
    <row r="37" spans="1:26" ht="24.95" customHeight="1">
      <c r="A37" s="69">
        <v>14</v>
      </c>
      <c r="B37" s="69" t="s">
        <v>797</v>
      </c>
      <c r="C37" s="70">
        <v>723231114</v>
      </c>
      <c r="D37" s="69" t="s">
        <v>806</v>
      </c>
      <c r="E37" s="69" t="s">
        <v>807</v>
      </c>
      <c r="F37" s="71">
        <v>1</v>
      </c>
      <c r="G37" s="72"/>
      <c r="H37" s="73">
        <f t="shared" ref="H37:H42" si="3">ROUND(F37*G37, 2)</f>
        <v>0</v>
      </c>
      <c r="I37" s="74"/>
      <c r="J37" s="75"/>
      <c r="K37" s="52">
        <f t="shared" ref="K37:K42" si="4">ROUND(F37*(O37),2)</f>
        <v>0</v>
      </c>
      <c r="L37" s="52">
        <f>ROUND(F37*(G37),2)</f>
        <v>0</v>
      </c>
      <c r="N37" s="52">
        <v>10.75</v>
      </c>
      <c r="Z37" s="52">
        <v>0</v>
      </c>
    </row>
    <row r="38" spans="1:26" ht="24.95" customHeight="1">
      <c r="A38" s="69">
        <v>15</v>
      </c>
      <c r="B38" s="69" t="s">
        <v>808</v>
      </c>
      <c r="C38" s="70">
        <v>1</v>
      </c>
      <c r="D38" s="69" t="s">
        <v>809</v>
      </c>
      <c r="E38" s="69" t="s">
        <v>810</v>
      </c>
      <c r="F38" s="71">
        <v>1</v>
      </c>
      <c r="G38" s="72"/>
      <c r="H38" s="73">
        <f t="shared" si="3"/>
        <v>0</v>
      </c>
      <c r="I38" s="74"/>
      <c r="J38" s="75"/>
      <c r="K38" s="52">
        <f t="shared" si="4"/>
        <v>0</v>
      </c>
      <c r="L38" s="52">
        <f>ROUND(F38*(G38),2)</f>
        <v>0</v>
      </c>
      <c r="N38" s="52">
        <v>200</v>
      </c>
      <c r="Z38" s="52">
        <v>0</v>
      </c>
    </row>
    <row r="39" spans="1:26" ht="24.95" customHeight="1">
      <c r="A39" s="69">
        <v>16</v>
      </c>
      <c r="B39" s="69" t="s">
        <v>808</v>
      </c>
      <c r="C39" s="70">
        <v>3</v>
      </c>
      <c r="D39" s="69" t="s">
        <v>811</v>
      </c>
      <c r="E39" s="69" t="s">
        <v>810</v>
      </c>
      <c r="F39" s="71">
        <v>1</v>
      </c>
      <c r="G39" s="72"/>
      <c r="H39" s="73">
        <f t="shared" si="3"/>
        <v>0</v>
      </c>
      <c r="I39" s="74"/>
      <c r="J39" s="75"/>
      <c r="K39" s="52">
        <f t="shared" si="4"/>
        <v>0</v>
      </c>
      <c r="L39" s="52">
        <f>ROUND(F39*(G39),2)</f>
        <v>0</v>
      </c>
      <c r="N39" s="52">
        <v>150</v>
      </c>
      <c r="Z39" s="52">
        <v>0</v>
      </c>
    </row>
    <row r="40" spans="1:26" ht="24.95" customHeight="1">
      <c r="A40" s="69">
        <v>17</v>
      </c>
      <c r="B40" s="69" t="s">
        <v>808</v>
      </c>
      <c r="C40" s="70">
        <v>4</v>
      </c>
      <c r="D40" s="69" t="s">
        <v>812</v>
      </c>
      <c r="E40" s="69" t="s">
        <v>810</v>
      </c>
      <c r="F40" s="71">
        <v>1</v>
      </c>
      <c r="G40" s="72"/>
      <c r="H40" s="73">
        <f t="shared" si="3"/>
        <v>0</v>
      </c>
      <c r="I40" s="74"/>
      <c r="J40" s="75"/>
      <c r="K40" s="52">
        <f t="shared" si="4"/>
        <v>0</v>
      </c>
      <c r="L40" s="52">
        <f>ROUND(F40*(G40),2)</f>
        <v>0</v>
      </c>
      <c r="N40" s="52">
        <v>100</v>
      </c>
      <c r="Z40" s="52">
        <v>0</v>
      </c>
    </row>
    <row r="41" spans="1:26" ht="24.95" customHeight="1">
      <c r="A41" s="69">
        <v>18</v>
      </c>
      <c r="B41" s="69" t="s">
        <v>793</v>
      </c>
      <c r="C41" s="70">
        <v>230000013</v>
      </c>
      <c r="D41" s="69" t="s">
        <v>813</v>
      </c>
      <c r="E41" s="69" t="s">
        <v>807</v>
      </c>
      <c r="F41" s="71">
        <v>0.5</v>
      </c>
      <c r="G41" s="72"/>
      <c r="H41" s="73">
        <f t="shared" si="3"/>
        <v>0</v>
      </c>
      <c r="I41" s="74"/>
      <c r="J41" s="75"/>
      <c r="K41" s="52">
        <f t="shared" si="4"/>
        <v>0</v>
      </c>
      <c r="M41" s="52">
        <f>ROUND(F41*(G41),2)</f>
        <v>0</v>
      </c>
      <c r="N41" s="52">
        <v>20.25</v>
      </c>
      <c r="Z41" s="52">
        <v>0</v>
      </c>
    </row>
    <row r="42" spans="1:26" ht="24.95" customHeight="1">
      <c r="A42" s="69">
        <v>19</v>
      </c>
      <c r="B42" s="69" t="s">
        <v>793</v>
      </c>
      <c r="C42" s="70">
        <v>230000014</v>
      </c>
      <c r="D42" s="69" t="s">
        <v>814</v>
      </c>
      <c r="E42" s="69" t="s">
        <v>815</v>
      </c>
      <c r="F42" s="71">
        <v>0.2</v>
      </c>
      <c r="G42" s="72"/>
      <c r="H42" s="73">
        <f t="shared" si="3"/>
        <v>0</v>
      </c>
      <c r="I42" s="74"/>
      <c r="J42" s="75"/>
      <c r="K42" s="52">
        <f t="shared" si="4"/>
        <v>0</v>
      </c>
      <c r="M42" s="52">
        <f>ROUND(F42*(G42),2)</f>
        <v>0</v>
      </c>
      <c r="N42" s="52">
        <v>15.93</v>
      </c>
      <c r="Z42" s="52">
        <v>0</v>
      </c>
    </row>
    <row r="43" spans="1:26">
      <c r="A43" s="64"/>
      <c r="B43" s="64"/>
      <c r="C43" s="64"/>
      <c r="D43" s="64" t="s">
        <v>796</v>
      </c>
      <c r="E43" s="64"/>
      <c r="F43" s="65"/>
      <c r="G43" s="76"/>
      <c r="H43" s="77"/>
      <c r="I43" s="78"/>
      <c r="J43" s="77"/>
      <c r="K43" s="64"/>
      <c r="L43" s="64">
        <f>ROUND((SUM(L28:L42))/1,2)</f>
        <v>0</v>
      </c>
      <c r="M43" s="64">
        <f>ROUND((SUM(M28:M42))/1,2)</f>
        <v>0</v>
      </c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</row>
    <row r="44" spans="1:26">
      <c r="F44" s="79"/>
      <c r="G44" s="80"/>
      <c r="H44" s="81"/>
      <c r="I44" s="82"/>
      <c r="J44" s="81"/>
    </row>
    <row r="45" spans="1:26">
      <c r="A45" s="64"/>
      <c r="B45" s="64"/>
      <c r="C45" s="64"/>
      <c r="D45" s="64" t="s">
        <v>816</v>
      </c>
      <c r="E45" s="64"/>
      <c r="F45" s="65"/>
      <c r="G45" s="66"/>
      <c r="H45" s="67"/>
      <c r="I45" s="68"/>
      <c r="J45" s="67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</row>
    <row r="46" spans="1:26" ht="24.95" customHeight="1">
      <c r="A46" s="69">
        <v>20</v>
      </c>
      <c r="B46" s="69" t="s">
        <v>817</v>
      </c>
      <c r="C46" s="70">
        <v>783424340</v>
      </c>
      <c r="D46" s="69" t="s">
        <v>818</v>
      </c>
      <c r="E46" s="69" t="s">
        <v>763</v>
      </c>
      <c r="F46" s="71">
        <v>16</v>
      </c>
      <c r="G46" s="72"/>
      <c r="H46" s="73">
        <f>ROUND(F46*G46, 2)</f>
        <v>0</v>
      </c>
      <c r="I46" s="74"/>
      <c r="J46" s="75"/>
      <c r="K46" s="52">
        <f>ROUND(F46*(O46),2)</f>
        <v>0</v>
      </c>
      <c r="L46" s="52">
        <f>ROUND(F46*(G46),2)</f>
        <v>0</v>
      </c>
      <c r="N46" s="52">
        <v>1.65</v>
      </c>
      <c r="Z46" s="52">
        <v>0</v>
      </c>
    </row>
    <row r="47" spans="1:26">
      <c r="A47" s="64"/>
      <c r="B47" s="64"/>
      <c r="C47" s="64"/>
      <c r="D47" s="64" t="s">
        <v>816</v>
      </c>
      <c r="E47" s="64"/>
      <c r="F47" s="65"/>
      <c r="G47" s="76"/>
      <c r="H47" s="77"/>
      <c r="I47" s="78"/>
      <c r="J47" s="77"/>
      <c r="L47" s="52">
        <f>ROUND((SUM(L45:L46))/1,2)</f>
        <v>0</v>
      </c>
      <c r="M47" s="52">
        <f>ROUND((SUM(M45:M46))/1,2)</f>
        <v>0</v>
      </c>
    </row>
    <row r="48" spans="1:26" ht="13.5">
      <c r="F48" s="79"/>
      <c r="G48" s="80"/>
      <c r="H48" s="84"/>
      <c r="I48" s="82"/>
      <c r="J48" s="81"/>
    </row>
    <row r="49" spans="1:26" ht="13.5">
      <c r="A49" s="64"/>
      <c r="B49" s="64"/>
      <c r="C49" s="64"/>
      <c r="D49" s="85" t="s">
        <v>819</v>
      </c>
      <c r="E49" s="85"/>
      <c r="F49" s="85"/>
      <c r="G49" s="86"/>
      <c r="H49" s="84">
        <f>SUM(H11:H48)</f>
        <v>0</v>
      </c>
      <c r="I49" s="78"/>
      <c r="J49" s="77"/>
    </row>
    <row r="50" spans="1:26">
      <c r="A50" s="87"/>
      <c r="B50" s="87"/>
      <c r="C50" s="87"/>
      <c r="D50" s="87"/>
      <c r="E50" s="87"/>
      <c r="F50" s="88"/>
      <c r="G50" s="89"/>
      <c r="H50" s="90"/>
      <c r="I50" s="89"/>
      <c r="J50" s="90"/>
      <c r="Z50" s="52">
        <f>ROUND((SUM(Z9:Z49)),2)</f>
        <v>0</v>
      </c>
    </row>
    <row r="51" spans="1:26">
      <c r="F51" s="79"/>
      <c r="G51" s="82"/>
      <c r="H51" s="81"/>
      <c r="I51" s="82"/>
      <c r="J51" s="81"/>
    </row>
    <row r="52" spans="1:26">
      <c r="F52" s="79"/>
      <c r="G52" s="82"/>
      <c r="H52" s="81"/>
      <c r="I52" s="82"/>
      <c r="J52" s="81"/>
    </row>
    <row r="53" spans="1:26">
      <c r="F53" s="79"/>
      <c r="G53" s="82"/>
      <c r="H53" s="81"/>
      <c r="I53" s="82"/>
      <c r="J53" s="81"/>
    </row>
    <row r="54" spans="1:26">
      <c r="F54" s="79"/>
      <c r="G54" s="82"/>
      <c r="H54" s="81"/>
      <c r="I54" s="82"/>
      <c r="J54" s="81"/>
    </row>
    <row r="55" spans="1:26">
      <c r="F55" s="79"/>
      <c r="G55" s="82"/>
      <c r="H55" s="81"/>
      <c r="I55" s="82"/>
      <c r="J55" s="81"/>
    </row>
    <row r="56" spans="1:26">
      <c r="F56" s="79"/>
      <c r="G56" s="82"/>
      <c r="H56" s="81"/>
      <c r="I56" s="82"/>
      <c r="J56" s="81"/>
    </row>
    <row r="57" spans="1:26">
      <c r="F57" s="79"/>
      <c r="G57" s="82"/>
      <c r="H57" s="81"/>
      <c r="I57" s="82"/>
      <c r="J57" s="81"/>
    </row>
    <row r="58" spans="1:26">
      <c r="F58" s="79"/>
      <c r="G58" s="82"/>
      <c r="H58" s="81"/>
      <c r="I58" s="82"/>
      <c r="J58" s="81"/>
    </row>
    <row r="59" spans="1:26">
      <c r="F59" s="79"/>
      <c r="G59" s="82"/>
      <c r="H59" s="81"/>
      <c r="I59" s="82"/>
      <c r="J59" s="81"/>
    </row>
  </sheetData>
  <sheetProtection password="F6D9" sheet="1" objects="1" scenarios="1"/>
  <printOptions horizontalCentered="1"/>
  <pageMargins left="5.5555555555555552E-2" right="5.5555555555555552E-2" top="0.27777777777777779" bottom="0.27777777777777779" header="0.1388888888888889" footer="0.1388888888888889"/>
  <pageSetup paperSize="9" orientation="landscape" horizontalDpi="4294967293" verticalDpi="0" r:id="rId1"/>
  <headerFooter alignWithMargins="0">
    <oddFooter>&amp;LStrana: &amp;P&amp;CODIS s.r.o. Žilina, Bajzova č. 3252, 010 01 Žilina, tel. 041/7641512, fax 041/7632464&amp;Re-mail: odis@odis.sk, web: www.odis.sk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SO 201-AS</vt:lpstr>
      <vt:lpstr>SO 201-EO</vt:lpstr>
      <vt:lpstr>SO 201-UV</vt:lpstr>
      <vt:lpstr>SO 201-ZTI</vt:lpstr>
      <vt:lpstr>SO 201-PL</vt:lpstr>
      <vt:lpstr>'SO 201-EO'!Oblasť_tlače</vt:lpstr>
      <vt:lpstr>'SO 201-PL'!Oblasť_tlače</vt:lpstr>
      <vt:lpstr>'SO 201-UV'!Oblasť_tlače</vt:lpstr>
      <vt:lpstr>'SO 201-ZTI'!Oblasť_tlače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2014-04-07T13:16:34Z</dcterms:modified>
</cp:coreProperties>
</file>