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<sst xmlns="http://schemas.openxmlformats.org/spreadsheetml/2006/main" count="1114" uniqueCount="148">
  <si>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</si>
  <si>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</si>
  <si>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</si>
  <si>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</si>
  <si>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</si>
  <si>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</si>
  <si>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</si>
  <si>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</si>
  <si>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</si>
  <si>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</si>
  <si>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</si>
  <si>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</si>
  <si>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</si>
  <si>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</si>
  <si>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</si>
  <si>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</si>
  <si>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</si>
  <si>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</si>
  <si>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</si>
  <si>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</si>
  <si>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</si>
  <si>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</si>
  <si>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</si>
  <si>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</si>
  <si>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</si>
  <si>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</si>
  <si>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</si>
  <si>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</si>
  <si>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</si>
  <si>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</si>
  <si>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</si>
  <si>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</si>
  <si>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</si>
  <si>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</si>
  <si>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</si>
  <si>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</si>
  <si>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</si>
  <si>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</si>
  <si>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</si>
  <si>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</si>
  <si>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</si>
  <si>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</si>
  <si>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</si>
  <si>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</si>
  <si>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</si>
  <si>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</si>
  <si>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</si>
  <si>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</si>
  <si>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</si>
  <si>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</si>
  <si>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</si>
  <si>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</si>
  <si>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</si>
  <si>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</si>
  <si>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</si>
  <si>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</si>
  <si>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</si>
  <si>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</si>
  <si>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</si>
  <si>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</si>
  <si>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</si>
  <si>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</si>
  <si>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</si>
  <si>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</si>
  <si>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</si>
  <si>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</si>
  <si>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</si>
  <si>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</si>
  <si>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</si>
  <si>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</si>
  <si>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</si>
  <si>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</si>
  <si>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</si>
  <si>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</si>
  <si>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</si>
  <si>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</si>
  <si>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</si>
  <si>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</si>
  <si>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</si>
  <si>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</si>
  <si>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</si>
  <si>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</si>
  <si>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</si>
  <si>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</si>
  <si>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</si>
  <si>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</si>
  <si>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</si>
  <si>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</si>
  <si>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</si>
  <si>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</si>
  <si>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</si>
  <si>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</si>
  <si>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</si>
  <si>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</si>
  <si>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</si>
  <si>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</si>
  <si>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</si>
  <si>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</si>
  <si>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</si>
  <si>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</si>
  <si>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</si>
  <si>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</si>
  <si>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</si>
  <si>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</si>
  <si>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</si>
  <si>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</si>
  <si>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</si>
  <si>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</si>
  <si>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</si>
  <si>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</si>
  <si>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</si>
  <si>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</si>
  <si>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</si>
  <si>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</si>
  <si>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</si>
  <si>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</si>
  <si>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</si>
  <si>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</si>
  <si>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</si>
  <si>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</si>
  <si>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</si>
  <si>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</si>
  <si>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</si>
  <si>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</si>
  <si>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</si>
  <si>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</si>
  <si>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</si>
  <si>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</si>
  <si>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</si>
  <si>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</si>
  <si>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</si>
  <si>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</si>
  <si>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</si>
  <si>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</si>
  <si>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</si>
  <si>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</si>
  <si>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</si>
  <si>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</si>
  <si>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</si>
  <si>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</si>
  <si>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</si>
  <si>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</si>
  <si>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</si>
  <si>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</si>
  <si>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</si>
  <si>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Marec 2020</t>
  </si>
  <si>
    <t>20.04.2020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</si>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</sst>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26.0</v>
      </c>
      <c r="D8" s="253" t="n">
        <f>'Banskobystrický kraj'!F24</f>
        <v>5.0</v>
      </c>
      <c r="E8" s="253" t="n">
        <f>'Banskobystrický kraj'!G24</f>
        <v>4.0</v>
      </c>
      <c r="F8" s="253" t="n">
        <f>'Banskobystrický kraj'!H24</f>
        <v>3.0</v>
      </c>
      <c r="G8" s="253" t="n">
        <f>'Banskobystrický kraj'!I24</f>
        <v>1.0</v>
      </c>
      <c r="H8" s="253" t="n">
        <f>'Banskobystrický kraj'!J24</f>
        <v>34.0</v>
      </c>
      <c r="I8" s="253" t="n">
        <f>'Banskobystrický kraj'!K24</f>
        <v>3.0</v>
      </c>
      <c r="J8" s="254" t="n">
        <f>'Banskobystrický kraj'!L24</f>
        <v>1.0</v>
      </c>
      <c r="K8" s="255" t="n">
        <f>'Banskobystrický kraj'!M24</f>
        <v>36.0</v>
      </c>
      <c r="L8" s="253" t="n">
        <f>'Banskobystrický kraj'!N24</f>
        <v>7.0</v>
      </c>
      <c r="M8" s="253" t="n">
        <f>'Banskobystrický kraj'!O24</f>
        <v>6.0</v>
      </c>
      <c r="N8" s="253" t="n">
        <f>'Banskobystrický kraj'!P24</f>
        <v>49.0</v>
      </c>
      <c r="O8" s="253" t="n">
        <f>'Banskobystrický kraj'!Q24</f>
        <v>5.0</v>
      </c>
      <c r="P8" s="254" t="n">
        <f>'Banskobystrický kraj'!R24</f>
        <v>1.0</v>
      </c>
    </row>
    <row customFormat="1" ht="15.75" r="9" s="22" spans="2:16" x14ac:dyDescent="0.25">
      <c r="B9" s="17" t="s">
        <v>100</v>
      </c>
      <c r="C9" s="280" t="n">
        <f>'Banskobystrický kraj'!E25</f>
        <v>0.7428571428571429</v>
      </c>
      <c r="D9" s="281" t="n">
        <f>'Banskobystrický kraj'!F25</f>
        <v>0.14285714285714285</v>
      </c>
      <c r="E9" s="281" t="n">
        <f>'Banskobystrický kraj'!G25</f>
        <v>0.11428571428571427</v>
      </c>
      <c r="F9" s="281" t="n">
        <f>'Banskobystrický kraj'!H25</f>
        <v>0.75</v>
      </c>
      <c r="G9" s="281" t="n">
        <f>'Banskobystrický kraj'!I25</f>
        <v>0.25</v>
      </c>
      <c r="H9" s="281"/>
      <c r="I9" s="281" t="n">
        <f>'Banskobystrický kraj'!K25</f>
        <v>0.08823529411764706</v>
      </c>
      <c r="J9" s="282" t="n">
        <f>'Banskobystrický kraj'!L25</f>
        <v>0.029411764705882353</v>
      </c>
      <c r="K9" s="283" t="n">
        <f>'Banskobystrický kraj'!M25</f>
        <v>0.7346938775510204</v>
      </c>
      <c r="L9" s="281" t="n">
        <f>'Banskobystrický kraj'!N25</f>
        <v>0.14285714285714285</v>
      </c>
      <c r="M9" s="281" t="n">
        <f>'Banskobystrický kraj'!O25</f>
        <v>0.1224489795918367</v>
      </c>
      <c r="N9" s="281"/>
      <c r="O9" s="281" t="n">
        <f>'Banskobystrický kraj'!Q25</f>
        <v>0.10204081632653061</v>
      </c>
      <c r="P9" s="282" t="n">
        <f>'Banskobystrický kraj'!R25</f>
        <v>0.02040816326530612</v>
      </c>
    </row>
    <row customFormat="1" ht="15.75" r="10" s="22" spans="2:16" x14ac:dyDescent="0.25">
      <c r="B10" s="15" t="s">
        <v>108</v>
      </c>
      <c r="C10" s="256" t="n">
        <f>'Bratislavský kraj'!E18</f>
        <v>18.0</v>
      </c>
      <c r="D10" s="257" t="n">
        <f>'Bratislavský kraj'!F18</f>
        <v>1.0</v>
      </c>
      <c r="E10" s="257" t="n">
        <f>'Bratislavský kraj'!G18</f>
        <v>3.0</v>
      </c>
      <c r="F10" s="257" t="n">
        <f>'Bratislavský kraj'!H18</f>
        <v>2.0</v>
      </c>
      <c r="G10" s="257" t="n">
        <f>'Bratislavský kraj'!I18</f>
        <v>1.0</v>
      </c>
      <c r="H10" s="257" t="n">
        <f>'Bratislavský kraj'!J18</f>
        <v>22.0</v>
      </c>
      <c r="I10" s="257" t="n">
        <f>'Bratislavský kraj'!K18</f>
        <v>4.0</v>
      </c>
      <c r="J10" s="258" t="n">
        <f>'Bratislavský kraj'!L18</f>
        <v>1.0</v>
      </c>
      <c r="K10" s="259" t="n">
        <f>'Bratislavský kraj'!M18</f>
        <v>30.0</v>
      </c>
      <c r="L10" s="257" t="n">
        <f>'Bratislavský kraj'!N18</f>
        <v>1.0</v>
      </c>
      <c r="M10" s="257" t="n">
        <f>'Bratislavský kraj'!O18</f>
        <v>4.0</v>
      </c>
      <c r="N10" s="257" t="n">
        <f>'Bratislavský kraj'!P18</f>
        <v>35.0</v>
      </c>
      <c r="O10" s="257" t="n">
        <f>'Bratislavský kraj'!Q18</f>
        <v>5.0</v>
      </c>
      <c r="P10" s="258" t="n">
        <f>'Bratislavský kraj'!R18</f>
        <v>2.0</v>
      </c>
    </row>
    <row customFormat="1" ht="15.75" r="11" s="22" spans="2:16" x14ac:dyDescent="0.25">
      <c r="B11" s="18" t="s">
        <v>100</v>
      </c>
      <c r="C11" s="284" t="n">
        <f>'Bratislavský kraj'!E19</f>
        <v>0.8181818181818182</v>
      </c>
      <c r="D11" s="285" t="n">
        <f>'Bratislavský kraj'!F19</f>
        <v>0.045454545454545456</v>
      </c>
      <c r="E11" s="285" t="n">
        <f>'Bratislavský kraj'!G19</f>
        <v>0.1363636363636363</v>
      </c>
      <c r="F11" s="285" t="n">
        <f>'Bratislavský kraj'!H19</f>
        <v>0.6666666666666666</v>
      </c>
      <c r="G11" s="285" t="n">
        <f>'Bratislavský kraj'!I19</f>
        <v>0.33333333333333337</v>
      </c>
      <c r="H11" s="285"/>
      <c r="I11" s="285" t="n">
        <f>'Bratislavský kraj'!K19</f>
        <v>0.18181818181818182</v>
      </c>
      <c r="J11" s="286" t="n">
        <f>'Bratislavský kraj'!L19</f>
        <v>0.045454545454545456</v>
      </c>
      <c r="K11" s="287" t="n">
        <f>'Bratislavský kraj'!M19</f>
        <v>0.8571428571428571</v>
      </c>
      <c r="L11" s="285" t="n">
        <f>'Bratislavský kraj'!N19</f>
        <v>0.02857142857142857</v>
      </c>
      <c r="M11" s="285" t="n">
        <f>'Bratislavský kraj'!O19</f>
        <v>0.11428571428571434</v>
      </c>
      <c r="N11" s="285"/>
      <c r="O11" s="285" t="n">
        <f>'Bratislavský kraj'!Q19</f>
        <v>0.14285714285714285</v>
      </c>
      <c r="P11" s="286" t="n">
        <f>'Bratislavský kraj'!R19</f>
        <v>0.05714285714285714</v>
      </c>
    </row>
    <row customFormat="1" ht="15.75" r="12" s="22" spans="2:16" x14ac:dyDescent="0.25">
      <c r="B12" s="15" t="s">
        <v>109</v>
      </c>
      <c r="C12" s="256" t="n">
        <f>'Košický kraj'!E22</f>
        <v>20.0</v>
      </c>
      <c r="D12" s="257" t="n">
        <f>'Košický kraj'!F22</f>
        <v>3.0</v>
      </c>
      <c r="E12" s="257" t="n">
        <f>'Košický kraj'!G22</f>
        <v>3.0</v>
      </c>
      <c r="F12" s="257" t="n">
        <f>'Košický kraj'!H22</f>
        <v>2.0</v>
      </c>
      <c r="G12" s="257" t="n">
        <f>'Košický kraj'!I22</f>
        <v>1.0</v>
      </c>
      <c r="H12" s="257" t="n">
        <f>'Košický kraj'!J22</f>
        <v>26.0</v>
      </c>
      <c r="I12" s="257" t="n">
        <f>'Košický kraj'!K22</f>
        <v>2.0</v>
      </c>
      <c r="J12" s="258" t="n">
        <f>'Košický kraj'!L22</f>
        <v>2.0</v>
      </c>
      <c r="K12" s="259" t="n">
        <f>'Košický kraj'!M22</f>
        <v>27.0</v>
      </c>
      <c r="L12" s="257" t="n">
        <f>'Košický kraj'!N22</f>
        <v>6.0</v>
      </c>
      <c r="M12" s="257" t="n">
        <f>'Košický kraj'!O22</f>
        <v>3.0</v>
      </c>
      <c r="N12" s="257" t="n">
        <f>'Košický kraj'!P22</f>
        <v>36.0</v>
      </c>
      <c r="O12" s="257" t="n">
        <f>'Košický kraj'!Q22</f>
        <v>2.0</v>
      </c>
      <c r="P12" s="258" t="n">
        <f>'Košický kraj'!R22</f>
        <v>2.0</v>
      </c>
    </row>
    <row customFormat="1" ht="15.75" r="13" s="22" spans="2:16" x14ac:dyDescent="0.25">
      <c r="B13" s="18" t="s">
        <v>100</v>
      </c>
      <c r="C13" s="284" t="n">
        <f>'Košický kraj'!E23</f>
        <v>0.7692307692307693</v>
      </c>
      <c r="D13" s="285" t="n">
        <f>'Košický kraj'!F23</f>
        <v>0.11538461538461539</v>
      </c>
      <c r="E13" s="285" t="n">
        <f>'Košický kraj'!G23</f>
        <v>0.11538461538461534</v>
      </c>
      <c r="F13" s="285" t="n">
        <f>'Košický kraj'!H23</f>
        <v>0.6666666666666666</v>
      </c>
      <c r="G13" s="285" t="n">
        <f>'Košický kraj'!I23</f>
        <v>0.33333333333333337</v>
      </c>
      <c r="H13" s="285"/>
      <c r="I13" s="285" t="n">
        <f>'Košický kraj'!K23</f>
        <v>0.07692307692307693</v>
      </c>
      <c r="J13" s="286" t="n">
        <f>'Košický kraj'!L23</f>
        <v>0.07692307692307693</v>
      </c>
      <c r="K13" s="287" t="n">
        <f>'Košický kraj'!M23</f>
        <v>0.75</v>
      </c>
      <c r="L13" s="285" t="n">
        <f>'Košický kraj'!N23</f>
        <v>0.16666666666666666</v>
      </c>
      <c r="M13" s="285" t="n">
        <f>'Košický kraj'!O23</f>
        <v>0.08333333333333334</v>
      </c>
      <c r="N13" s="285"/>
      <c r="O13" s="285" t="n">
        <f>'Košický kraj'!Q23</f>
        <v>0.05555555555555555</v>
      </c>
      <c r="P13" s="286" t="n">
        <f>'Košický kraj'!R23</f>
        <v>0.05555555555555555</v>
      </c>
    </row>
    <row customFormat="1" ht="15.75" r="14" s="22" spans="2:16" x14ac:dyDescent="0.25">
      <c r="B14" s="15" t="s">
        <v>110</v>
      </c>
      <c r="C14" s="256" t="n">
        <f>'Nitrianský kraj'!E17</f>
        <v>50.0</v>
      </c>
      <c r="D14" s="257" t="n">
        <f>'Nitrianský kraj'!F17</f>
        <v>4.0</v>
      </c>
      <c r="E14" s="257" t="n">
        <f>'Nitrianský kraj'!G17</f>
        <v>3.0</v>
      </c>
      <c r="F14" s="257" t="n">
        <f>'Nitrianský kraj'!H17</f>
        <v>3.0</v>
      </c>
      <c r="G14" s="257" t="n">
        <f>'Nitrianský kraj'!I17</f>
        <v>0.0</v>
      </c>
      <c r="H14" s="257" t="n">
        <f>'Nitrianský kraj'!J17</f>
        <v>57.0</v>
      </c>
      <c r="I14" s="257" t="n">
        <f>'Nitrianský kraj'!K17</f>
        <v>2.0</v>
      </c>
      <c r="J14" s="258" t="n">
        <f>'Nitrianský kraj'!L17</f>
        <v>1.0</v>
      </c>
      <c r="K14" s="259" t="n">
        <f>'Nitrianský kraj'!M17</f>
        <v>62.0</v>
      </c>
      <c r="L14" s="257" t="n">
        <f>'Nitrianský kraj'!N17</f>
        <v>11.0</v>
      </c>
      <c r="M14" s="257" t="n">
        <f>'Nitrianský kraj'!O17</f>
        <v>3.0</v>
      </c>
      <c r="N14" s="257" t="n">
        <f>'Nitrianský kraj'!P17</f>
        <v>76.0</v>
      </c>
      <c r="O14" s="257" t="n">
        <f>'Nitrianský kraj'!Q17</f>
        <v>2.0</v>
      </c>
      <c r="P14" s="258" t="n">
        <f>'Nitrianský kraj'!R17</f>
        <v>1.0</v>
      </c>
    </row>
    <row customFormat="1" ht="15.75" r="15" s="22" spans="2:16" x14ac:dyDescent="0.25">
      <c r="B15" s="18" t="s">
        <v>100</v>
      </c>
      <c r="C15" s="284" t="n">
        <f>'Nitrianský kraj'!E18</f>
        <v>0.8771929824561403</v>
      </c>
      <c r="D15" s="285" t="n">
        <f>'Nitrianský kraj'!F18</f>
        <v>0.07017543859649122</v>
      </c>
      <c r="E15" s="285" t="n">
        <f>'Nitrianský kraj'!G18</f>
        <v>0.052631578947368474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0.03508771929824561</v>
      </c>
      <c r="J15" s="286" t="n">
        <f>'Nitrianský kraj'!L18</f>
        <v>0.017543859649122806</v>
      </c>
      <c r="K15" s="287" t="n">
        <f>'Nitrianský kraj'!M18</f>
        <v>0.8157894736842105</v>
      </c>
      <c r="L15" s="285" t="n">
        <f>'Nitrianský kraj'!N18</f>
        <v>0.14473684210526316</v>
      </c>
      <c r="M15" s="285" t="n">
        <f>'Nitrianský kraj'!O18</f>
        <v>0.03947368421052633</v>
      </c>
      <c r="N15" s="285"/>
      <c r="O15" s="285" t="n">
        <f>'Nitrianský kraj'!Q18</f>
        <v>0.02631578947368421</v>
      </c>
      <c r="P15" s="286" t="n">
        <f>'Nitrianský kraj'!R18</f>
        <v>0.013157894736842105</v>
      </c>
    </row>
    <row customFormat="1" ht="15.75" r="16" s="22" spans="2:16" x14ac:dyDescent="0.25">
      <c r="B16" s="15" t="s">
        <v>111</v>
      </c>
      <c r="C16" s="256" t="n">
        <f>'Prešovský kraj'!E26</f>
        <v>24.0</v>
      </c>
      <c r="D16" s="257" t="n">
        <f>'Prešovský kraj'!F26</f>
        <v>5.0</v>
      </c>
      <c r="E16" s="257" t="n">
        <f>'Prešovský kraj'!G26</f>
        <v>0.0</v>
      </c>
      <c r="F16" s="257" t="n">
        <f>'Prešovský kraj'!H26</f>
        <v>0.0</v>
      </c>
      <c r="G16" s="257" t="n">
        <f>'Prešovský kraj'!I26</f>
        <v>0.0</v>
      </c>
      <c r="H16" s="257" t="n">
        <f>'Prešovský kraj'!J26</f>
        <v>28.0</v>
      </c>
      <c r="I16" s="257" t="n">
        <f>'Prešovský kraj'!K26</f>
        <v>0.0</v>
      </c>
      <c r="J16" s="258" t="n">
        <f>'Prešovský kraj'!L26</f>
        <v>2.0</v>
      </c>
      <c r="K16" s="259" t="n">
        <f>'Prešovský kraj'!M26</f>
        <v>34.0</v>
      </c>
      <c r="L16" s="257" t="n">
        <f>'Prešovský kraj'!N26</f>
        <v>7.0</v>
      </c>
      <c r="M16" s="257" t="n">
        <f>'Prešovský kraj'!O26</f>
        <v>0.0</v>
      </c>
      <c r="N16" s="257" t="n">
        <f>'Prešovský kraj'!P26</f>
        <v>41.0</v>
      </c>
      <c r="O16" s="257" t="n">
        <f>'Prešovský kraj'!Q26</f>
        <v>0.0</v>
      </c>
      <c r="P16" s="258" t="n">
        <f>'Prešovský kraj'!R26</f>
        <v>3.0</v>
      </c>
    </row>
    <row customFormat="1" ht="15.75" r="17" s="22" spans="2:16" x14ac:dyDescent="0.25">
      <c r="B17" s="18" t="s">
        <v>100</v>
      </c>
      <c r="C17" s="284" t="n">
        <f>'Prešovský kraj'!E27</f>
        <v>0.8275862068965517</v>
      </c>
      <c r="D17" s="285" t="n">
        <f>'Prešovský kraj'!F27</f>
        <v>0.1724137931034483</v>
      </c>
      <c r="E17" s="285" t="n">
        <f>'Prešovský kraj'!G27</f>
        <v>0.0</v>
      </c>
      <c r="F17" s="285" t="n">
        <f>'Prešovský kraj'!H27</f>
        <v>0.0</v>
      </c>
      <c r="G17" s="285" t="n">
        <f>'Prešovský kraj'!I27</f>
        <v>0.0</v>
      </c>
      <c r="H17" s="285"/>
      <c r="I17" s="285" t="n">
        <f>'Prešovský kraj'!K27</f>
        <v>0.0</v>
      </c>
      <c r="J17" s="286" t="n">
        <f>'Prešovský kraj'!L27</f>
        <v>0.07142857142857142</v>
      </c>
      <c r="K17" s="287" t="n">
        <f>'Prešovský kraj'!M27</f>
        <v>0.8292682926829268</v>
      </c>
      <c r="L17" s="285" t="n">
        <f>'Prešovský kraj'!N27</f>
        <v>0.17073170731707318</v>
      </c>
      <c r="M17" s="285" t="n">
        <f>'Prešovský kraj'!O27</f>
        <v>2.7755575615628914E-17</v>
      </c>
      <c r="N17" s="285"/>
      <c r="O17" s="285" t="n">
        <f>'Prešovský kraj'!Q27</f>
        <v>0.0</v>
      </c>
      <c r="P17" s="286" t="n">
        <f>'Prešovský kraj'!R27</f>
        <v>0.07317073170731707</v>
      </c>
    </row>
    <row customFormat="1" ht="15.75" r="18" s="22" spans="2:16" x14ac:dyDescent="0.25">
      <c r="B18" s="15" t="s">
        <v>112</v>
      </c>
      <c r="C18" s="256" t="n">
        <f>'Trenčianský kraj'!E21</f>
        <v>38.0</v>
      </c>
      <c r="D18" s="257" t="n">
        <f>'Trenčianský kraj'!F21</f>
        <v>7.0</v>
      </c>
      <c r="E18" s="257" t="n">
        <f>'Trenčianský kraj'!G21</f>
        <v>10.0</v>
      </c>
      <c r="F18" s="257" t="n">
        <f>'Trenčianský kraj'!H21</f>
        <v>9.0</v>
      </c>
      <c r="G18" s="257" t="n">
        <f>'Trenčianský kraj'!I21</f>
        <v>1.0</v>
      </c>
      <c r="H18" s="257" t="n">
        <f>'Trenčianský kraj'!J21</f>
        <v>55.0</v>
      </c>
      <c r="I18" s="257" t="n">
        <f>'Trenčianský kraj'!K21</f>
        <v>7.0</v>
      </c>
      <c r="J18" s="258" t="n">
        <f>'Trenčianský kraj'!L21</f>
        <v>11.0</v>
      </c>
      <c r="K18" s="259" t="n">
        <f>'Trenčianský kraj'!M21</f>
        <v>55.0</v>
      </c>
      <c r="L18" s="257" t="n">
        <f>'Trenčianský kraj'!N21</f>
        <v>10.0</v>
      </c>
      <c r="M18" s="257" t="n">
        <f>'Trenčianský kraj'!O21</f>
        <v>13.0</v>
      </c>
      <c r="N18" s="257" t="n">
        <f>'Trenčianský kraj'!P21</f>
        <v>78.0</v>
      </c>
      <c r="O18" s="257" t="n">
        <f>'Trenčianský kraj'!Q21</f>
        <v>9.0</v>
      </c>
      <c r="P18" s="258" t="n">
        <f>'Trenčianský kraj'!R21</f>
        <v>14.0</v>
      </c>
    </row>
    <row customFormat="1" r="19" s="22" spans="2:16" x14ac:dyDescent="0.25">
      <c r="B19" s="288" t="s">
        <v>100</v>
      </c>
      <c r="C19" s="284" t="n">
        <f>'Trenčianský kraj'!E22</f>
        <v>0.6909090909090909</v>
      </c>
      <c r="D19" s="285" t="n">
        <f>'Trenčianský kraj'!F22</f>
        <v>0.12727272727272726</v>
      </c>
      <c r="E19" s="285" t="n">
        <f>'Trenčianský kraj'!G22</f>
        <v>0.18181818181818182</v>
      </c>
      <c r="F19" s="285" t="n">
        <f>'Trenčianský kraj'!H22</f>
        <v>0.9</v>
      </c>
      <c r="G19" s="285" t="n">
        <f>'Trenčianský kraj'!I22</f>
        <v>0.09999999999999998</v>
      </c>
      <c r="H19" s="285"/>
      <c r="I19" s="285" t="n">
        <f>'Trenčianský kraj'!K22</f>
        <v>0.12727272727272726</v>
      </c>
      <c r="J19" s="286" t="n">
        <f>'Trenčianský kraj'!L22</f>
        <v>0.2</v>
      </c>
      <c r="K19" s="287" t="n">
        <f>'Trenčianský kraj'!M22</f>
        <v>0.7051282051282052</v>
      </c>
      <c r="L19" s="285" t="n">
        <f>'Trenčianský kraj'!N22</f>
        <v>0.1282051282051282</v>
      </c>
      <c r="M19" s="285" t="n">
        <f>'Trenčianský kraj'!O22</f>
        <v>0.16666666666666663</v>
      </c>
      <c r="N19" s="285"/>
      <c r="O19" s="285" t="n">
        <f>'Trenčianský kraj'!Q22</f>
        <v>0.11538461538461539</v>
      </c>
      <c r="P19" s="286" t="n">
        <f>'Trenčianský kraj'!R22</f>
        <v>0.1794871794871795</v>
      </c>
    </row>
    <row customFormat="1" ht="15.75" r="20" s="22" spans="2:16" x14ac:dyDescent="0.25">
      <c r="B20" s="15" t="s">
        <v>113</v>
      </c>
      <c r="C20" s="256" t="n">
        <f>'Trnavský kraj'!E17</f>
        <v>27.0</v>
      </c>
      <c r="D20" s="257" t="n">
        <f>'Trnavský kraj'!F17</f>
        <v>4.0</v>
      </c>
      <c r="E20" s="257" t="n">
        <f>'Trnavský kraj'!G17</f>
        <v>4.0</v>
      </c>
      <c r="F20" s="257" t="n">
        <f>'Trnavský kraj'!H17</f>
        <v>4.0</v>
      </c>
      <c r="G20" s="257" t="n">
        <f>'Trnavský kraj'!I17</f>
        <v>0.0</v>
      </c>
      <c r="H20" s="257" t="n">
        <f>'Trnavský kraj'!J17</f>
        <v>35.0</v>
      </c>
      <c r="I20" s="257" t="n">
        <f>'Trnavský kraj'!K17</f>
        <v>4.0</v>
      </c>
      <c r="J20" s="258" t="n">
        <f>'Trnavský kraj'!L17</f>
        <v>2.0</v>
      </c>
      <c r="K20" s="259" t="n">
        <f>'Trnavský kraj'!M17</f>
        <v>36.0</v>
      </c>
      <c r="L20" s="257" t="n">
        <f>'Trnavský kraj'!N17</f>
        <v>6.0</v>
      </c>
      <c r="M20" s="257" t="n">
        <f>'Trnavský kraj'!O17</f>
        <v>6.0</v>
      </c>
      <c r="N20" s="257" t="n">
        <f>'Trnavský kraj'!P17</f>
        <v>48.0</v>
      </c>
      <c r="O20" s="257" t="n">
        <f>'Trnavský kraj'!Q17</f>
        <v>6.0</v>
      </c>
      <c r="P20" s="258" t="n">
        <f>'Trnavský kraj'!R17</f>
        <v>3.0</v>
      </c>
    </row>
    <row customFormat="1" ht="15.75" r="21" s="22" spans="2:16" x14ac:dyDescent="0.25">
      <c r="B21" s="19" t="s">
        <v>100</v>
      </c>
      <c r="C21" s="289" t="n">
        <f>'Trnavský kraj'!E18</f>
        <v>0.7714285714285715</v>
      </c>
      <c r="D21" s="290" t="n">
        <f>'Trnavský kraj'!F18</f>
        <v>0.11428571428571428</v>
      </c>
      <c r="E21" s="290" t="n">
        <f>'Trnavský kraj'!G18</f>
        <v>0.11428571428571425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0.11428571428571428</v>
      </c>
      <c r="J21" s="291" t="n">
        <f>'Trnavský kraj'!L18</f>
        <v>0.05714285714285714</v>
      </c>
      <c r="K21" s="292" t="n">
        <f>'Trnavský kraj'!M18</f>
        <v>0.75</v>
      </c>
      <c r="L21" s="290" t="n">
        <f>'Trnavský kraj'!N18</f>
        <v>0.125</v>
      </c>
      <c r="M21" s="290" t="n">
        <f>'Trnavský kraj'!O18</f>
        <v>0.125</v>
      </c>
      <c r="N21" s="290"/>
      <c r="O21" s="290" t="n">
        <f>'Trnavský kraj'!Q18</f>
        <v>0.125</v>
      </c>
      <c r="P21" s="291" t="n">
        <f>'Trnavský kraj'!R18</f>
        <v>0.0625</v>
      </c>
    </row>
    <row customFormat="1" ht="15.75" r="22" s="22" spans="2:16" x14ac:dyDescent="0.25">
      <c r="B22" s="16" t="s">
        <v>114</v>
      </c>
      <c r="C22" s="260" t="n">
        <f>'Žilinský kraj'!E22</f>
        <v>28.0</v>
      </c>
      <c r="D22" s="261" t="n">
        <f>'Žilinský kraj'!F22</f>
        <v>2.0</v>
      </c>
      <c r="E22" s="261" t="n">
        <f>'Žilinský kraj'!G22</f>
        <v>4.0</v>
      </c>
      <c r="F22" s="261" t="n">
        <f>'Žilinský kraj'!H22</f>
        <v>4.0</v>
      </c>
      <c r="G22" s="261" t="n">
        <f>'Žilinský kraj'!I22</f>
        <v>0.0</v>
      </c>
      <c r="H22" s="261" t="n">
        <f>'Žilinský kraj'!J22</f>
        <v>34.0</v>
      </c>
      <c r="I22" s="261" t="n">
        <f>'Žilinský kraj'!K22</f>
        <v>2.0</v>
      </c>
      <c r="J22" s="262" t="n">
        <f>'Žilinský kraj'!L22</f>
        <v>6.0</v>
      </c>
      <c r="K22" s="263" t="n">
        <f>'Žilinský kraj'!M22</f>
        <v>43.0</v>
      </c>
      <c r="L22" s="261" t="n">
        <f>'Žilinský kraj'!N22</f>
        <v>3.0</v>
      </c>
      <c r="M22" s="261" t="n">
        <f>'Žilinský kraj'!O22</f>
        <v>6.0</v>
      </c>
      <c r="N22" s="261" t="n">
        <f>'Žilinský kraj'!P22</f>
        <v>52.0</v>
      </c>
      <c r="O22" s="261" t="n">
        <f>'Žilinský kraj'!Q22</f>
        <v>4.0</v>
      </c>
      <c r="P22" s="262" t="n">
        <f>'Žilinský kraj'!R22</f>
        <v>8.0</v>
      </c>
    </row>
    <row customFormat="1" ht="16.5" r="23" s="22" spans="2:16" thickBot="1" x14ac:dyDescent="0.3">
      <c r="B23" s="20" t="s">
        <v>100</v>
      </c>
      <c r="C23" s="293" t="n">
        <f>'Žilinský kraj'!E23</f>
        <v>0.8235294117647058</v>
      </c>
      <c r="D23" s="294" t="n">
        <f>'Žilinský kraj'!F23</f>
        <v>0.058823529411764705</v>
      </c>
      <c r="E23" s="294" t="n">
        <f>'Žilinský kraj'!G23</f>
        <v>0.11764705882352945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0.058823529411764705</v>
      </c>
      <c r="J23" s="295" t="n">
        <f>'Žilinský kraj'!L23</f>
        <v>0.17647058823529413</v>
      </c>
      <c r="K23" s="296" t="n">
        <f>'Žilinský kraj'!M23</f>
        <v>0.8269230769230769</v>
      </c>
      <c r="L23" s="294" t="n">
        <f>'Žilinský kraj'!N23</f>
        <v>0.057692307692307696</v>
      </c>
      <c r="M23" s="294" t="n">
        <f>'Žilinský kraj'!O23</f>
        <v>0.11538461538461543</v>
      </c>
      <c r="N23" s="294"/>
      <c r="O23" s="294" t="n">
        <f>'Žilinský kraj'!Q23</f>
        <v>0.07692307692307693</v>
      </c>
      <c r="P23" s="295" t="n">
        <f>'Žilinský kraj'!R23</f>
        <v>0.15384615384615385</v>
      </c>
    </row>
    <row customFormat="1" ht="16.5" r="24" s="22" spans="2:16" thickBot="1" x14ac:dyDescent="0.3">
      <c r="B24" s="21" t="s">
        <v>115</v>
      </c>
      <c r="C24" s="300" t="n">
        <f>C8+C10+C12+C14+C16+C18+C20+C22</f>
        <v>231.0</v>
      </c>
      <c r="D24" s="301" t="n">
        <f ref="D24:P24" si="0" t="shared">D8+D10+D12+D14+D16+D18+D20+D22</f>
        <v>31.0</v>
      </c>
      <c r="E24" s="301" t="n">
        <f si="0" t="shared"/>
        <v>31.0</v>
      </c>
      <c r="F24" s="301" t="n">
        <f si="0" t="shared"/>
        <v>27.0</v>
      </c>
      <c r="G24" s="301" t="n">
        <f si="0" t="shared"/>
        <v>4.0</v>
      </c>
      <c r="H24" s="301" t="n">
        <f si="0" t="shared"/>
        <v>291.0</v>
      </c>
      <c r="I24" s="301" t="n">
        <f si="0" t="shared"/>
        <v>24.0</v>
      </c>
      <c r="J24" s="302" t="n">
        <f si="0" t="shared"/>
        <v>26.0</v>
      </c>
      <c r="K24" s="300" t="n">
        <f si="0" t="shared"/>
        <v>323.0</v>
      </c>
      <c r="L24" s="301" t="n">
        <f si="0" t="shared"/>
        <v>51.0</v>
      </c>
      <c r="M24" s="301" t="n">
        <f si="0" t="shared"/>
        <v>41.0</v>
      </c>
      <c r="N24" s="301" t="n">
        <f si="0" t="shared"/>
        <v>415.0</v>
      </c>
      <c r="O24" s="301" t="n">
        <f si="0" t="shared"/>
        <v>33.0</v>
      </c>
      <c r="P24" s="301" t="n">
        <f si="0" t="shared"/>
        <v>34.0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0.78839590443686</v>
      </c>
      <c r="D25" s="276" t="n">
        <f>IF(ISERROR(D24/(C24+D24+E24)),0,(D24/(C24+D24+E24)))</f>
        <v>0.10580204778156997</v>
      </c>
      <c r="E25" s="276" t="n">
        <f>IF(1-C25-D25=1,IF(E24=0,0,1),1-C25-D25)</f>
        <v>0.10580204778157</v>
      </c>
      <c r="F25" s="279" t="n">
        <f>IF(ISERROR(F24/E24),0,(F24/E24))</f>
        <v>0.8709677419354839</v>
      </c>
      <c r="G25" s="276" t="n">
        <f>IF(1-F25=1,IF(G24=0,0,1),1-F25)</f>
        <v>0.12903225806451613</v>
      </c>
      <c r="H25" s="276"/>
      <c r="I25" s="276" t="n">
        <f>IF(ISERROR(I24/H24),0,(I24/H24))</f>
        <v>0.08247422680412371</v>
      </c>
      <c r="J25" s="277" t="n">
        <f>IF(ISERROR(J24/H24),0,(J24/H24))</f>
        <v>0.08934707903780069</v>
      </c>
      <c r="K25" s="274" t="n">
        <f>IF(ISERROR(K24/N24),0,(K24/N24))</f>
        <v>0.7783132530120482</v>
      </c>
      <c r="L25" s="276" t="n">
        <f>IF(ISERROR(L24/N24),0,(L24/N24))</f>
        <v>0.12289156626506025</v>
      </c>
      <c r="M25" s="276" t="n">
        <f>IF(1-K25-L25=1,IF(M24=0,0,1),1-K25-L25)</f>
        <v>0.09879518072289152</v>
      </c>
      <c r="N25" s="276"/>
      <c r="O25" s="276" t="n">
        <f>IF(ISERROR(O24/N24),0,(O24/N24))</f>
        <v>0.07951807228915662</v>
      </c>
      <c r="P25" s="278" t="n">
        <f>IF(ISERROR(P24/N24),0,(P24/N24))</f>
        <v>0.0819277108433735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145.0</v>
      </c>
      <c r="D33" s="253" t="n">
        <f>'Banskobystrický kraj'!F49</f>
        <v>19.0</v>
      </c>
      <c r="E33" s="253" t="n">
        <f>'Banskobystrický kraj'!G49</f>
        <v>12.0</v>
      </c>
      <c r="F33" s="253" t="n">
        <f>'Banskobystrický kraj'!H49</f>
        <v>12.0</v>
      </c>
      <c r="G33" s="253" t="n">
        <f>'Banskobystrický kraj'!I49</f>
        <v>0.0</v>
      </c>
      <c r="H33" s="253" t="n">
        <f>'Banskobystrický kraj'!J49</f>
        <v>174.0</v>
      </c>
      <c r="I33" s="253" t="n">
        <f>'Banskobystrický kraj'!K49</f>
        <v>10.0</v>
      </c>
      <c r="J33" s="254" t="n">
        <f>'Banskobystrický kraj'!L49</f>
        <v>15.0</v>
      </c>
      <c r="K33" s="255" t="n">
        <f>'Banskobystrický kraj'!M49</f>
        <v>215.0</v>
      </c>
      <c r="L33" s="253" t="n">
        <f>'Banskobystrický kraj'!N49</f>
        <v>28.0</v>
      </c>
      <c r="M33" s="253" t="n">
        <f>'Banskobystrický kraj'!O49</f>
        <v>18.0</v>
      </c>
      <c r="N33" s="253" t="n">
        <f>'Banskobystrický kraj'!P49</f>
        <v>261.0</v>
      </c>
      <c r="O33" s="253" t="n">
        <f>'Banskobystrický kraj'!Q49</f>
        <v>14.0</v>
      </c>
      <c r="P33" s="254" t="n">
        <f>'Banskobystrický kraj'!R49</f>
        <v>19.0</v>
      </c>
    </row>
    <row customFormat="1" ht="15.75" r="34" s="22" spans="2:17" x14ac:dyDescent="0.25">
      <c r="B34" s="17" t="s">
        <v>100</v>
      </c>
      <c r="C34" s="280" t="n">
        <f>'Banskobystrický kraj'!E50</f>
        <v>0.8238636363636364</v>
      </c>
      <c r="D34" s="281" t="n">
        <f>'Banskobystrický kraj'!F50</f>
        <v>0.10795454545454546</v>
      </c>
      <c r="E34" s="281" t="n">
        <f>'Banskobystrický kraj'!G50</f>
        <v>0.06818181818181819</v>
      </c>
      <c r="F34" s="281" t="n">
        <f>'Banskobystrický kraj'!H50</f>
        <v>1.0</v>
      </c>
      <c r="G34" s="281" t="n">
        <f>'Banskobystrický kraj'!I50</f>
        <v>0.0</v>
      </c>
      <c r="H34" s="281"/>
      <c r="I34" s="281" t="n">
        <f>'Banskobystrický kraj'!K50</f>
        <v>0.05747126436781609</v>
      </c>
      <c r="J34" s="282" t="n">
        <f>'Banskobystrický kraj'!L50</f>
        <v>0.08620689655172414</v>
      </c>
      <c r="K34" s="283" t="n">
        <f>'Banskobystrický kraj'!M50</f>
        <v>0.8237547892720306</v>
      </c>
      <c r="L34" s="281" t="n">
        <f>'Banskobystrický kraj'!N50</f>
        <v>0.10727969348659004</v>
      </c>
      <c r="M34" s="281" t="n">
        <f>'Banskobystrický kraj'!O50</f>
        <v>0.06896551724137935</v>
      </c>
      <c r="N34" s="281"/>
      <c r="O34" s="281" t="n">
        <f>'Banskobystrický kraj'!Q50</f>
        <v>0.05363984674329502</v>
      </c>
      <c r="P34" s="282" t="n">
        <f>'Banskobystrický kraj'!R50</f>
        <v>0.07279693486590039</v>
      </c>
    </row>
    <row customFormat="1" ht="15.75" r="35" s="22" spans="2:17" x14ac:dyDescent="0.25">
      <c r="B35" s="15" t="s">
        <v>108</v>
      </c>
      <c r="C35" s="256" t="n">
        <f>'Bratislavský kraj'!E37</f>
        <v>84.0</v>
      </c>
      <c r="D35" s="257" t="n">
        <f>'Bratislavský kraj'!F37</f>
        <v>10.0</v>
      </c>
      <c r="E35" s="257" t="n">
        <f>'Bratislavský kraj'!G37</f>
        <v>20.0</v>
      </c>
      <c r="F35" s="257" t="n">
        <f>'Bratislavský kraj'!H37</f>
        <v>16.0</v>
      </c>
      <c r="G35" s="257" t="n">
        <f>'Bratislavský kraj'!I37</f>
        <v>4.0</v>
      </c>
      <c r="H35" s="257" t="n">
        <f>'Bratislavský kraj'!J37</f>
        <v>113.0</v>
      </c>
      <c r="I35" s="257" t="n">
        <f>'Bratislavský kraj'!K37</f>
        <v>15.0</v>
      </c>
      <c r="J35" s="298" t="n">
        <f>'Bratislavský kraj'!L37</f>
        <v>10.0</v>
      </c>
      <c r="K35" s="256" t="n">
        <f>'Bratislavský kraj'!M37</f>
        <v>112.0</v>
      </c>
      <c r="L35" s="257" t="n">
        <f>'Bratislavský kraj'!N37</f>
        <v>13.0</v>
      </c>
      <c r="M35" s="257" t="n">
        <f>'Bratislavský kraj'!O37</f>
        <v>27.0</v>
      </c>
      <c r="N35" s="298" t="n">
        <f>'Bratislavský kraj'!P37</f>
        <v>152.0</v>
      </c>
      <c r="O35" s="257" t="n">
        <f>'Bratislavský kraj'!Q37</f>
        <v>22.0</v>
      </c>
      <c r="P35" s="258" t="n">
        <f>'Bratislavský kraj'!R37</f>
        <v>11.0</v>
      </c>
    </row>
    <row customFormat="1" ht="15.75" r="36" s="22" spans="2:17" x14ac:dyDescent="0.25">
      <c r="B36" s="18" t="s">
        <v>100</v>
      </c>
      <c r="C36" s="284" t="n">
        <f>'Bratislavský kraj'!E38</f>
        <v>0.7368421052631579</v>
      </c>
      <c r="D36" s="285" t="n">
        <f>'Bratislavský kraj'!F38</f>
        <v>0.08771929824561403</v>
      </c>
      <c r="E36" s="285" t="n">
        <f>'Bratislavský kraj'!G38</f>
        <v>0.17543859649122812</v>
      </c>
      <c r="F36" s="285" t="n">
        <f>'Bratislavský kraj'!H38</f>
        <v>0.8</v>
      </c>
      <c r="G36" s="285" t="n">
        <f>'Bratislavský kraj'!I38</f>
        <v>0.19999999999999996</v>
      </c>
      <c r="H36" s="285"/>
      <c r="I36" s="285" t="n">
        <f>'Bratislavský kraj'!K38</f>
        <v>0.13274336283185842</v>
      </c>
      <c r="J36" s="299" t="n">
        <f>'Bratislavský kraj'!L38</f>
        <v>0.08849557522123894</v>
      </c>
      <c r="K36" s="284" t="n">
        <f>'Bratislavský kraj'!M38</f>
        <v>0.7368421052631579</v>
      </c>
      <c r="L36" s="285" t="n">
        <f>'Bratislavský kraj'!N38</f>
        <v>0.08552631578947369</v>
      </c>
      <c r="M36" s="285" t="n">
        <f>'Bratislavský kraj'!O38</f>
        <v>0.17763157894736847</v>
      </c>
      <c r="N36" s="299"/>
      <c r="O36" s="285" t="n">
        <f>'Bratislavský kraj'!Q38</f>
        <v>0.14473684210526316</v>
      </c>
      <c r="P36" s="286" t="n">
        <f>'Bratislavský kraj'!R38</f>
        <v>0.07236842105263158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141.0</v>
      </c>
      <c r="D37" s="257" t="n">
        <f>'Košický kraj'!F45</f>
        <v>17.0</v>
      </c>
      <c r="E37" s="257" t="n">
        <f>'Košický kraj'!G45</f>
        <v>15.0</v>
      </c>
      <c r="F37" s="257" t="n">
        <f>'Košický kraj'!H45</f>
        <v>12.0</v>
      </c>
      <c r="G37" s="257" t="n">
        <f>'Košický kraj'!I45</f>
        <v>3.0</v>
      </c>
      <c r="H37" s="257" t="n">
        <f>'Košický kraj'!J45</f>
        <v>169.0</v>
      </c>
      <c r="I37" s="257" t="n">
        <f>'Košický kraj'!K45</f>
        <v>11.0</v>
      </c>
      <c r="J37" s="258" t="n">
        <f>'Košický kraj'!L45</f>
        <v>15.0</v>
      </c>
      <c r="K37" s="259" t="n">
        <f>'Košický kraj'!M45</f>
        <v>232.0</v>
      </c>
      <c r="L37" s="257" t="n">
        <f>'Košický kraj'!N45</f>
        <v>22.0</v>
      </c>
      <c r="M37" s="257" t="n">
        <f>'Košický kraj'!O45</f>
        <v>24.0</v>
      </c>
      <c r="N37" s="257" t="n">
        <f>'Košický kraj'!P45</f>
        <v>278.0</v>
      </c>
      <c r="O37" s="257" t="n">
        <f>'Košický kraj'!Q45</f>
        <v>19.0</v>
      </c>
      <c r="P37" s="258" t="n">
        <f>'Košický kraj'!R45</f>
        <v>21.0</v>
      </c>
    </row>
    <row customFormat="1" ht="15.75" r="38" s="22" spans="2:17" x14ac:dyDescent="0.25">
      <c r="B38" s="18" t="s">
        <v>100</v>
      </c>
      <c r="C38" s="284" t="n">
        <f>'Košický kraj'!E46</f>
        <v>0.815028901734104</v>
      </c>
      <c r="D38" s="285" t="n">
        <f>'Košický kraj'!F46</f>
        <v>0.09826589595375723</v>
      </c>
      <c r="E38" s="285" t="n">
        <f>'Košický kraj'!G46</f>
        <v>0.08670520231213874</v>
      </c>
      <c r="F38" s="285" t="n">
        <f>'Košický kraj'!H46</f>
        <v>0.8</v>
      </c>
      <c r="G38" s="285" t="n">
        <f>'Košický kraj'!I46</f>
        <v>1.0</v>
      </c>
      <c r="H38" s="285"/>
      <c r="I38" s="285" t="n">
        <f>'Košický kraj'!K46</f>
        <v>0.0650887573964497</v>
      </c>
      <c r="J38" s="286" t="n">
        <f>'Košický kraj'!L46</f>
        <v>0.08875739644970414</v>
      </c>
      <c r="K38" s="287" t="n">
        <f>'Košický kraj'!M46</f>
        <v>0.8345323741007195</v>
      </c>
      <c r="L38" s="285" t="n">
        <f>'Košický kraj'!N46</f>
        <v>0.07913669064748201</v>
      </c>
      <c r="M38" s="285" t="n">
        <f>'Košický kraj'!O46</f>
        <v>0.08633093525179854</v>
      </c>
      <c r="N38" s="285"/>
      <c r="O38" s="285" t="n">
        <f>'Košický kraj'!Q46</f>
        <v>0.0683453237410072</v>
      </c>
      <c r="P38" s="286" t="n">
        <f>'Košický kraj'!R46</f>
        <v>0.07553956834532374</v>
      </c>
    </row>
    <row customFormat="1" ht="15.75" r="39" s="22" spans="2:17" x14ac:dyDescent="0.25">
      <c r="B39" s="15" t="s">
        <v>110</v>
      </c>
      <c r="C39" s="256" t="n">
        <f>'Nitrianský kraj'!E35</f>
        <v>175.0</v>
      </c>
      <c r="D39" s="257" t="n">
        <f>'Nitrianský kraj'!F35</f>
        <v>20.0</v>
      </c>
      <c r="E39" s="257" t="n">
        <f>'Nitrianský kraj'!G35</f>
        <v>14.0</v>
      </c>
      <c r="F39" s="257" t="n">
        <f>'Nitrianský kraj'!H35</f>
        <v>14.0</v>
      </c>
      <c r="G39" s="257" t="n">
        <f>'Nitrianský kraj'!I35</f>
        <v>0.0</v>
      </c>
      <c r="H39" s="257" t="n">
        <f>'Nitrianský kraj'!J35</f>
        <v>207.0</v>
      </c>
      <c r="I39" s="257" t="n">
        <f>'Nitrianský kraj'!K35</f>
        <v>9.0</v>
      </c>
      <c r="J39" s="258" t="n">
        <f>'Nitrianský kraj'!L35</f>
        <v>15.0</v>
      </c>
      <c r="K39" s="259" t="n">
        <f>'Nitrianský kraj'!M35</f>
        <v>238.0</v>
      </c>
      <c r="L39" s="257" t="n">
        <f>'Nitrianský kraj'!N35</f>
        <v>25.0</v>
      </c>
      <c r="M39" s="257" t="n">
        <f>'Nitrianský kraj'!O35</f>
        <v>17.0</v>
      </c>
      <c r="N39" s="257" t="n">
        <f>'Nitrianský kraj'!P35</f>
        <v>280.0</v>
      </c>
      <c r="O39" s="257" t="n">
        <f>'Nitrianský kraj'!Q35</f>
        <v>13.0</v>
      </c>
      <c r="P39" s="258" t="n">
        <f>'Nitrianský kraj'!R35</f>
        <v>15.0</v>
      </c>
    </row>
    <row customFormat="1" ht="15.75" r="40" s="22" spans="2:17" x14ac:dyDescent="0.25">
      <c r="B40" s="18" t="s">
        <v>100</v>
      </c>
      <c r="C40" s="284" t="n">
        <f>'Nitrianský kraj'!E36</f>
        <v>0.8373205741626795</v>
      </c>
      <c r="D40" s="285" t="n">
        <f>'Nitrianský kraj'!F36</f>
        <v>0.09569377990430622</v>
      </c>
      <c r="E40" s="285" t="n">
        <f>'Nitrianský kraj'!G36</f>
        <v>0.06698564593301432</v>
      </c>
      <c r="F40" s="285" t="n">
        <f>'Nitrianský kraj'!H36</f>
        <v>1.0</v>
      </c>
      <c r="G40" s="285" t="n">
        <f>'Nitrianský kraj'!I36</f>
        <v>0.0</v>
      </c>
      <c r="H40" s="285"/>
      <c r="I40" s="285" t="n">
        <f>'Nitrianský kraj'!K36</f>
        <v>0.043478260869565216</v>
      </c>
      <c r="J40" s="286" t="n">
        <f>'Nitrianský kraj'!L36</f>
        <v>0.07246376811594203</v>
      </c>
      <c r="K40" s="287" t="n">
        <f>'Nitrianský kraj'!M36</f>
        <v>0.85</v>
      </c>
      <c r="L40" s="285" t="n">
        <f>'Nitrianský kraj'!N36</f>
        <v>0.08928571428571429</v>
      </c>
      <c r="M40" s="285" t="n">
        <f>'Nitrianský kraj'!O36</f>
        <v>0.060714285714285735</v>
      </c>
      <c r="N40" s="285"/>
      <c r="O40" s="285" t="n">
        <f>'Nitrianský kraj'!Q36</f>
        <v>0.04642857142857143</v>
      </c>
      <c r="P40" s="286" t="n">
        <f>'Nitrianský kraj'!R36</f>
        <v>0.05357142857142857</v>
      </c>
    </row>
    <row customFormat="1" ht="15.75" r="41" s="22" spans="2:17" x14ac:dyDescent="0.25">
      <c r="B41" s="15" t="s">
        <v>111</v>
      </c>
      <c r="C41" s="256" t="n">
        <f>'Prešovský kraj'!E53</f>
        <v>131.0</v>
      </c>
      <c r="D41" s="257" t="n">
        <f>'Prešovský kraj'!F53</f>
        <v>17.0</v>
      </c>
      <c r="E41" s="257" t="n">
        <f>'Prešovský kraj'!G53</f>
        <v>12.0</v>
      </c>
      <c r="F41" s="257" t="n">
        <f>'Prešovský kraj'!H53</f>
        <v>10.0</v>
      </c>
      <c r="G41" s="257" t="n">
        <f>'Prešovský kraj'!I53</f>
        <v>2.0</v>
      </c>
      <c r="H41" s="257" t="n">
        <f>'Prešovský kraj'!J53</f>
        <v>150.0</v>
      </c>
      <c r="I41" s="257" t="n">
        <f>'Prešovský kraj'!K53</f>
        <v>8.0</v>
      </c>
      <c r="J41" s="258" t="n">
        <f>'Prešovský kraj'!L53</f>
        <v>14.0</v>
      </c>
      <c r="K41" s="259" t="n">
        <f>'Prešovský kraj'!M53</f>
        <v>186.0</v>
      </c>
      <c r="L41" s="257" t="n">
        <f>'Prešovský kraj'!N53</f>
        <v>22.0</v>
      </c>
      <c r="M41" s="257" t="n">
        <f>'Prešovský kraj'!O53</f>
        <v>18.0</v>
      </c>
      <c r="N41" s="257" t="n">
        <f>'Prešovský kraj'!P53</f>
        <v>226.0</v>
      </c>
      <c r="O41" s="257" t="n">
        <f>'Prešovský kraj'!Q53</f>
        <v>12.0</v>
      </c>
      <c r="P41" s="258" t="n">
        <f>'Prešovský kraj'!R53</f>
        <v>20.0</v>
      </c>
    </row>
    <row customFormat="1" ht="15.75" r="42" s="22" spans="2:17" x14ac:dyDescent="0.25">
      <c r="B42" s="18" t="s">
        <v>100</v>
      </c>
      <c r="C42" s="284" t="n">
        <f>'Prešovský kraj'!E54</f>
        <v>0.81875</v>
      </c>
      <c r="D42" s="285" t="n">
        <f>'Prešovský kraj'!F54</f>
        <v>0.10625</v>
      </c>
      <c r="E42" s="285" t="n">
        <f>'Prešovský kraj'!G54</f>
        <v>0.07500000000000002</v>
      </c>
      <c r="F42" s="285" t="n">
        <f>'Prešovský kraj'!H54</f>
        <v>0.8333333333333334</v>
      </c>
      <c r="G42" s="285" t="n">
        <f>'Prešovský kraj'!I54</f>
        <v>0.16666666666666663</v>
      </c>
      <c r="H42" s="285"/>
      <c r="I42" s="285" t="n">
        <f>'Prešovský kraj'!K54</f>
        <v>0.05333333333333334</v>
      </c>
      <c r="J42" s="286" t="n">
        <f>'Prešovský kraj'!L54</f>
        <v>0.09333333333333334</v>
      </c>
      <c r="K42" s="287" t="n">
        <f>'Prešovský kraj'!M54</f>
        <v>0.8230088495575221</v>
      </c>
      <c r="L42" s="285" t="n">
        <f>'Prešovský kraj'!N54</f>
        <v>0.09734513274336283</v>
      </c>
      <c r="M42" s="285" t="n">
        <f>'Prešovský kraj'!O54</f>
        <v>0.0796460176991151</v>
      </c>
      <c r="N42" s="285"/>
      <c r="O42" s="285" t="n">
        <f>'Prešovský kraj'!Q54</f>
        <v>0.05309734513274336</v>
      </c>
      <c r="P42" s="286" t="n">
        <f>'Prešovský kraj'!R54</f>
        <v>0.08849557522123894</v>
      </c>
    </row>
    <row customFormat="1" ht="15.75" r="43" s="22" spans="2:17" x14ac:dyDescent="0.25">
      <c r="B43" s="15" t="s">
        <v>112</v>
      </c>
      <c r="C43" s="256" t="n">
        <f>'Trenčianský kraj'!E43</f>
        <v>114.0</v>
      </c>
      <c r="D43" s="257" t="n">
        <f>'Trenčianský kraj'!F43</f>
        <v>25.0</v>
      </c>
      <c r="E43" s="257" t="n">
        <f>'Trenčianský kraj'!G43</f>
        <v>29.0</v>
      </c>
      <c r="F43" s="257" t="n">
        <f>'Trenčianský kraj'!H43</f>
        <v>26.0</v>
      </c>
      <c r="G43" s="257" t="n">
        <f>'Trenčianský kraj'!I43</f>
        <v>3.0</v>
      </c>
      <c r="H43" s="257" t="n">
        <f>'Trenčianský kraj'!J43</f>
        <v>167.0</v>
      </c>
      <c r="I43" s="257" t="n">
        <f>'Trenčianský kraj'!K43</f>
        <v>21.0</v>
      </c>
      <c r="J43" s="258" t="n">
        <f>'Trenčianský kraj'!L43</f>
        <v>18.0</v>
      </c>
      <c r="K43" s="259" t="n">
        <f>'Trenčianský kraj'!M43</f>
        <v>177.0</v>
      </c>
      <c r="L43" s="257" t="n">
        <f>'Trenčianský kraj'!N43</f>
        <v>32.0</v>
      </c>
      <c r="M43" s="257" t="n">
        <f>'Trenčianský kraj'!O43</f>
        <v>42.0</v>
      </c>
      <c r="N43" s="257" t="n">
        <f>'Trenčianský kraj'!P43</f>
        <v>251.0</v>
      </c>
      <c r="O43" s="257" t="n">
        <f>'Trenčianský kraj'!Q43</f>
        <v>32.0</v>
      </c>
      <c r="P43" s="258" t="n">
        <f>'Trenčianský kraj'!R43</f>
        <v>26.0</v>
      </c>
    </row>
    <row customFormat="1" ht="15.75" r="44" s="22" spans="2:17" x14ac:dyDescent="0.25">
      <c r="B44" s="18" t="s">
        <v>100</v>
      </c>
      <c r="C44" s="284" t="n">
        <f>'Trenčianský kraj'!E44</f>
        <v>0.6785714285714286</v>
      </c>
      <c r="D44" s="285" t="n">
        <f>'Trenčianský kraj'!F44</f>
        <v>0.1488095238095238</v>
      </c>
      <c r="E44" s="285" t="n">
        <f>'Trenčianský kraj'!G44</f>
        <v>0.1726190476190476</v>
      </c>
      <c r="F44" s="285" t="n">
        <f>'Trenčianský kraj'!H44</f>
        <v>0.896551724137931</v>
      </c>
      <c r="G44" s="285" t="n">
        <f>'Trenčianský kraj'!I44</f>
        <v>0.09999999999999998</v>
      </c>
      <c r="H44" s="285"/>
      <c r="I44" s="285" t="n">
        <f>'Trenčianský kraj'!K44</f>
        <v>0.12574850299401197</v>
      </c>
      <c r="J44" s="286" t="n">
        <f>'Trenčianský kraj'!L44</f>
        <v>0.10778443113772455</v>
      </c>
      <c r="K44" s="287" t="n">
        <f>'Trenčianský kraj'!M44</f>
        <v>0.7051792828685259</v>
      </c>
      <c r="L44" s="285" t="n">
        <f>'Trenčianský kraj'!N44</f>
        <v>0.12749003984063745</v>
      </c>
      <c r="M44" s="285" t="n">
        <f>'Trenčianský kraj'!O44</f>
        <v>0.16733067729083662</v>
      </c>
      <c r="N44" s="285"/>
      <c r="O44" s="285" t="n">
        <f>'Trenčianský kraj'!Q44</f>
        <v>0.12749003984063745</v>
      </c>
      <c r="P44" s="286" t="n">
        <f>'Trenčianský kraj'!R44</f>
        <v>0.10358565737051793</v>
      </c>
    </row>
    <row customFormat="1" ht="15.75" r="45" s="22" spans="2:17" x14ac:dyDescent="0.25">
      <c r="B45" s="15" t="s">
        <v>113</v>
      </c>
      <c r="C45" s="256" t="n">
        <f>'Trnavský kraj'!E35</f>
        <v>136.0</v>
      </c>
      <c r="D45" s="257" t="n">
        <f>'Trnavský kraj'!F35</f>
        <v>19.0</v>
      </c>
      <c r="E45" s="257" t="n">
        <f>'Trnavský kraj'!G35</f>
        <v>15.0</v>
      </c>
      <c r="F45" s="257" t="n">
        <f>'Trnavský kraj'!H35</f>
        <v>13.0</v>
      </c>
      <c r="G45" s="257" t="n">
        <f>'Trnavský kraj'!I35</f>
        <v>2.0</v>
      </c>
      <c r="H45" s="257" t="n">
        <f>'Trnavský kraj'!J35</f>
        <v>170.0</v>
      </c>
      <c r="I45" s="257" t="n">
        <f>'Trnavský kraj'!K35</f>
        <v>11.0</v>
      </c>
      <c r="J45" s="258" t="n">
        <f>'Trnavský kraj'!L35</f>
        <v>14.0</v>
      </c>
      <c r="K45" s="259" t="n">
        <f>'Trnavský kraj'!M35</f>
        <v>205.0</v>
      </c>
      <c r="L45" s="257" t="n">
        <f>'Trnavský kraj'!N35</f>
        <v>24.0</v>
      </c>
      <c r="M45" s="257" t="n">
        <f>'Trnavský kraj'!O35</f>
        <v>21.0</v>
      </c>
      <c r="N45" s="257" t="n">
        <f>'Trnavský kraj'!P35</f>
        <v>250.0</v>
      </c>
      <c r="O45" s="257" t="n">
        <f>'Trnavský kraj'!Q35</f>
        <v>18.0</v>
      </c>
      <c r="P45" s="258" t="n">
        <f>'Trnavský kraj'!R35</f>
        <v>15.0</v>
      </c>
    </row>
    <row customFormat="1" ht="15.75" r="46" s="22" spans="2:17" x14ac:dyDescent="0.25">
      <c r="B46" s="19" t="s">
        <v>100</v>
      </c>
      <c r="C46" s="284" t="n">
        <f>'Trnavský kraj'!E36</f>
        <v>0.8</v>
      </c>
      <c r="D46" s="285" t="n">
        <f>'Trnavský kraj'!F36</f>
        <v>0.11176470588235295</v>
      </c>
      <c r="E46" s="285" t="n">
        <f>'Trnavský kraj'!G36</f>
        <v>0.08823529411764701</v>
      </c>
      <c r="F46" s="285" t="n">
        <f>'Trnavský kraj'!H36</f>
        <v>0.8666666666666667</v>
      </c>
      <c r="G46" s="285" t="n">
        <f>'Trnavský kraj'!I36</f>
        <v>0.1333333333333333</v>
      </c>
      <c r="H46" s="285"/>
      <c r="I46" s="285" t="n">
        <f>'Trnavský kraj'!K36</f>
        <v>0.06470588235294118</v>
      </c>
      <c r="J46" s="286" t="n">
        <f>'Trnavský kraj'!L36</f>
        <v>0.08235294117647059</v>
      </c>
      <c r="K46" s="287" t="n">
        <f>'Trnavský kraj'!M36</f>
        <v>0.82</v>
      </c>
      <c r="L46" s="285" t="n">
        <f>'Trnavský kraj'!N36</f>
        <v>0.096</v>
      </c>
      <c r="M46" s="285" t="n">
        <f>'Trnavský kraj'!O36</f>
        <v>0.08400000000000005</v>
      </c>
      <c r="N46" s="285"/>
      <c r="O46" s="285" t="n">
        <f>'Trnavský kraj'!Q36</f>
        <v>0.072</v>
      </c>
      <c r="P46" s="286" t="n">
        <f>'Trnavský kraj'!R36</f>
        <v>0.06</v>
      </c>
    </row>
    <row customFormat="1" ht="15.75" r="47" s="22" spans="2:17" x14ac:dyDescent="0.25">
      <c r="B47" s="16" t="s">
        <v>114</v>
      </c>
      <c r="C47" s="256" t="n">
        <f>'Žilinský kraj'!E45</f>
        <v>105.0</v>
      </c>
      <c r="D47" s="257" t="n">
        <f>'Žilinský kraj'!F45</f>
        <v>17.0</v>
      </c>
      <c r="E47" s="257" t="n">
        <f>'Žilinský kraj'!G45</f>
        <v>16.0</v>
      </c>
      <c r="F47" s="257" t="n">
        <f>'Žilinský kraj'!H45</f>
        <v>14.0</v>
      </c>
      <c r="G47" s="257" t="n">
        <f>'Žilinský kraj'!I45</f>
        <v>2.0</v>
      </c>
      <c r="H47" s="257" t="n">
        <f>'Žilinský kraj'!J45</f>
        <v>137.0</v>
      </c>
      <c r="I47" s="257" t="n">
        <f>'Žilinský kraj'!K45</f>
        <v>11.0</v>
      </c>
      <c r="J47" s="258" t="n">
        <f>'Žilinský kraj'!L45</f>
        <v>12.0</v>
      </c>
      <c r="K47" s="259" t="n">
        <f>'Žilinský kraj'!M45</f>
        <v>152.0</v>
      </c>
      <c r="L47" s="257" t="n">
        <f>'Žilinský kraj'!N45</f>
        <v>23.0</v>
      </c>
      <c r="M47" s="257" t="n">
        <f>'Žilinský kraj'!O45</f>
        <v>23.0</v>
      </c>
      <c r="N47" s="257" t="n">
        <f>'Žilinský kraj'!P45</f>
        <v>198.0</v>
      </c>
      <c r="O47" s="257" t="n">
        <f>'Žilinský kraj'!Q45</f>
        <v>17.0</v>
      </c>
      <c r="P47" s="258" t="n">
        <f>'Žilinský kraj'!R45</f>
        <v>15.0</v>
      </c>
    </row>
    <row customFormat="1" ht="16.5" r="48" s="22" spans="2:17" thickBot="1" x14ac:dyDescent="0.3">
      <c r="B48" s="20" t="s">
        <v>100</v>
      </c>
      <c r="C48" s="293" t="n">
        <f>'Žilinský kraj'!E46</f>
        <v>0.7608695652173914</v>
      </c>
      <c r="D48" s="294" t="n">
        <f>'Žilinský kraj'!F46</f>
        <v>0.12318840579710146</v>
      </c>
      <c r="E48" s="294" t="n">
        <f>'Žilinský kraj'!G46</f>
        <v>0.11594202898550719</v>
      </c>
      <c r="F48" s="294" t="n">
        <f>'Žilinský kraj'!H46</f>
        <v>0.875</v>
      </c>
      <c r="G48" s="294" t="n">
        <f>'Žilinský kraj'!I46</f>
        <v>1.0</v>
      </c>
      <c r="H48" s="294"/>
      <c r="I48" s="294" t="n">
        <f>'Žilinský kraj'!K46</f>
        <v>0.08029197080291971</v>
      </c>
      <c r="J48" s="295" t="n">
        <f>'Žilinský kraj'!L46</f>
        <v>0.08759124087591241</v>
      </c>
      <c r="K48" s="296" t="n">
        <f>'Žilinský kraj'!M46</f>
        <v>0.7676767676767676</v>
      </c>
      <c r="L48" s="294" t="n">
        <f>'Žilinský kraj'!N46</f>
        <v>0.11616161616161616</v>
      </c>
      <c r="M48" s="294" t="n">
        <f>'Žilinský kraj'!O46</f>
        <v>0.11616161616161622</v>
      </c>
      <c r="N48" s="294"/>
      <c r="O48" s="294" t="n">
        <f>'Žilinský kraj'!Q46</f>
        <v>0.08585858585858586</v>
      </c>
      <c r="P48" s="295" t="n">
        <f>'Žilinský kraj'!R46</f>
        <v>0.07575757575757576</v>
      </c>
    </row>
    <row customFormat="1" ht="16.5" r="49" s="22" spans="2:16" thickBot="1" x14ac:dyDescent="0.3">
      <c r="B49" s="21" t="s">
        <v>115</v>
      </c>
      <c r="C49" s="300" t="n">
        <f>C33+C35+C37+C39+C41+C43+C45+C47</f>
        <v>1031.0</v>
      </c>
      <c r="D49" s="301" t="n">
        <f ref="D49:P49" si="1" t="shared">D33+D35+D37+D39+D41+D43+D45+D47</f>
        <v>144.0</v>
      </c>
      <c r="E49" s="301" t="n">
        <f si="1" t="shared"/>
        <v>133.0</v>
      </c>
      <c r="F49" s="301" t="n">
        <f si="1" t="shared"/>
        <v>117.0</v>
      </c>
      <c r="G49" s="301" t="n">
        <f si="1" t="shared"/>
        <v>16.0</v>
      </c>
      <c r="H49" s="301" t="n">
        <f si="1" t="shared"/>
        <v>1287.0</v>
      </c>
      <c r="I49" s="301" t="n">
        <f si="1" t="shared"/>
        <v>96.0</v>
      </c>
      <c r="J49" s="302" t="n">
        <f si="1" t="shared"/>
        <v>113.0</v>
      </c>
      <c r="K49" s="303" t="n">
        <f si="1" t="shared"/>
        <v>1517.0</v>
      </c>
      <c r="L49" s="301" t="n">
        <f si="1" t="shared"/>
        <v>189.0</v>
      </c>
      <c r="M49" s="301" t="n">
        <f si="1" t="shared"/>
        <v>190.0</v>
      </c>
      <c r="N49" s="301" t="n">
        <f si="1" t="shared"/>
        <v>1896.0</v>
      </c>
      <c r="O49" s="301" t="n">
        <f si="1" t="shared"/>
        <v>147.0</v>
      </c>
      <c r="P49" s="302" t="n">
        <f si="1" t="shared"/>
        <v>142.0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0.7882262996941896</v>
      </c>
      <c r="D50" s="275" t="n">
        <f>IF(ISERROR(D49/(C49+D49+E49)),0,(D49/(C49+D49+E49)))</f>
        <v>0.11009174311926606</v>
      </c>
      <c r="E50" s="276" t="n">
        <f>IF(1-C50-D50=1,IF(E49=0,0,1),1-C50-D50)</f>
        <v>0.10168195718654438</v>
      </c>
      <c r="F50" s="276" t="n">
        <f>IF(ISERROR(F49/E49),0,F49/E49)</f>
        <v>0.8796992481203008</v>
      </c>
      <c r="G50" s="276" t="n">
        <f>IF(1-F50=1,IF(G49=0,0,1),1-F50)</f>
        <v>0.12030075187969924</v>
      </c>
      <c r="H50" s="276"/>
      <c r="I50" s="276" t="n">
        <f>IF(ISERROR(I49/H49),0,(I49/H49))</f>
        <v>0.07459207459207459</v>
      </c>
      <c r="J50" s="277" t="n">
        <f>IF(ISERROR(J49/H49),0,(J49/H49))</f>
        <v>0.08780108780108781</v>
      </c>
      <c r="K50" s="274" t="n">
        <f>IF(ISERROR(K49/N49),0,(K49/N49))</f>
        <v>0.8001054852320675</v>
      </c>
      <c r="L50" s="276" t="n">
        <f>IF(ISERROR(L49/N49),0,(L49/N49))</f>
        <v>0.09968354430379747</v>
      </c>
      <c r="M50" s="276" t="n">
        <f>IF(1-K50-L50=1,IF(M49=0,0,1),1-K50-L50)</f>
        <v>0.10021097046413505</v>
      </c>
      <c r="N50" s="276"/>
      <c r="O50" s="276" t="n">
        <f>IF(ISERROR(O49/N49),0,(O49/N49))</f>
        <v>0.07753164556962025</v>
      </c>
      <c r="P50" s="278" t="n">
        <f>IF(ISERROR(P49/N49),0,(P49/N49))</f>
        <v>0.07489451476793249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8.0</v>
      </c>
      <c r="F8" s="45" t="n">
        <v>1.0</v>
      </c>
      <c r="G8" s="45" t="n">
        <v>2.0</v>
      </c>
      <c r="H8" s="45" t="n">
        <v>1.0</v>
      </c>
      <c r="I8" s="46" t="n">
        <v>1.0</v>
      </c>
      <c r="J8" s="47" t="n">
        <v>11.0</v>
      </c>
      <c r="K8" s="48" t="n">
        <v>1.0</v>
      </c>
      <c r="L8" s="49" t="n">
        <v>1.0</v>
      </c>
      <c r="M8" s="50" t="n">
        <v>9.0</v>
      </c>
      <c r="N8" s="51" t="n">
        <v>2.0</v>
      </c>
      <c r="O8" s="51" t="n">
        <v>3.0</v>
      </c>
      <c r="P8" s="52" t="n">
        <v>14.0</v>
      </c>
      <c r="Q8" s="51" t="n">
        <v>2.0</v>
      </c>
      <c r="R8" s="53" t="n">
        <v>1.0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3.0</v>
      </c>
      <c r="K10" s="68" t="n">
        <v>1.0</v>
      </c>
      <c r="L10" s="69" t="n">
        <v>0.0</v>
      </c>
      <c r="M10" s="70" t="n">
        <v>4.0</v>
      </c>
      <c r="N10" s="71" t="n">
        <v>0.0</v>
      </c>
      <c r="O10" s="71" t="n">
        <v>2.0</v>
      </c>
      <c r="P10" s="62" t="n">
        <v>6.0</v>
      </c>
      <c r="Q10" s="71" t="n">
        <v>2.0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4.0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5.0</v>
      </c>
      <c r="K11" s="68" t="n">
        <v>0.0</v>
      </c>
      <c r="L11" s="69" t="n">
        <v>0.0</v>
      </c>
      <c r="M11" s="70" t="n">
        <v>6.0</v>
      </c>
      <c r="N11" s="71" t="n">
        <v>1.0</v>
      </c>
      <c r="O11" s="71" t="n">
        <v>0.0</v>
      </c>
      <c r="P11" s="62" t="n">
        <v>7.0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6.0</v>
      </c>
      <c r="F12" s="76" t="n">
        <f si="0" t="shared"/>
        <v>1.0</v>
      </c>
      <c r="G12" s="77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8.0</v>
      </c>
      <c r="K12" s="80" t="n">
        <f si="0" t="shared"/>
        <v>1.0</v>
      </c>
      <c r="L12" s="81" t="n">
        <f si="0" t="shared"/>
        <v>0.0</v>
      </c>
      <c r="M12" s="82" t="n">
        <f si="0" t="shared"/>
        <v>10.0</v>
      </c>
      <c r="N12" s="83" t="n">
        <f si="0" t="shared"/>
        <v>1.0</v>
      </c>
      <c r="O12" s="83" t="n">
        <f si="0" t="shared"/>
        <v>2.0</v>
      </c>
      <c r="P12" s="52" t="n">
        <f si="0" t="shared"/>
        <v>13.0</v>
      </c>
      <c r="Q12" s="84" t="n">
        <f si="0" t="shared"/>
        <v>2.0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1.0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1.0</v>
      </c>
      <c r="N13" s="51" t="n">
        <v>2.0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2.0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3.0</v>
      </c>
      <c r="K14" s="59" t="n">
        <v>0.0</v>
      </c>
      <c r="L14" s="60" t="n">
        <v>0.0</v>
      </c>
      <c r="M14" s="61" t="n">
        <v>4.0</v>
      </c>
      <c r="N14" s="62" t="n">
        <v>1.0</v>
      </c>
      <c r="O14" s="62" t="n">
        <v>0.0</v>
      </c>
      <c r="P14" s="62" t="n">
        <v>5.0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2.0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0.0</v>
      </c>
      <c r="M16" s="82" t="n">
        <f si="1" t="shared"/>
        <v>4.0</v>
      </c>
      <c r="N16" s="83" t="n">
        <f si="1" t="shared"/>
        <v>1.0</v>
      </c>
      <c r="O16" s="83" t="n">
        <f si="1" t="shared"/>
        <v>0.0</v>
      </c>
      <c r="P16" s="52" t="n">
        <f si="1" t="shared"/>
        <v>5.0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1.0</v>
      </c>
      <c r="F17" s="45" t="n">
        <v>0.0</v>
      </c>
      <c r="G17" s="45" t="n">
        <v>1.0</v>
      </c>
      <c r="H17" s="45" t="n">
        <v>1.0</v>
      </c>
      <c r="I17" s="46" t="n">
        <v>0.0</v>
      </c>
      <c r="J17" s="88" t="n">
        <v>2.0</v>
      </c>
      <c r="K17" s="48" t="n">
        <v>1.0</v>
      </c>
      <c r="L17" s="49" t="n">
        <v>0.0</v>
      </c>
      <c r="M17" s="50" t="n">
        <v>2.0</v>
      </c>
      <c r="N17" s="51" t="n">
        <v>0.0</v>
      </c>
      <c r="O17" s="51" t="n">
        <v>1.0</v>
      </c>
      <c r="P17" s="52" t="n">
        <v>3.0</v>
      </c>
      <c r="Q17" s="51" t="n">
        <v>1.0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1.0</v>
      </c>
      <c r="F18" s="45" t="n">
        <v>0.0</v>
      </c>
      <c r="G18" s="45" t="n">
        <v>0.0</v>
      </c>
      <c r="H18" s="45" t="n">
        <v>0.0</v>
      </c>
      <c r="I18" s="46" t="n">
        <v>0.0</v>
      </c>
      <c r="J18" s="88" t="n">
        <v>1.0</v>
      </c>
      <c r="K18" s="48" t="n">
        <v>0.0</v>
      </c>
      <c r="L18" s="49" t="n">
        <v>0.0</v>
      </c>
      <c r="M18" s="50" t="n">
        <v>1.0</v>
      </c>
      <c r="N18" s="51" t="n">
        <v>0.0</v>
      </c>
      <c r="O18" s="51" t="n">
        <v>0.0</v>
      </c>
      <c r="P18" s="52" t="n">
        <v>1.0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4.0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4.0</v>
      </c>
      <c r="K19" s="48" t="n">
        <v>0.0</v>
      </c>
      <c r="L19" s="49" t="n">
        <v>0.0</v>
      </c>
      <c r="M19" s="50" t="n">
        <v>5.0</v>
      </c>
      <c r="N19" s="51" t="n">
        <v>1.0</v>
      </c>
      <c r="O19" s="51" t="n">
        <v>0.0</v>
      </c>
      <c r="P19" s="52" t="n">
        <v>6.0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0.0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0.0</v>
      </c>
      <c r="K20" s="59" t="n">
        <v>0.0</v>
      </c>
      <c r="L20" s="60" t="n">
        <v>0.0</v>
      </c>
      <c r="M20" s="61" t="n">
        <v>0.0</v>
      </c>
      <c r="N20" s="62" t="n">
        <v>0.0</v>
      </c>
      <c r="O20" s="62" t="n">
        <v>0.0</v>
      </c>
      <c r="P20" s="62" t="n">
        <v>0.0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1.0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1.0</v>
      </c>
      <c r="K21" s="68" t="n">
        <v>0.0</v>
      </c>
      <c r="L21" s="69" t="n">
        <v>0.0</v>
      </c>
      <c r="M21" s="70" t="n">
        <v>2.0</v>
      </c>
      <c r="N21" s="71" t="n">
        <v>0.0</v>
      </c>
      <c r="O21" s="71" t="n">
        <v>0.0</v>
      </c>
      <c r="P21" s="62" t="n">
        <v>2.0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2.0</v>
      </c>
      <c r="F22" s="66" t="n">
        <v>0.0</v>
      </c>
      <c r="G22" s="66" t="n">
        <v>0.0</v>
      </c>
      <c r="H22" s="66" t="n">
        <v>0.0</v>
      </c>
      <c r="I22" s="67" t="n">
        <v>0.0</v>
      </c>
      <c r="J22" s="66" t="n">
        <v>2.0</v>
      </c>
      <c r="K22" s="68" t="n">
        <v>0.0</v>
      </c>
      <c r="L22" s="69" t="n">
        <v>0.0</v>
      </c>
      <c r="M22" s="70" t="n">
        <v>2.0</v>
      </c>
      <c r="N22" s="71" t="n">
        <v>0.0</v>
      </c>
      <c r="O22" s="71" t="n">
        <v>0.0</v>
      </c>
      <c r="P22" s="62" t="n">
        <v>2.0</v>
      </c>
      <c r="Q22" s="71" t="n">
        <v>0.0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3.0</v>
      </c>
      <c r="F23" s="96" t="n">
        <f si="2" t="shared"/>
        <v>0.0</v>
      </c>
      <c r="G23" s="96" t="n">
        <f si="2" t="shared"/>
        <v>0.0</v>
      </c>
      <c r="H23" s="96" t="n">
        <f si="2" t="shared"/>
        <v>0.0</v>
      </c>
      <c r="I23" s="97" t="n">
        <f si="2" t="shared"/>
        <v>0.0</v>
      </c>
      <c r="J23" s="96" t="n">
        <f si="2" t="shared"/>
        <v>3.0</v>
      </c>
      <c r="K23" s="98" t="n">
        <f si="2" t="shared"/>
        <v>0.0</v>
      </c>
      <c r="L23" s="99" t="n">
        <f si="2" t="shared"/>
        <v>0.0</v>
      </c>
      <c r="M23" s="100" t="n">
        <f si="2" t="shared"/>
        <v>4.0</v>
      </c>
      <c r="N23" s="101" t="n">
        <f si="2" t="shared"/>
        <v>0.0</v>
      </c>
      <c r="O23" s="101" t="n">
        <f si="2" t="shared"/>
        <v>0.0</v>
      </c>
      <c r="P23" s="102" t="n">
        <f si="2" t="shared"/>
        <v>4.0</v>
      </c>
      <c r="Q23" s="83" t="n">
        <f si="2" t="shared"/>
        <v>0.0</v>
      </c>
      <c r="R23" s="179" t="n">
        <f si="2" t="shared"/>
        <v>0.0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26.0</v>
      </c>
      <c r="F24" s="105" t="n">
        <f ref="F24:R24" si="3" t="shared">F23+F19+F18+F17+F16+F13+F12+F8</f>
        <v>5.0</v>
      </c>
      <c r="G24" s="105" t="n">
        <f si="3" t="shared"/>
        <v>4.0</v>
      </c>
      <c r="H24" s="105" t="n">
        <f si="3" t="shared"/>
        <v>3.0</v>
      </c>
      <c r="I24" s="105" t="n">
        <f si="3" t="shared"/>
        <v>1.0</v>
      </c>
      <c r="J24" s="105" t="n">
        <f si="3" t="shared"/>
        <v>34.0</v>
      </c>
      <c r="K24" s="105" t="n">
        <f si="3" t="shared"/>
        <v>3.0</v>
      </c>
      <c r="L24" s="106" t="n">
        <f si="3" t="shared"/>
        <v>1.0</v>
      </c>
      <c r="M24" s="104" t="n">
        <f si="3" t="shared"/>
        <v>36.0</v>
      </c>
      <c r="N24" s="105" t="n">
        <f si="3" t="shared"/>
        <v>7.0</v>
      </c>
      <c r="O24" s="105" t="n">
        <f si="3" t="shared"/>
        <v>6.0</v>
      </c>
      <c r="P24" s="105" t="n">
        <f si="3" t="shared"/>
        <v>49.0</v>
      </c>
      <c r="Q24" s="105" t="n">
        <f si="3" t="shared"/>
        <v>5.0</v>
      </c>
      <c r="R24" s="106" t="n">
        <f si="3" t="shared"/>
        <v>1.0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0.7428571428571429</v>
      </c>
      <c r="F25" s="276" t="n">
        <f>IF(ISERROR(F24/(E24+F24+G24)),0,(F24/(E24+F24+G24)))</f>
        <v>0.14285714285714285</v>
      </c>
      <c r="G25" s="276" t="n">
        <f>IF(1-E25-F25=1,IF(G24=0,0,1),1-E25-F25)</f>
        <v>0.11428571428571427</v>
      </c>
      <c r="H25" s="279" t="n">
        <f>IF(ISERROR(H24/G24),0,(H24/G24))</f>
        <v>0.75</v>
      </c>
      <c r="I25" s="276" t="n">
        <f>IF(1-H25=1,IF(I24=0,0,1),1-H25)</f>
        <v>0.25</v>
      </c>
      <c r="J25" s="276"/>
      <c r="K25" s="276" t="n">
        <f>IF(ISERROR(K24/J24),0,(K24/J24))</f>
        <v>0.08823529411764706</v>
      </c>
      <c r="L25" s="277" t="n">
        <f>IF(ISERROR(L24/J24),0,(L24/J24))</f>
        <v>0.029411764705882353</v>
      </c>
      <c r="M25" s="274" t="n">
        <f>IF(ISERROR(M24/P24),0,(M24/P24))</f>
        <v>0.7346938775510204</v>
      </c>
      <c r="N25" s="276" t="n">
        <f>IF(ISERROR(N24/P24),0,(N24/P24))</f>
        <v>0.14285714285714285</v>
      </c>
      <c r="O25" s="276" t="n">
        <f>IF(1-M25-N25=1,IF(O24=0,0,1),1-M25-N25)</f>
        <v>0.1224489795918367</v>
      </c>
      <c r="P25" s="276"/>
      <c r="Q25" s="276" t="n">
        <f>IF(ISERROR(Q24/P24),0,(Q24/P24))</f>
        <v>0.10204081632653061</v>
      </c>
      <c r="R25" s="278" t="n">
        <f>IF(ISERROR(R24/P24),0,(R24/P24))</f>
        <v>0.02040816326530612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30.0</v>
      </c>
      <c r="F33" s="45" t="n">
        <v>2.0</v>
      </c>
      <c r="G33" s="45" t="n">
        <v>4.0</v>
      </c>
      <c r="H33" s="45" t="n">
        <v>4.0</v>
      </c>
      <c r="I33" s="46" t="n">
        <v>0.0</v>
      </c>
      <c r="J33" s="47" t="n">
        <v>36.0</v>
      </c>
      <c r="K33" s="48" t="n">
        <v>3.0</v>
      </c>
      <c r="L33" s="49" t="n">
        <v>6.0</v>
      </c>
      <c r="M33" s="50" t="n">
        <v>39.0</v>
      </c>
      <c r="N33" s="51" t="n">
        <v>2.0</v>
      </c>
      <c r="O33" s="51" t="n">
        <v>6.0</v>
      </c>
      <c r="P33" s="52" t="n">
        <v>47.0</v>
      </c>
      <c r="Q33" s="51" t="n">
        <v>5.0</v>
      </c>
      <c r="R33" s="53" t="n">
        <v>7.0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5.0</v>
      </c>
      <c r="F34" s="56" t="n">
        <v>0.0</v>
      </c>
      <c r="G34" s="56" t="n">
        <v>1.0</v>
      </c>
      <c r="H34" s="56" t="n">
        <v>1.0</v>
      </c>
      <c r="I34" s="57" t="n">
        <v>0.0</v>
      </c>
      <c r="J34" s="58" t="n">
        <v>6.0</v>
      </c>
      <c r="K34" s="59" t="n">
        <v>0.0</v>
      </c>
      <c r="L34" s="60" t="n">
        <v>1.0</v>
      </c>
      <c r="M34" s="61" t="n">
        <v>7.0</v>
      </c>
      <c r="N34" s="62" t="n">
        <v>0.0</v>
      </c>
      <c r="O34" s="62" t="n">
        <v>2.0</v>
      </c>
      <c r="P34" s="62" t="n">
        <v>9.0</v>
      </c>
      <c r="Q34" s="62" t="n">
        <v>0.0</v>
      </c>
      <c r="R34" s="63" t="n">
        <v>2.0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3.0</v>
      </c>
      <c r="F35" s="66" t="n">
        <v>1.0</v>
      </c>
      <c r="G35" s="66" t="n">
        <v>2.0</v>
      </c>
      <c r="H35" s="66" t="n">
        <v>2.0</v>
      </c>
      <c r="I35" s="67" t="n">
        <v>0.0</v>
      </c>
      <c r="J35" s="66" t="n">
        <v>6.0</v>
      </c>
      <c r="K35" s="68" t="n">
        <v>1.0</v>
      </c>
      <c r="L35" s="69" t="n">
        <v>1.0</v>
      </c>
      <c r="M35" s="70" t="n">
        <v>5.0</v>
      </c>
      <c r="N35" s="71" t="n">
        <v>1.0</v>
      </c>
      <c r="O35" s="71" t="n">
        <v>3.0</v>
      </c>
      <c r="P35" s="62" t="n">
        <v>9.0</v>
      </c>
      <c r="Q35" s="71" t="n">
        <v>2.0</v>
      </c>
      <c r="R35" s="72" t="n">
        <v>1.0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11.0</v>
      </c>
      <c r="F36" s="66" t="n">
        <v>3.0</v>
      </c>
      <c r="G36" s="66" t="n">
        <v>1.0</v>
      </c>
      <c r="H36" s="66" t="n">
        <v>1.0</v>
      </c>
      <c r="I36" s="67" t="n">
        <v>0.0</v>
      </c>
      <c r="J36" s="66" t="n">
        <v>15.0</v>
      </c>
      <c r="K36" s="68" t="n">
        <v>1.0</v>
      </c>
      <c r="L36" s="69" t="n">
        <v>1.0</v>
      </c>
      <c r="M36" s="70" t="n">
        <v>16.0</v>
      </c>
      <c r="N36" s="71" t="n">
        <v>3.0</v>
      </c>
      <c r="O36" s="71" t="n">
        <v>1.0</v>
      </c>
      <c r="P36" s="62" t="n">
        <v>20.0</v>
      </c>
      <c r="Q36" s="71" t="n">
        <v>1.0</v>
      </c>
      <c r="R36" s="72" t="n">
        <v>2.0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19.0</v>
      </c>
      <c r="F37" s="76" t="n">
        <f si="4" t="shared"/>
        <v>4.0</v>
      </c>
      <c r="G37" s="77" t="n">
        <f si="4" t="shared"/>
        <v>4.0</v>
      </c>
      <c r="H37" s="76" t="n">
        <f si="4" t="shared"/>
        <v>4.0</v>
      </c>
      <c r="I37" s="78" t="n">
        <f si="4" t="shared"/>
        <v>0.0</v>
      </c>
      <c r="J37" s="79" t="n">
        <f si="4" t="shared"/>
        <v>27.0</v>
      </c>
      <c r="K37" s="80" t="n">
        <f si="4" t="shared"/>
        <v>2.0</v>
      </c>
      <c r="L37" s="81" t="n">
        <f si="4" t="shared"/>
        <v>3.0</v>
      </c>
      <c r="M37" s="82" t="n">
        <f si="4" t="shared"/>
        <v>28.0</v>
      </c>
      <c r="N37" s="83" t="n">
        <f si="4" t="shared"/>
        <v>4.0</v>
      </c>
      <c r="O37" s="83" t="n">
        <f si="4" t="shared"/>
        <v>6.0</v>
      </c>
      <c r="P37" s="52" t="n">
        <f si="4" t="shared"/>
        <v>38.0</v>
      </c>
      <c r="Q37" s="84" t="n">
        <f si="4" t="shared"/>
        <v>3.0</v>
      </c>
      <c r="R37" s="85" t="n">
        <f si="4" t="shared"/>
        <v>5.0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11.0</v>
      </c>
      <c r="F38" s="45" t="n">
        <v>4.0</v>
      </c>
      <c r="G38" s="45" t="n">
        <v>1.0</v>
      </c>
      <c r="H38" s="45" t="n">
        <v>1.0</v>
      </c>
      <c r="I38" s="46" t="n">
        <v>0.0</v>
      </c>
      <c r="J38" s="88" t="n">
        <v>15.0</v>
      </c>
      <c r="K38" s="48" t="n">
        <v>1.0</v>
      </c>
      <c r="L38" s="49" t="n">
        <v>0.0</v>
      </c>
      <c r="M38" s="50" t="n">
        <v>18.0</v>
      </c>
      <c r="N38" s="51" t="n">
        <v>5.0</v>
      </c>
      <c r="O38" s="51" t="n">
        <v>1.0</v>
      </c>
      <c r="P38" s="52" t="n">
        <v>24.0</v>
      </c>
      <c r="Q38" s="51" t="n">
        <v>1.0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14.0</v>
      </c>
      <c r="F39" s="56" t="n">
        <v>2.0</v>
      </c>
      <c r="G39" s="56" t="n">
        <v>1.0</v>
      </c>
      <c r="H39" s="56" t="n">
        <v>1.0</v>
      </c>
      <c r="I39" s="57" t="n">
        <v>0.0</v>
      </c>
      <c r="J39" s="58" t="n">
        <v>17.0</v>
      </c>
      <c r="K39" s="59" t="n">
        <v>1.0</v>
      </c>
      <c r="L39" s="60" t="n">
        <v>1.0</v>
      </c>
      <c r="M39" s="61" t="n">
        <v>22.0</v>
      </c>
      <c r="N39" s="62" t="n">
        <v>2.0</v>
      </c>
      <c r="O39" s="62" t="n">
        <v>2.0</v>
      </c>
      <c r="P39" s="62" t="n">
        <v>26.0</v>
      </c>
      <c r="Q39" s="273" t="n">
        <v>2.0</v>
      </c>
      <c r="R39" s="63" t="n">
        <v>1.0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4.0</v>
      </c>
      <c r="F40" s="66" t="n">
        <v>2.0</v>
      </c>
      <c r="G40" s="66" t="n">
        <v>0.0</v>
      </c>
      <c r="H40" s="66" t="n">
        <v>0.0</v>
      </c>
      <c r="I40" s="67" t="n">
        <v>0.0</v>
      </c>
      <c r="J40" s="66" t="n">
        <v>6.0</v>
      </c>
      <c r="K40" s="68" t="n">
        <v>0.0</v>
      </c>
      <c r="L40" s="69" t="n">
        <v>0.0</v>
      </c>
      <c r="M40" s="70" t="n">
        <v>8.0</v>
      </c>
      <c r="N40" s="71" t="n">
        <v>2.0</v>
      </c>
      <c r="O40" s="71" t="n">
        <v>0.0</v>
      </c>
      <c r="P40" s="62" t="n">
        <v>10.0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18.0</v>
      </c>
      <c r="F41" s="76" t="n">
        <f si="5" t="shared"/>
        <v>4.0</v>
      </c>
      <c r="G41" s="76" t="n">
        <f si="5" t="shared"/>
        <v>1.0</v>
      </c>
      <c r="H41" s="76" t="n">
        <f si="5" t="shared"/>
        <v>1.0</v>
      </c>
      <c r="I41" s="78" t="n">
        <f si="5" t="shared"/>
        <v>0.0</v>
      </c>
      <c r="J41" s="79" t="n">
        <f si="5" t="shared"/>
        <v>23.0</v>
      </c>
      <c r="K41" s="80" t="n">
        <f si="5" t="shared"/>
        <v>1.0</v>
      </c>
      <c r="L41" s="81" t="n">
        <f si="5" t="shared"/>
        <v>1.0</v>
      </c>
      <c r="M41" s="82" t="n">
        <f si="5" t="shared"/>
        <v>30.0</v>
      </c>
      <c r="N41" s="83" t="n">
        <f si="5" t="shared"/>
        <v>4.0</v>
      </c>
      <c r="O41" s="83" t="n">
        <f si="5" t="shared"/>
        <v>2.0</v>
      </c>
      <c r="P41" s="52" t="n">
        <f si="5" t="shared"/>
        <v>36.0</v>
      </c>
      <c r="Q41" s="83" t="n">
        <f si="5" t="shared"/>
        <v>2.0</v>
      </c>
      <c r="R41" s="85" t="n">
        <f si="5" t="shared"/>
        <v>1.0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10.0</v>
      </c>
      <c r="F42" s="45" t="n">
        <v>1.0</v>
      </c>
      <c r="G42" s="45" t="n">
        <v>1.0</v>
      </c>
      <c r="H42" s="45" t="n">
        <v>1.0</v>
      </c>
      <c r="I42" s="46" t="n">
        <v>0.0</v>
      </c>
      <c r="J42" s="88" t="n">
        <v>12.0</v>
      </c>
      <c r="K42" s="48" t="n">
        <v>0.0</v>
      </c>
      <c r="L42" s="49" t="n">
        <v>2.0</v>
      </c>
      <c r="M42" s="50" t="n">
        <v>14.0</v>
      </c>
      <c r="N42" s="51" t="n">
        <v>7.0</v>
      </c>
      <c r="O42" s="51" t="n">
        <v>2.0</v>
      </c>
      <c r="P42" s="52" t="n">
        <v>23.0</v>
      </c>
      <c r="Q42" s="51" t="n">
        <v>0.0</v>
      </c>
      <c r="R42" s="53" t="n">
        <v>2.0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32.0</v>
      </c>
      <c r="F43" s="45" t="n">
        <v>1.0</v>
      </c>
      <c r="G43" s="45" t="n">
        <v>0.0</v>
      </c>
      <c r="H43" s="45" t="n">
        <v>0.0</v>
      </c>
      <c r="I43" s="46" t="n">
        <v>0.0</v>
      </c>
      <c r="J43" s="88" t="n">
        <v>33.0</v>
      </c>
      <c r="K43" s="48" t="n">
        <v>1.0</v>
      </c>
      <c r="L43" s="49" t="n">
        <v>2.0</v>
      </c>
      <c r="M43" s="50" t="n">
        <v>49.0</v>
      </c>
      <c r="N43" s="51" t="n">
        <v>3.0</v>
      </c>
      <c r="O43" s="51" t="n">
        <v>0.0</v>
      </c>
      <c r="P43" s="52" t="n">
        <v>52.0</v>
      </c>
      <c r="Q43" s="51" t="n">
        <v>1.0</v>
      </c>
      <c r="R43" s="53" t="n">
        <v>3.0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16.0</v>
      </c>
      <c r="F44" s="45" t="n">
        <v>1.0</v>
      </c>
      <c r="G44" s="45" t="n">
        <v>0.0</v>
      </c>
      <c r="H44" s="45" t="n">
        <v>0.0</v>
      </c>
      <c r="I44" s="46" t="n">
        <v>0.0</v>
      </c>
      <c r="J44" s="88" t="n">
        <v>16.0</v>
      </c>
      <c r="K44" s="48" t="n">
        <v>0.0</v>
      </c>
      <c r="L44" s="49" t="n">
        <v>0.0</v>
      </c>
      <c r="M44" s="50" t="n">
        <v>27.0</v>
      </c>
      <c r="N44" s="51" t="n">
        <v>1.0</v>
      </c>
      <c r="O44" s="51" t="n">
        <v>0.0</v>
      </c>
      <c r="P44" s="52" t="n">
        <v>28.0</v>
      </c>
      <c r="Q44" s="51" t="n">
        <v>0.0</v>
      </c>
      <c r="R44" s="53" t="n">
        <v>0.0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1.0</v>
      </c>
      <c r="F45" s="56" t="n">
        <v>1.0</v>
      </c>
      <c r="G45" s="56" t="n">
        <v>0.0</v>
      </c>
      <c r="H45" s="56" t="n">
        <v>0.0</v>
      </c>
      <c r="I45" s="57" t="n">
        <v>0.0</v>
      </c>
      <c r="J45" s="58" t="n">
        <v>2.0</v>
      </c>
      <c r="K45" s="59" t="n">
        <v>1.0</v>
      </c>
      <c r="L45" s="60" t="n">
        <v>0.0</v>
      </c>
      <c r="M45" s="61" t="n">
        <v>1.0</v>
      </c>
      <c r="N45" s="62" t="n">
        <v>1.0</v>
      </c>
      <c r="O45" s="62" t="n">
        <v>0.0</v>
      </c>
      <c r="P45" s="62" t="n">
        <v>2.0</v>
      </c>
      <c r="Q45" s="62" t="n">
        <v>1.0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2.0</v>
      </c>
      <c r="F46" s="66" t="n">
        <v>0.0</v>
      </c>
      <c r="G46" s="66" t="n">
        <v>1.0</v>
      </c>
      <c r="H46" s="66" t="n">
        <v>1.0</v>
      </c>
      <c r="I46" s="67" t="n">
        <v>0.0</v>
      </c>
      <c r="J46" s="66" t="n">
        <v>3.0</v>
      </c>
      <c r="K46" s="68" t="n">
        <v>1.0</v>
      </c>
      <c r="L46" s="69" t="n">
        <v>0.0</v>
      </c>
      <c r="M46" s="70" t="n">
        <v>2.0</v>
      </c>
      <c r="N46" s="71" t="n">
        <v>0.0</v>
      </c>
      <c r="O46" s="71" t="n">
        <v>1.0</v>
      </c>
      <c r="P46" s="62" t="n">
        <v>3.0</v>
      </c>
      <c r="Q46" s="71" t="n">
        <v>1.0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6.0</v>
      </c>
      <c r="F47" s="66" t="n">
        <v>1.0</v>
      </c>
      <c r="G47" s="66" t="n">
        <v>0.0</v>
      </c>
      <c r="H47" s="66" t="n">
        <v>0.0</v>
      </c>
      <c r="I47" s="67" t="n">
        <v>0.0</v>
      </c>
      <c r="J47" s="66" t="n">
        <v>7.0</v>
      </c>
      <c r="K47" s="68" t="n">
        <v>0.0</v>
      </c>
      <c r="L47" s="69" t="n">
        <v>1.0</v>
      </c>
      <c r="M47" s="70" t="n">
        <v>7.0</v>
      </c>
      <c r="N47" s="71" t="n">
        <v>1.0</v>
      </c>
      <c r="O47" s="71" t="n">
        <v>0.0</v>
      </c>
      <c r="P47" s="62" t="n">
        <v>8.0</v>
      </c>
      <c r="Q47" s="71" t="n">
        <v>0.0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9.0</v>
      </c>
      <c r="F48" s="96" t="n">
        <f si="6" t="shared"/>
        <v>2.0</v>
      </c>
      <c r="G48" s="96" t="n">
        <f si="6" t="shared"/>
        <v>1.0</v>
      </c>
      <c r="H48" s="96" t="n">
        <f si="6" t="shared"/>
        <v>1.0</v>
      </c>
      <c r="I48" s="97" t="n">
        <f si="6" t="shared"/>
        <v>0.0</v>
      </c>
      <c r="J48" s="96" t="n">
        <f>SUM(J45:J47)</f>
        <v>12.0</v>
      </c>
      <c r="K48" s="98" t="n">
        <f si="6" t="shared"/>
        <v>2.0</v>
      </c>
      <c r="L48" s="99" t="n">
        <f si="6" t="shared"/>
        <v>1.0</v>
      </c>
      <c r="M48" s="100" t="n">
        <f si="6" t="shared"/>
        <v>10.0</v>
      </c>
      <c r="N48" s="101" t="n">
        <f si="6" t="shared"/>
        <v>2.0</v>
      </c>
      <c r="O48" s="101" t="n">
        <f si="6" t="shared"/>
        <v>1.0</v>
      </c>
      <c r="P48" s="102" t="n">
        <f si="6" t="shared"/>
        <v>13.0</v>
      </c>
      <c r="Q48" s="83" t="n">
        <f si="6" t="shared"/>
        <v>2.0</v>
      </c>
      <c r="R48" s="179" t="n">
        <f si="6" t="shared"/>
        <v>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145.0</v>
      </c>
      <c r="F49" s="105" t="n">
        <f si="7" t="shared"/>
        <v>19.0</v>
      </c>
      <c r="G49" s="105" t="n">
        <f>G48+G44+G43+G42+G41+G38+G37+G33</f>
        <v>12.0</v>
      </c>
      <c r="H49" s="105" t="n">
        <f si="7" t="shared"/>
        <v>12.0</v>
      </c>
      <c r="I49" s="105" t="n">
        <f si="7" t="shared"/>
        <v>0.0</v>
      </c>
      <c r="J49" s="105" t="n">
        <f si="7" t="shared"/>
        <v>174.0</v>
      </c>
      <c r="K49" s="105" t="n">
        <f si="7" t="shared"/>
        <v>10.0</v>
      </c>
      <c r="L49" s="106" t="n">
        <f si="7" t="shared"/>
        <v>15.0</v>
      </c>
      <c r="M49" s="104" t="n">
        <f si="7" t="shared"/>
        <v>215.0</v>
      </c>
      <c r="N49" s="105" t="n">
        <f si="7" t="shared"/>
        <v>28.0</v>
      </c>
      <c r="O49" s="105" t="n">
        <f si="7" t="shared"/>
        <v>18.0</v>
      </c>
      <c r="P49" s="105" t="n">
        <f si="7" t="shared"/>
        <v>261.0</v>
      </c>
      <c r="Q49" s="105" t="n">
        <f si="7" t="shared"/>
        <v>14.0</v>
      </c>
      <c r="R49" s="106" t="n">
        <f si="7" t="shared"/>
        <v>19.0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0.8238636363636364</v>
      </c>
      <c r="F50" s="275" t="n">
        <f>IF(ISERROR(F49/(E49+F49+G49)),0,(F49/(E49+F49+G49)))</f>
        <v>0.10795454545454546</v>
      </c>
      <c r="G50" s="276" t="n">
        <f>IF(1-E50-F50=1,IF(G49=0,0,1),1-E50-F50)</f>
        <v>0.06818181818181819</v>
      </c>
      <c r="H50" s="276" t="n">
        <f>IF(ISERROR(H49/G49),0,H49/G49)</f>
        <v>1.0</v>
      </c>
      <c r="I50" s="276" t="n">
        <f>IF(1-H50=1,IF(I49=0,0,1),1-H50)</f>
        <v>0.0</v>
      </c>
      <c r="J50" s="276"/>
      <c r="K50" s="276" t="n">
        <f>IF(ISERROR(K49/J49),0,(K49/J49))</f>
        <v>0.05747126436781609</v>
      </c>
      <c r="L50" s="277" t="n">
        <f>IF(ISERROR(L49/J49),0,(L49/J49))</f>
        <v>0.08620689655172414</v>
      </c>
      <c r="M50" s="274" t="n">
        <f>IF(ISERROR(M49/P49),0,(M49/P49))</f>
        <v>0.8237547892720306</v>
      </c>
      <c r="N50" s="276" t="n">
        <f>IF(ISERROR(N49/P49),0,(N49/P49))</f>
        <v>0.10727969348659004</v>
      </c>
      <c r="O50" s="276" t="n">
        <f>IF(1-M50-N50=1,IF(O49=0,0,1),1-M50-N50)</f>
        <v>0.06896551724137935</v>
      </c>
      <c r="P50" s="276"/>
      <c r="Q50" s="276" t="n">
        <f>IF(ISERROR(Q49/P49),0,(Q49/P49))</f>
        <v>0.05363984674329502</v>
      </c>
      <c r="R50" s="278" t="n">
        <f>IF(ISERROR(R49/P49),0,(R49/P49))</f>
        <v>0.07279693486590039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1.0</v>
      </c>
      <c r="N8" s="119" t="n">
        <v>0.0</v>
      </c>
      <c r="O8" s="119" t="n">
        <v>0.0</v>
      </c>
      <c r="P8" s="119" t="n">
        <v>1.0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4.0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5.0</v>
      </c>
      <c r="K9" s="125" t="n">
        <v>1.0</v>
      </c>
      <c r="L9" s="126" t="n">
        <v>0.0</v>
      </c>
      <c r="M9" s="127" t="n">
        <v>5.0</v>
      </c>
      <c r="N9" s="128" t="n">
        <v>0.0</v>
      </c>
      <c r="O9" s="128" t="n">
        <v>2.0</v>
      </c>
      <c r="P9" s="128" t="n">
        <v>7.0</v>
      </c>
      <c r="Q9" s="128" t="n">
        <v>2.0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6.0</v>
      </c>
      <c r="F10" s="123" t="n">
        <v>1.0</v>
      </c>
      <c r="G10" s="123" t="n">
        <v>1.0</v>
      </c>
      <c r="H10" s="123" t="n">
        <v>1.0</v>
      </c>
      <c r="I10" s="124" t="n">
        <v>0.0</v>
      </c>
      <c r="J10" s="123" t="n">
        <v>8.0</v>
      </c>
      <c r="K10" s="125" t="n">
        <v>2.0</v>
      </c>
      <c r="L10" s="126" t="n">
        <v>0.0</v>
      </c>
      <c r="M10" s="127" t="n">
        <v>9.0</v>
      </c>
      <c r="N10" s="128" t="n">
        <v>1.0</v>
      </c>
      <c r="O10" s="128" t="n">
        <v>1.0</v>
      </c>
      <c r="P10" s="128" t="n">
        <v>11.0</v>
      </c>
      <c r="Q10" s="128" t="n">
        <v>2.0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3.0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123" t="n">
        <v>3.0</v>
      </c>
      <c r="K11" s="125" t="n">
        <v>0.0</v>
      </c>
      <c r="L11" s="126" t="n">
        <v>0.0</v>
      </c>
      <c r="M11" s="127" t="n">
        <v>5.0</v>
      </c>
      <c r="N11" s="128" t="n">
        <v>0.0</v>
      </c>
      <c r="O11" s="128" t="n">
        <v>0.0</v>
      </c>
      <c r="P11" s="128" t="n">
        <v>5.0</v>
      </c>
      <c r="Q11" s="128" t="n">
        <v>0.0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14.0</v>
      </c>
      <c r="F13" s="133" t="n">
        <f si="0" t="shared"/>
        <v>1.0</v>
      </c>
      <c r="G13" s="133" t="n">
        <f si="0" t="shared"/>
        <v>2.0</v>
      </c>
      <c r="H13" s="133" t="n">
        <f si="0" t="shared"/>
        <v>2.0</v>
      </c>
      <c r="I13" s="134" t="n">
        <f si="0" t="shared"/>
        <v>0.0</v>
      </c>
      <c r="J13" s="135" t="n">
        <f si="0" t="shared"/>
        <v>17.0</v>
      </c>
      <c r="K13" s="136" t="n">
        <f si="0" t="shared"/>
        <v>3.0</v>
      </c>
      <c r="L13" s="137" t="n">
        <f si="0" t="shared"/>
        <v>0.0</v>
      </c>
      <c r="M13" s="138" t="n">
        <f si="0" t="shared"/>
        <v>20.0</v>
      </c>
      <c r="N13" s="139" t="n">
        <f si="0" t="shared"/>
        <v>1.0</v>
      </c>
      <c r="O13" s="139" t="n">
        <f si="0" t="shared"/>
        <v>3.0</v>
      </c>
      <c r="P13" s="139" t="n">
        <f si="0" t="shared"/>
        <v>24.0</v>
      </c>
      <c r="Q13" s="139" t="n">
        <f si="0" t="shared"/>
        <v>4.0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1.0</v>
      </c>
      <c r="F14" s="144" t="n">
        <v>0.0</v>
      </c>
      <c r="G14" s="144" t="n">
        <v>0.0</v>
      </c>
      <c r="H14" s="144" t="n">
        <v>0.0</v>
      </c>
      <c r="I14" s="145" t="n">
        <v>0.0</v>
      </c>
      <c r="J14" s="146" t="n">
        <v>1.0</v>
      </c>
      <c r="K14" s="147" t="n">
        <v>0.0</v>
      </c>
      <c r="L14" s="148" t="n">
        <v>0.0</v>
      </c>
      <c r="M14" s="149" t="n">
        <v>3.0</v>
      </c>
      <c r="N14" s="150" t="n">
        <v>0.0</v>
      </c>
      <c r="O14" s="150" t="n">
        <v>0.0</v>
      </c>
      <c r="P14" s="150" t="n">
        <v>3.0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1.0</v>
      </c>
      <c r="K15" s="156" t="n">
        <v>0.0</v>
      </c>
      <c r="L15" s="157" t="n">
        <v>0.0</v>
      </c>
      <c r="M15" s="158" t="n">
        <v>3.0</v>
      </c>
      <c r="N15" s="159" t="n">
        <v>0.0</v>
      </c>
      <c r="O15" s="159" t="n">
        <v>0.0</v>
      </c>
      <c r="P15" s="159" t="n">
        <v>3.0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2.0</v>
      </c>
      <c r="F16" s="123" t="n">
        <v>0.0</v>
      </c>
      <c r="G16" s="123" t="n">
        <v>1.0</v>
      </c>
      <c r="H16" s="123" t="n">
        <v>0.0</v>
      </c>
      <c r="I16" s="124" t="n">
        <v>1.0</v>
      </c>
      <c r="J16" s="123" t="n">
        <v>3.0</v>
      </c>
      <c r="K16" s="125" t="n">
        <v>1.0</v>
      </c>
      <c r="L16" s="126" t="n">
        <v>1.0</v>
      </c>
      <c r="M16" s="127" t="n">
        <v>4.0</v>
      </c>
      <c r="N16" s="128" t="n">
        <v>0.0</v>
      </c>
      <c r="O16" s="128" t="n">
        <v>1.0</v>
      </c>
      <c r="P16" s="159" t="n">
        <v>5.0</v>
      </c>
      <c r="Q16" s="128" t="n">
        <v>1.0</v>
      </c>
      <c r="R16" s="130" t="n">
        <v>2.0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3.0</v>
      </c>
      <c r="F17" s="133" t="n">
        <f si="1" t="shared"/>
        <v>0.0</v>
      </c>
      <c r="G17" s="133" t="n">
        <f si="1" t="shared"/>
        <v>1.0</v>
      </c>
      <c r="H17" s="133" t="n">
        <f si="1" t="shared"/>
        <v>0.0</v>
      </c>
      <c r="I17" s="134" t="n">
        <f si="1" t="shared"/>
        <v>1.0</v>
      </c>
      <c r="J17" s="133" t="n">
        <f si="1" t="shared"/>
        <v>4.0</v>
      </c>
      <c r="K17" s="136" t="n">
        <f si="1" t="shared"/>
        <v>1.0</v>
      </c>
      <c r="L17" s="137" t="n">
        <f si="1" t="shared"/>
        <v>1.0</v>
      </c>
      <c r="M17" s="138" t="n">
        <f si="1" t="shared"/>
        <v>7.0</v>
      </c>
      <c r="N17" s="139" t="n">
        <f si="1" t="shared"/>
        <v>0.0</v>
      </c>
      <c r="O17" s="139" t="n">
        <f si="1" t="shared"/>
        <v>1.0</v>
      </c>
      <c r="P17" s="139" t="n">
        <f si="1" t="shared"/>
        <v>8.0</v>
      </c>
      <c r="Q17" s="139" t="n">
        <f si="1" t="shared"/>
        <v>1.0</v>
      </c>
      <c r="R17" s="140" t="n">
        <f si="1" t="shared"/>
        <v>2.0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18.0</v>
      </c>
      <c r="F18" s="105" t="n">
        <f si="2" t="shared"/>
        <v>1.0</v>
      </c>
      <c r="G18" s="105" t="n">
        <f si="2" t="shared"/>
        <v>3.0</v>
      </c>
      <c r="H18" s="105" t="n">
        <f si="2" t="shared"/>
        <v>2.0</v>
      </c>
      <c r="I18" s="163" t="n">
        <f si="2" t="shared"/>
        <v>1.0</v>
      </c>
      <c r="J18" s="105" t="n">
        <f si="2" t="shared"/>
        <v>22.0</v>
      </c>
      <c r="K18" s="164" t="n">
        <f si="2" t="shared"/>
        <v>4.0</v>
      </c>
      <c r="L18" s="165" t="n">
        <f si="2" t="shared"/>
        <v>1.0</v>
      </c>
      <c r="M18" s="166" t="n">
        <f si="2" t="shared"/>
        <v>30.0</v>
      </c>
      <c r="N18" s="167" t="n">
        <f si="2" t="shared"/>
        <v>1.0</v>
      </c>
      <c r="O18" s="167" t="n">
        <f si="2" t="shared"/>
        <v>4.0</v>
      </c>
      <c r="P18" s="167" t="n">
        <f si="2" t="shared"/>
        <v>35.0</v>
      </c>
      <c r="Q18" s="167" t="n">
        <f si="2" t="shared"/>
        <v>5.0</v>
      </c>
      <c r="R18" s="168" t="n">
        <f si="2" t="shared"/>
        <v>2.0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0.8181818181818182</v>
      </c>
      <c r="F19" s="275" t="n">
        <f>IF(ISERROR(F18/(E18+F18+G18)),0,(F18/(E18+F18+G18)))</f>
        <v>0.045454545454545456</v>
      </c>
      <c r="G19" s="275" t="n">
        <f>IF(1-E19-F19=1,IF(G18=0,0,1),1-E19-F19)</f>
        <v>0.1363636363636363</v>
      </c>
      <c r="H19" s="275" t="n">
        <f>IF(ISERROR(H18/G18),0,(H18/G18))</f>
        <v>0.6666666666666666</v>
      </c>
      <c r="I19" s="275" t="n">
        <f>IF(1-H19=1,IF(I18=0,0,1),1-H19)</f>
        <v>0.33333333333333337</v>
      </c>
      <c r="J19" s="276"/>
      <c r="K19" s="276" t="n">
        <f>IF(ISERROR(K18/J18),0,(K18/J18))</f>
        <v>0.18181818181818182</v>
      </c>
      <c r="L19" s="277" t="n">
        <f>IF(ISERROR(L18/J18),0,(L18/J18))</f>
        <v>0.045454545454545456</v>
      </c>
      <c r="M19" s="274" t="n">
        <f>IF(ISERROR(M18/P18),0,(M18/P18))</f>
        <v>0.8571428571428571</v>
      </c>
      <c r="N19" s="276" t="n">
        <f>IF(ISERROR(N18/P18),0,(N18/P18))</f>
        <v>0.02857142857142857</v>
      </c>
      <c r="O19" s="276" t="n">
        <f>IF(1-M19-N19=1,IF(O18=0,0,1),1-M19-N19)</f>
        <v>0.11428571428571434</v>
      </c>
      <c r="P19" s="276"/>
      <c r="Q19" s="276" t="n">
        <f>IF(ISERROR(Q18/P18),0,(Q18/P18))</f>
        <v>0.14285714285714285</v>
      </c>
      <c r="R19" s="278" t="n">
        <f>IF(ISERROR(R18/P18),0,(R18/P18))</f>
        <v>0.05714285714285714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7.0</v>
      </c>
      <c r="F27" s="114" t="n">
        <v>1.0</v>
      </c>
      <c r="G27" s="114" t="n">
        <v>1.0</v>
      </c>
      <c r="H27" s="114" t="n">
        <v>0.0</v>
      </c>
      <c r="I27" s="115" t="n">
        <v>1.0</v>
      </c>
      <c r="J27" s="114" t="n">
        <v>9.0</v>
      </c>
      <c r="K27" s="116" t="n">
        <v>0.0</v>
      </c>
      <c r="L27" s="117" t="n">
        <v>2.0</v>
      </c>
      <c r="M27" s="118" t="n">
        <v>8.0</v>
      </c>
      <c r="N27" s="119" t="n">
        <v>1.0</v>
      </c>
      <c r="O27" s="119" t="n">
        <v>1.0</v>
      </c>
      <c r="P27" s="119" t="n">
        <v>10.0</v>
      </c>
      <c r="Q27" s="119" t="n">
        <v>0.0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23.0</v>
      </c>
      <c r="F28" s="123" t="n">
        <v>2.0</v>
      </c>
      <c r="G28" s="123" t="n">
        <v>6.0</v>
      </c>
      <c r="H28" s="123" t="n">
        <v>6.0</v>
      </c>
      <c r="I28" s="124" t="n">
        <v>0.0</v>
      </c>
      <c r="J28" s="123" t="n">
        <v>30.0</v>
      </c>
      <c r="K28" s="125" t="n">
        <v>6.0</v>
      </c>
      <c r="L28" s="126" t="n">
        <v>0.0</v>
      </c>
      <c r="M28" s="127" t="n">
        <v>31.0</v>
      </c>
      <c r="N28" s="128" t="n">
        <v>2.0</v>
      </c>
      <c r="O28" s="128" t="n">
        <v>8.0</v>
      </c>
      <c r="P28" s="128" t="n">
        <v>41.0</v>
      </c>
      <c r="Q28" s="128" t="n">
        <v>8.0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6.0</v>
      </c>
      <c r="F29" s="123" t="n">
        <v>4.0</v>
      </c>
      <c r="G29" s="123" t="n">
        <v>4.0</v>
      </c>
      <c r="H29" s="123" t="n">
        <v>3.0</v>
      </c>
      <c r="I29" s="124" t="n">
        <v>1.0</v>
      </c>
      <c r="J29" s="123" t="n">
        <v>14.0</v>
      </c>
      <c r="K29" s="125" t="n">
        <v>4.0</v>
      </c>
      <c r="L29" s="126" t="n">
        <v>2.0</v>
      </c>
      <c r="M29" s="127" t="n">
        <v>10.0</v>
      </c>
      <c r="N29" s="128" t="n">
        <v>6.0</v>
      </c>
      <c r="O29" s="128" t="n">
        <v>6.0</v>
      </c>
      <c r="P29" s="128" t="n">
        <v>22.0</v>
      </c>
      <c r="Q29" s="128" t="n">
        <v>8.0</v>
      </c>
      <c r="R29" s="130" t="n">
        <v>2.0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10.0</v>
      </c>
      <c r="F30" s="123" t="n">
        <v>2.0</v>
      </c>
      <c r="G30" s="123" t="n">
        <v>1.0</v>
      </c>
      <c r="H30" s="123" t="n">
        <v>0.0</v>
      </c>
      <c r="I30" s="124" t="n">
        <v>1.0</v>
      </c>
      <c r="J30" s="123" t="n">
        <v>13.0</v>
      </c>
      <c r="K30" s="125" t="n">
        <v>0.0</v>
      </c>
      <c r="L30" s="126" t="n">
        <v>3.0</v>
      </c>
      <c r="M30" s="127" t="n">
        <v>13.0</v>
      </c>
      <c r="N30" s="128" t="n">
        <v>2.0</v>
      </c>
      <c r="O30" s="128" t="n">
        <v>1.0</v>
      </c>
      <c r="P30" s="128" t="n">
        <v>16.0</v>
      </c>
      <c r="Q30" s="128" t="n">
        <v>0.0</v>
      </c>
      <c r="R30" s="130" t="n">
        <v>3.0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4.0</v>
      </c>
      <c r="F31" s="123" t="n">
        <v>0.0</v>
      </c>
      <c r="G31" s="123" t="n">
        <v>1.0</v>
      </c>
      <c r="H31" s="123" t="n">
        <v>0.0</v>
      </c>
      <c r="I31" s="124" t="n">
        <v>1.0</v>
      </c>
      <c r="J31" s="123" t="n">
        <v>5.0</v>
      </c>
      <c r="K31" s="125" t="n">
        <v>0.0</v>
      </c>
      <c r="L31" s="126" t="n">
        <v>1.0</v>
      </c>
      <c r="M31" s="127" t="n">
        <v>5.0</v>
      </c>
      <c r="N31" s="128" t="n">
        <v>0.0</v>
      </c>
      <c r="O31" s="128" t="n">
        <v>1.0</v>
      </c>
      <c r="P31" s="128" t="n">
        <v>6.0</v>
      </c>
      <c r="Q31" s="128" t="n">
        <v>0.0</v>
      </c>
      <c r="R31" s="130" t="n">
        <v>1.0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50.0</v>
      </c>
      <c r="F32" s="133" t="n">
        <f si="3" t="shared"/>
        <v>9.0</v>
      </c>
      <c r="G32" s="133" t="n">
        <f si="3" t="shared"/>
        <v>13.0</v>
      </c>
      <c r="H32" s="133" t="n">
        <f si="3" t="shared"/>
        <v>9.0</v>
      </c>
      <c r="I32" s="134" t="n">
        <f si="3" t="shared"/>
        <v>4.0</v>
      </c>
      <c r="J32" s="135" t="n">
        <f si="3" t="shared"/>
        <v>71.0</v>
      </c>
      <c r="K32" s="136" t="n">
        <f si="3" t="shared"/>
        <v>10.0</v>
      </c>
      <c r="L32" s="137" t="n">
        <f si="3" t="shared"/>
        <v>8.0</v>
      </c>
      <c r="M32" s="138" t="n">
        <f si="3" t="shared"/>
        <v>67.0</v>
      </c>
      <c r="N32" s="139" t="n">
        <f si="3" t="shared"/>
        <v>11.0</v>
      </c>
      <c r="O32" s="139" t="n">
        <f si="3" t="shared"/>
        <v>17.0</v>
      </c>
      <c r="P32" s="139" t="n">
        <f si="3" t="shared"/>
        <v>95.0</v>
      </c>
      <c r="Q32" s="139" t="n">
        <f si="3" t="shared"/>
        <v>16.0</v>
      </c>
      <c r="R32" s="140" t="n">
        <f si="3" t="shared"/>
        <v>8.0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12.0</v>
      </c>
      <c r="F33" s="144" t="n">
        <v>0.0</v>
      </c>
      <c r="G33" s="144" t="n">
        <v>2.0</v>
      </c>
      <c r="H33" s="144" t="n">
        <v>2.0</v>
      </c>
      <c r="I33" s="145" t="n">
        <v>0.0</v>
      </c>
      <c r="J33" s="146" t="n">
        <v>14.0</v>
      </c>
      <c r="K33" s="147" t="n">
        <v>1.0</v>
      </c>
      <c r="L33" s="148" t="n">
        <v>1.0</v>
      </c>
      <c r="M33" s="149" t="n">
        <v>17.0</v>
      </c>
      <c r="N33" s="150" t="n">
        <v>0.0</v>
      </c>
      <c r="O33" s="150" t="n">
        <v>4.0</v>
      </c>
      <c r="P33" s="150" t="n">
        <v>21.0</v>
      </c>
      <c r="Q33" s="150" t="n">
        <v>2.0</v>
      </c>
      <c r="R33" s="151" t="n">
        <v>2.0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13.0</v>
      </c>
      <c r="F34" s="154" t="n">
        <v>1.0</v>
      </c>
      <c r="G34" s="154" t="n">
        <v>2.0</v>
      </c>
      <c r="H34" s="154" t="n">
        <v>2.0</v>
      </c>
      <c r="I34" s="155" t="n">
        <v>0.0</v>
      </c>
      <c r="J34" s="114" t="n">
        <v>16.0</v>
      </c>
      <c r="K34" s="156" t="n">
        <v>2.0</v>
      </c>
      <c r="L34" s="157" t="n">
        <v>0.0</v>
      </c>
      <c r="M34" s="158" t="n">
        <v>16.0</v>
      </c>
      <c r="N34" s="159" t="n">
        <v>2.0</v>
      </c>
      <c r="O34" s="159" t="n">
        <v>2.0</v>
      </c>
      <c r="P34" s="159" t="n">
        <v>20.0</v>
      </c>
      <c r="Q34" s="159" t="n">
        <v>2.0</v>
      </c>
      <c r="R34" s="160" t="n">
        <v>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9.0</v>
      </c>
      <c r="F35" s="123" t="n">
        <v>0.0</v>
      </c>
      <c r="G35" s="123" t="n">
        <v>3.0</v>
      </c>
      <c r="H35" s="123" t="n">
        <v>3.0</v>
      </c>
      <c r="I35" s="124" t="n">
        <v>0.0</v>
      </c>
      <c r="J35" s="123" t="n">
        <v>12.0</v>
      </c>
      <c r="K35" s="125" t="n">
        <v>2.0</v>
      </c>
      <c r="L35" s="126" t="n">
        <v>1.0</v>
      </c>
      <c r="M35" s="127" t="n">
        <v>12.0</v>
      </c>
      <c r="N35" s="128" t="n">
        <v>0.0</v>
      </c>
      <c r="O35" s="128" t="n">
        <v>4.0</v>
      </c>
      <c r="P35" s="159" t="n">
        <v>16.0</v>
      </c>
      <c r="Q35" s="128" t="n">
        <v>2.0</v>
      </c>
      <c r="R35" s="130" t="n">
        <v>1.0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22.0</v>
      </c>
      <c r="F36" s="133" t="n">
        <f si="4" t="shared"/>
        <v>1.0</v>
      </c>
      <c r="G36" s="133" t="n">
        <f si="4" t="shared"/>
        <v>5.0</v>
      </c>
      <c r="H36" s="133" t="n">
        <f si="4" t="shared"/>
        <v>5.0</v>
      </c>
      <c r="I36" s="134" t="n">
        <f si="4" t="shared"/>
        <v>0.0</v>
      </c>
      <c r="J36" s="133" t="n">
        <f si="4" t="shared"/>
        <v>28.0</v>
      </c>
      <c r="K36" s="136" t="n">
        <f si="4" t="shared"/>
        <v>4.0</v>
      </c>
      <c r="L36" s="137" t="n">
        <f si="4" t="shared"/>
        <v>1.0</v>
      </c>
      <c r="M36" s="138" t="n">
        <f si="4" t="shared"/>
        <v>28.0</v>
      </c>
      <c r="N36" s="139" t="n">
        <f si="4" t="shared"/>
        <v>2.0</v>
      </c>
      <c r="O36" s="139" t="n">
        <f si="4" t="shared"/>
        <v>6.0</v>
      </c>
      <c r="P36" s="139" t="n">
        <f si="4" t="shared"/>
        <v>36.0</v>
      </c>
      <c r="Q36" s="139" t="n">
        <f si="4" t="shared"/>
        <v>4.0</v>
      </c>
      <c r="R36" s="140" t="n">
        <f si="4" t="shared"/>
        <v>1.0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84.0</v>
      </c>
      <c r="F37" s="105" t="n">
        <f si="5" t="shared"/>
        <v>10.0</v>
      </c>
      <c r="G37" s="105" t="n">
        <f si="5" t="shared"/>
        <v>20.0</v>
      </c>
      <c r="H37" s="105" t="n">
        <f si="5" t="shared"/>
        <v>16.0</v>
      </c>
      <c r="I37" s="163" t="n">
        <f si="5" t="shared"/>
        <v>4.0</v>
      </c>
      <c r="J37" s="105" t="n">
        <f si="5" t="shared"/>
        <v>113.0</v>
      </c>
      <c r="K37" s="164" t="n">
        <f si="5" t="shared"/>
        <v>15.0</v>
      </c>
      <c r="L37" s="165" t="n">
        <f si="5" t="shared"/>
        <v>10.0</v>
      </c>
      <c r="M37" s="166" t="n">
        <f si="5" t="shared"/>
        <v>112.0</v>
      </c>
      <c r="N37" s="167" t="n">
        <f si="5" t="shared"/>
        <v>13.0</v>
      </c>
      <c r="O37" s="167" t="n">
        <f si="5" t="shared"/>
        <v>27.0</v>
      </c>
      <c r="P37" s="167" t="n">
        <f si="5" t="shared"/>
        <v>152.0</v>
      </c>
      <c r="Q37" s="167" t="n">
        <f si="5" t="shared"/>
        <v>22.0</v>
      </c>
      <c r="R37" s="168" t="n">
        <f si="5" t="shared"/>
        <v>11.0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0.7368421052631579</v>
      </c>
      <c r="F38" s="275" t="n">
        <f>IF(ISERROR(F37/(E37+F37+G37)),0,F37/(E37+F37+G37))</f>
        <v>0.08771929824561403</v>
      </c>
      <c r="G38" s="276" t="n">
        <f>IF(1-E38-F38=1,IF(G37=0,0,1),1-E38-F38)</f>
        <v>0.17543859649122812</v>
      </c>
      <c r="H38" s="276" t="n">
        <f>IF(ISERROR(H37/G37),0,(H37/G37))</f>
        <v>0.8</v>
      </c>
      <c r="I38" s="276" t="n">
        <f>IF(1-H38=1,IF(I37=0,0,1),1-H38)</f>
        <v>0.19999999999999996</v>
      </c>
      <c r="J38" s="276"/>
      <c r="K38" s="276" t="n">
        <f>IF(ISERROR(K37/J37),0,(K37/J37))</f>
        <v>0.13274336283185842</v>
      </c>
      <c r="L38" s="277" t="n">
        <f>IF(ISERROR(L37/J37),0,(L37/J37))</f>
        <v>0.08849557522123894</v>
      </c>
      <c r="M38" s="274" t="n">
        <f>IF(ISERROR(M37/P37),0,(M37/P37))</f>
        <v>0.7368421052631579</v>
      </c>
      <c r="N38" s="276" t="n">
        <f>IF(ISERROR(N37/P37),0,(N37/P37))</f>
        <v>0.08552631578947369</v>
      </c>
      <c r="O38" s="276" t="n">
        <f>IF(1-M38-N38=1,IF(O37=0,0,1),1-M38-N38)</f>
        <v>0.17763157894736847</v>
      </c>
      <c r="P38" s="276"/>
      <c r="Q38" s="276" t="n">
        <f>IF(ISERROR(Q37/P37),0,(Q37/P37))</f>
        <v>0.14473684210526316</v>
      </c>
      <c r="R38" s="278" t="n">
        <f>IF(ISERROR(R37/P37),0,(R37/P37))</f>
        <v>0.07236842105263158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5.0</v>
      </c>
      <c r="F8" s="56" t="n">
        <v>0.0</v>
      </c>
      <c r="G8" s="56" t="n">
        <v>0.0</v>
      </c>
      <c r="H8" s="56" t="n">
        <v>0.0</v>
      </c>
      <c r="I8" s="57" t="n">
        <v>0.0</v>
      </c>
      <c r="J8" s="56" t="n">
        <v>5.0</v>
      </c>
      <c r="K8" s="59" t="n">
        <v>0.0</v>
      </c>
      <c r="L8" s="60" t="n">
        <v>0.0</v>
      </c>
      <c r="M8" s="61" t="n">
        <v>9.0</v>
      </c>
      <c r="N8" s="62" t="n">
        <v>0.0</v>
      </c>
      <c r="O8" s="62" t="n">
        <v>0.0</v>
      </c>
      <c r="P8" s="62" t="n">
        <v>9.0</v>
      </c>
      <c r="Q8" s="62" t="n">
        <v>0.0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3.0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3.0</v>
      </c>
      <c r="K9" s="68" t="n">
        <v>0.0</v>
      </c>
      <c r="L9" s="69" t="n">
        <v>0.0</v>
      </c>
      <c r="M9" s="70" t="n">
        <v>4.0</v>
      </c>
      <c r="N9" s="71" t="n">
        <v>0.0</v>
      </c>
      <c r="O9" s="71" t="n">
        <v>0.0</v>
      </c>
      <c r="P9" s="62" t="n">
        <v>4.0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2.0</v>
      </c>
      <c r="K10" s="68" t="n">
        <v>1.0</v>
      </c>
      <c r="L10" s="69" t="n">
        <v>0.0</v>
      </c>
      <c r="M10" s="70" t="n">
        <v>1.0</v>
      </c>
      <c r="N10" s="71" t="n">
        <v>0.0</v>
      </c>
      <c r="O10" s="71" t="n">
        <v>1.0</v>
      </c>
      <c r="P10" s="62" t="n">
        <v>2.0</v>
      </c>
      <c r="Q10" s="71" t="n">
        <v>1.0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1.0</v>
      </c>
      <c r="F12" s="66" t="n">
        <v>1.0</v>
      </c>
      <c r="G12" s="66" t="n">
        <v>1.0</v>
      </c>
      <c r="H12" s="66" t="n">
        <v>0.0</v>
      </c>
      <c r="I12" s="67" t="n">
        <v>1.0</v>
      </c>
      <c r="J12" s="66" t="n">
        <v>3.0</v>
      </c>
      <c r="K12" s="68" t="n">
        <v>0.0</v>
      </c>
      <c r="L12" s="69" t="n">
        <v>2.0</v>
      </c>
      <c r="M12" s="70" t="n">
        <v>1.0</v>
      </c>
      <c r="N12" s="71" t="n">
        <v>1.0</v>
      </c>
      <c r="O12" s="71" t="n">
        <v>1.0</v>
      </c>
      <c r="P12" s="62" t="n">
        <v>3.0</v>
      </c>
      <c r="Q12" s="71" t="n">
        <v>0.0</v>
      </c>
      <c r="R12" s="91" t="n">
        <v>2.0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10.0</v>
      </c>
      <c r="F13" s="76" t="n">
        <f si="0" t="shared"/>
        <v>1.0</v>
      </c>
      <c r="G13" s="76" t="n">
        <f si="0" t="shared"/>
        <v>2.0</v>
      </c>
      <c r="H13" s="76" t="n">
        <f si="0" t="shared"/>
        <v>1.0</v>
      </c>
      <c r="I13" s="78" t="n">
        <f si="0" t="shared"/>
        <v>1.0</v>
      </c>
      <c r="J13" s="79" t="n">
        <f si="0" t="shared"/>
        <v>13.0</v>
      </c>
      <c r="K13" s="80" t="n">
        <f si="0" t="shared"/>
        <v>1.0</v>
      </c>
      <c r="L13" s="81" t="n">
        <f si="0" t="shared"/>
        <v>2.0</v>
      </c>
      <c r="M13" s="82" t="n">
        <f si="0" t="shared"/>
        <v>15.0</v>
      </c>
      <c r="N13" s="83" t="n">
        <f si="0" t="shared"/>
        <v>1.0</v>
      </c>
      <c r="O13" s="83" t="n">
        <f si="0" t="shared"/>
        <v>2.0</v>
      </c>
      <c r="P13" s="52" t="n">
        <f si="0" t="shared"/>
        <v>18.0</v>
      </c>
      <c r="Q13" s="83" t="n">
        <f si="0" t="shared"/>
        <v>1.0</v>
      </c>
      <c r="R13" s="92" t="n">
        <f si="0" t="shared"/>
        <v>2.0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3.0</v>
      </c>
      <c r="K14" s="59" t="n">
        <v>0.0</v>
      </c>
      <c r="L14" s="60" t="n">
        <v>0.0</v>
      </c>
      <c r="M14" s="61" t="n">
        <v>2.0</v>
      </c>
      <c r="N14" s="62" t="n">
        <v>1.0</v>
      </c>
      <c r="O14" s="62" t="n">
        <v>0.0</v>
      </c>
      <c r="P14" s="62" t="n">
        <v>3.0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3.0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4.0</v>
      </c>
      <c r="K16" s="80" t="n">
        <f si="1" t="shared"/>
        <v>0.0</v>
      </c>
      <c r="L16" s="81" t="n">
        <f si="1" t="shared"/>
        <v>0.0</v>
      </c>
      <c r="M16" s="82" t="n">
        <f si="1" t="shared"/>
        <v>3.0</v>
      </c>
      <c r="N16" s="83" t="n">
        <f si="1" t="shared"/>
        <v>1.0</v>
      </c>
      <c r="O16" s="83" t="n">
        <f si="1" t="shared"/>
        <v>0.0</v>
      </c>
      <c r="P16" s="52" t="n">
        <f si="1" t="shared"/>
        <v>4.0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1.0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1.0</v>
      </c>
      <c r="K17" s="80" t="n">
        <v>0.0</v>
      </c>
      <c r="L17" s="81" t="n">
        <v>0.0</v>
      </c>
      <c r="M17" s="82" t="n">
        <v>1.0</v>
      </c>
      <c r="N17" s="83" t="n">
        <v>0.0</v>
      </c>
      <c r="O17" s="83" t="n">
        <v>0.0</v>
      </c>
      <c r="P17" s="52" t="n">
        <v>1.0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0.0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0.0</v>
      </c>
      <c r="K18" s="59" t="n">
        <v>0.0</v>
      </c>
      <c r="L18" s="60" t="n">
        <v>0.0</v>
      </c>
      <c r="M18" s="61" t="n">
        <v>0.0</v>
      </c>
      <c r="N18" s="62" t="n">
        <v>0.0</v>
      </c>
      <c r="O18" s="62" t="n">
        <v>0.0</v>
      </c>
      <c r="P18" s="62" t="n">
        <v>0.0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3.0</v>
      </c>
      <c r="F19" s="66" t="n">
        <v>1.0</v>
      </c>
      <c r="G19" s="66" t="n">
        <v>1.0</v>
      </c>
      <c r="H19" s="66" t="n">
        <v>1.0</v>
      </c>
      <c r="I19" s="67" t="n">
        <v>0.0</v>
      </c>
      <c r="J19" s="66" t="n">
        <v>5.0</v>
      </c>
      <c r="K19" s="68" t="n">
        <v>1.0</v>
      </c>
      <c r="L19" s="69" t="n">
        <v>0.0</v>
      </c>
      <c r="M19" s="70" t="n">
        <v>4.0</v>
      </c>
      <c r="N19" s="71" t="n">
        <v>4.0</v>
      </c>
      <c r="O19" s="71" t="n">
        <v>1.0</v>
      </c>
      <c r="P19" s="62" t="n">
        <v>9.0</v>
      </c>
      <c r="Q19" s="71" t="n">
        <v>1.0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3.0</v>
      </c>
      <c r="F20" s="76" t="n">
        <f si="2" t="shared"/>
        <v>1.0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5.0</v>
      </c>
      <c r="K20" s="80" t="n">
        <f si="2" t="shared"/>
        <v>1.0</v>
      </c>
      <c r="L20" s="81" t="n">
        <f si="2" t="shared"/>
        <v>0.0</v>
      </c>
      <c r="M20" s="82" t="n">
        <f si="2" t="shared"/>
        <v>4.0</v>
      </c>
      <c r="N20" s="83" t="n">
        <f si="2" t="shared"/>
        <v>4.0</v>
      </c>
      <c r="O20" s="83" t="n">
        <f si="2" t="shared"/>
        <v>1.0</v>
      </c>
      <c r="P20" s="52" t="n">
        <f si="2" t="shared"/>
        <v>9.0</v>
      </c>
      <c r="Q20" s="83" t="n">
        <f si="2" t="shared"/>
        <v>1.0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3.0</v>
      </c>
      <c r="F21" s="96" t="n">
        <v>0.0</v>
      </c>
      <c r="G21" s="96" t="n">
        <v>0.0</v>
      </c>
      <c r="H21" s="96" t="n">
        <v>0.0</v>
      </c>
      <c r="I21" s="97" t="n">
        <v>0.0</v>
      </c>
      <c r="J21" s="175" t="n">
        <v>3.0</v>
      </c>
      <c r="K21" s="98" t="n">
        <v>0.0</v>
      </c>
      <c r="L21" s="99" t="n">
        <v>0.0</v>
      </c>
      <c r="M21" s="100" t="n">
        <v>4.0</v>
      </c>
      <c r="N21" s="101" t="n">
        <v>0.0</v>
      </c>
      <c r="O21" s="101" t="n">
        <v>0.0</v>
      </c>
      <c r="P21" s="102" t="n">
        <v>4.0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20.0</v>
      </c>
      <c r="F22" s="105" t="n">
        <f si="3" t="shared"/>
        <v>3.0</v>
      </c>
      <c r="G22" s="105" t="n">
        <f si="3" t="shared"/>
        <v>3.0</v>
      </c>
      <c r="H22" s="105" t="n">
        <f si="3" t="shared"/>
        <v>2.0</v>
      </c>
      <c r="I22" s="105" t="n">
        <f si="3" t="shared"/>
        <v>1.0</v>
      </c>
      <c r="J22" s="105" t="n">
        <f si="3" t="shared"/>
        <v>26.0</v>
      </c>
      <c r="K22" s="105" t="n">
        <f si="3" t="shared"/>
        <v>2.0</v>
      </c>
      <c r="L22" s="106" t="n">
        <f si="3" t="shared"/>
        <v>2.0</v>
      </c>
      <c r="M22" s="104" t="n">
        <f si="3" t="shared"/>
        <v>27.0</v>
      </c>
      <c r="N22" s="105" t="n">
        <f si="3" t="shared"/>
        <v>6.0</v>
      </c>
      <c r="O22" s="105" t="n">
        <f si="3" t="shared"/>
        <v>3.0</v>
      </c>
      <c r="P22" s="105" t="n">
        <f si="3" t="shared"/>
        <v>36.0</v>
      </c>
      <c r="Q22" s="105" t="n">
        <f si="3" t="shared"/>
        <v>2.0</v>
      </c>
      <c r="R22" s="106" t="n">
        <f si="3" t="shared"/>
        <v>2.0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0.7692307692307693</v>
      </c>
      <c r="F23" s="275" t="n">
        <f>IF(ISERROR(F22/(E22+F22+G22)),0,(F22/(E22+F22+G22)))</f>
        <v>0.11538461538461539</v>
      </c>
      <c r="G23" s="276" t="n">
        <f>IF(1-E23-F23=1,IF(G22=0,0,1),1-E23-F23)</f>
        <v>0.11538461538461534</v>
      </c>
      <c r="H23" s="276" t="n">
        <f>IF(ISERROR(H22/G22),0,(H22/G22))</f>
        <v>0.6666666666666666</v>
      </c>
      <c r="I23" s="276" t="n">
        <f>IF(1-H23=1,IF(I22=0,0,1),1-H23)</f>
        <v>0.33333333333333337</v>
      </c>
      <c r="J23" s="276"/>
      <c r="K23" s="276" t="n">
        <f>IF(ISERROR(K22/J22),0,K22/J22)</f>
        <v>0.07692307692307693</v>
      </c>
      <c r="L23" s="277" t="n">
        <f>IF(ISERROR(L22/J22),0,(L22/J22))</f>
        <v>0.07692307692307693</v>
      </c>
      <c r="M23" s="274" t="n">
        <f>IF(ISERROR(M22/P22),0,(M22/P22))</f>
        <v>0.75</v>
      </c>
      <c r="N23" s="276" t="n">
        <f>IF(ISERROR(N22/P22),0,(N22/P22))</f>
        <v>0.16666666666666666</v>
      </c>
      <c r="O23" s="276" t="n">
        <f>IF(1-M23-N23=1,IF(O22=0,0,1),1-M23-N23)</f>
        <v>0.08333333333333334</v>
      </c>
      <c r="P23" s="276"/>
      <c r="Q23" s="276" t="n">
        <f>IF(ISERROR(Q22/P22),0,(Q22/P22))</f>
        <v>0.05555555555555555</v>
      </c>
      <c r="R23" s="278" t="n">
        <f>IF(ISERROR(R22/P22),0,(R22/P22))</f>
        <v>0.05555555555555555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21.0</v>
      </c>
      <c r="F31" s="56" t="n">
        <v>4.0</v>
      </c>
      <c r="G31" s="56" t="n">
        <v>4.0</v>
      </c>
      <c r="H31" s="56" t="n">
        <v>2.0</v>
      </c>
      <c r="I31" s="57" t="n">
        <v>2.0</v>
      </c>
      <c r="J31" s="56" t="n">
        <v>29.0</v>
      </c>
      <c r="K31" s="59" t="n">
        <v>2.0</v>
      </c>
      <c r="L31" s="60" t="n">
        <v>4.0</v>
      </c>
      <c r="M31" s="61" t="n">
        <v>36.0</v>
      </c>
      <c r="N31" s="62" t="n">
        <v>4.0</v>
      </c>
      <c r="O31" s="62" t="n">
        <v>7.0</v>
      </c>
      <c r="P31" s="62" t="n">
        <v>47.0</v>
      </c>
      <c r="Q31" s="62" t="n">
        <v>4.0</v>
      </c>
      <c r="R31" s="90" t="n">
        <v>7.0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9.0</v>
      </c>
      <c r="F32" s="66" t="n">
        <v>2.0</v>
      </c>
      <c r="G32" s="66" t="n">
        <v>0.0</v>
      </c>
      <c r="H32" s="66" t="n">
        <v>0.0</v>
      </c>
      <c r="I32" s="67" t="n">
        <v>0.0</v>
      </c>
      <c r="J32" s="66" t="n">
        <v>10.0</v>
      </c>
      <c r="K32" s="68" t="n">
        <v>0.0</v>
      </c>
      <c r="L32" s="69" t="n">
        <v>0.0</v>
      </c>
      <c r="M32" s="70" t="n">
        <v>12.0</v>
      </c>
      <c r="N32" s="71" t="n">
        <v>2.0</v>
      </c>
      <c r="O32" s="71" t="n">
        <v>0.0</v>
      </c>
      <c r="P32" s="62" t="n">
        <v>14.0</v>
      </c>
      <c r="Q32" s="71" t="n">
        <v>0.0</v>
      </c>
      <c r="R32" s="91" t="n">
        <v>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2.0</v>
      </c>
      <c r="F33" s="66" t="n">
        <v>1.0</v>
      </c>
      <c r="G33" s="66" t="n">
        <v>1.0</v>
      </c>
      <c r="H33" s="66" t="n">
        <v>1.0</v>
      </c>
      <c r="I33" s="67" t="n">
        <v>0.0</v>
      </c>
      <c r="J33" s="66" t="n">
        <v>4.0</v>
      </c>
      <c r="K33" s="68" t="n">
        <v>1.0</v>
      </c>
      <c r="L33" s="69" t="n">
        <v>0.0</v>
      </c>
      <c r="M33" s="70" t="n">
        <v>3.0</v>
      </c>
      <c r="N33" s="71" t="n">
        <v>2.0</v>
      </c>
      <c r="O33" s="71" t="n">
        <v>2.0</v>
      </c>
      <c r="P33" s="62" t="n">
        <v>7.0</v>
      </c>
      <c r="Q33" s="71" t="n">
        <v>2.0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2.0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2.0</v>
      </c>
      <c r="K34" s="68" t="n">
        <v>0.0</v>
      </c>
      <c r="L34" s="69" t="n">
        <v>0.0</v>
      </c>
      <c r="M34" s="70" t="n">
        <v>2.0</v>
      </c>
      <c r="N34" s="71" t="n">
        <v>0.0</v>
      </c>
      <c r="O34" s="71" t="n">
        <v>0.0</v>
      </c>
      <c r="P34" s="62" t="n">
        <v>2.0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9.0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10.0</v>
      </c>
      <c r="K35" s="68" t="n">
        <v>1.0</v>
      </c>
      <c r="L35" s="69" t="n">
        <v>1.0</v>
      </c>
      <c r="M35" s="70" t="n">
        <v>13.0</v>
      </c>
      <c r="N35" s="71" t="n">
        <v>0.0</v>
      </c>
      <c r="O35" s="71" t="n">
        <v>2.0</v>
      </c>
      <c r="P35" s="62" t="n">
        <v>15.0</v>
      </c>
      <c r="Q35" s="71" t="n">
        <v>2.0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43.0</v>
      </c>
      <c r="F36" s="76" t="n">
        <f si="4" t="shared"/>
        <v>7.0</v>
      </c>
      <c r="G36" s="76" t="n">
        <f si="4" t="shared"/>
        <v>6.0</v>
      </c>
      <c r="H36" s="76" t="n">
        <f si="4" t="shared"/>
        <v>4.0</v>
      </c>
      <c r="I36" s="78" t="n">
        <f si="4" t="shared"/>
        <v>2.0</v>
      </c>
      <c r="J36" s="79" t="n">
        <f si="4" t="shared"/>
        <v>55.0</v>
      </c>
      <c r="K36" s="80" t="n">
        <f si="4" t="shared"/>
        <v>4.0</v>
      </c>
      <c r="L36" s="81" t="n">
        <f si="4" t="shared"/>
        <v>5.0</v>
      </c>
      <c r="M36" s="82" t="n">
        <f si="4" t="shared"/>
        <v>66.0</v>
      </c>
      <c r="N36" s="83" t="n">
        <f si="4" t="shared"/>
        <v>8.0</v>
      </c>
      <c r="O36" s="83" t="n">
        <f si="4" t="shared"/>
        <v>11.0</v>
      </c>
      <c r="P36" s="52" t="n">
        <f si="4" t="shared"/>
        <v>85.0</v>
      </c>
      <c r="Q36" s="83" t="n">
        <f si="4" t="shared"/>
        <v>8.0</v>
      </c>
      <c r="R36" s="92" t="n">
        <f si="4" t="shared"/>
        <v>9.0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26.0</v>
      </c>
      <c r="F37" s="56" t="n">
        <v>2.0</v>
      </c>
      <c r="G37" s="56" t="n">
        <v>3.0</v>
      </c>
      <c r="H37" s="56" t="n">
        <v>3.0</v>
      </c>
      <c r="I37" s="57" t="n">
        <v>0.0</v>
      </c>
      <c r="J37" s="58" t="n">
        <v>30.0</v>
      </c>
      <c r="K37" s="59" t="n">
        <v>2.0</v>
      </c>
      <c r="L37" s="60" t="n">
        <v>2.0</v>
      </c>
      <c r="M37" s="61" t="n">
        <v>45.0</v>
      </c>
      <c r="N37" s="62" t="n">
        <v>2.0</v>
      </c>
      <c r="O37" s="62" t="n">
        <v>4.0</v>
      </c>
      <c r="P37" s="62" t="n">
        <v>51.0</v>
      </c>
      <c r="Q37" s="62" t="n">
        <v>3.0</v>
      </c>
      <c r="R37" s="90" t="n">
        <v>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7.0</v>
      </c>
      <c r="F38" s="66" t="n">
        <v>0.0</v>
      </c>
      <c r="G38" s="66" t="n">
        <v>1.0</v>
      </c>
      <c r="H38" s="66" t="n">
        <v>1.0</v>
      </c>
      <c r="I38" s="67" t="n">
        <v>0.0</v>
      </c>
      <c r="J38" s="66" t="n">
        <v>8.0</v>
      </c>
      <c r="K38" s="68" t="n">
        <v>1.0</v>
      </c>
      <c r="L38" s="69" t="n">
        <v>0.0</v>
      </c>
      <c r="M38" s="70" t="n">
        <v>13.0</v>
      </c>
      <c r="N38" s="71" t="n">
        <v>0.0</v>
      </c>
      <c r="O38" s="71" t="n">
        <v>1.0</v>
      </c>
      <c r="P38" s="62" t="n">
        <v>14.0</v>
      </c>
      <c r="Q38" s="71" t="n">
        <v>1.0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33.0</v>
      </c>
      <c r="F39" s="76" t="n">
        <f si="5" t="shared"/>
        <v>2.0</v>
      </c>
      <c r="G39" s="76" t="n">
        <f si="5" t="shared"/>
        <v>4.0</v>
      </c>
      <c r="H39" s="76" t="n">
        <f si="5" t="shared"/>
        <v>4.0</v>
      </c>
      <c r="I39" s="78" t="n">
        <f si="5" t="shared"/>
        <v>0.0</v>
      </c>
      <c r="J39" s="79" t="n">
        <f si="5" t="shared"/>
        <v>38.0</v>
      </c>
      <c r="K39" s="80" t="n">
        <f si="5" t="shared"/>
        <v>3.0</v>
      </c>
      <c r="L39" s="81" t="n">
        <f si="5" t="shared"/>
        <v>2.0</v>
      </c>
      <c r="M39" s="82" t="n">
        <f si="5" t="shared"/>
        <v>58.0</v>
      </c>
      <c r="N39" s="83" t="n">
        <f si="5" t="shared"/>
        <v>2.0</v>
      </c>
      <c r="O39" s="83" t="n">
        <f si="5" t="shared"/>
        <v>5.0</v>
      </c>
      <c r="P39" s="52" t="n">
        <f si="5" t="shared"/>
        <v>65.0</v>
      </c>
      <c r="Q39" s="83" t="n">
        <f si="5" t="shared"/>
        <v>4.0</v>
      </c>
      <c r="R39" s="92" t="n">
        <f si="5" t="shared"/>
        <v>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27.0</v>
      </c>
      <c r="F40" s="76" t="n">
        <v>3.0</v>
      </c>
      <c r="G40" s="76" t="n">
        <v>2.0</v>
      </c>
      <c r="H40" s="76" t="n">
        <v>2.0</v>
      </c>
      <c r="I40" s="78" t="n">
        <v>0.0</v>
      </c>
      <c r="J40" s="88" t="n">
        <v>32.0</v>
      </c>
      <c r="K40" s="80" t="n">
        <v>2.0</v>
      </c>
      <c r="L40" s="81" t="n">
        <v>2.0</v>
      </c>
      <c r="M40" s="82" t="n">
        <v>51.0</v>
      </c>
      <c r="N40" s="83" t="n">
        <v>4.0</v>
      </c>
      <c r="O40" s="83" t="n">
        <v>4.0</v>
      </c>
      <c r="P40" s="52" t="n">
        <v>59.0</v>
      </c>
      <c r="Q40" s="83" t="n">
        <v>4.0</v>
      </c>
      <c r="R40" s="92" t="n">
        <v>2.0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3.0</v>
      </c>
      <c r="F41" s="56" t="n">
        <v>0.0</v>
      </c>
      <c r="G41" s="56" t="n">
        <v>0.0</v>
      </c>
      <c r="H41" s="56" t="n">
        <v>0.0</v>
      </c>
      <c r="I41" s="57" t="n">
        <v>0.0</v>
      </c>
      <c r="J41" s="58" t="n">
        <v>3.0</v>
      </c>
      <c r="K41" s="59" t="n">
        <v>0.0</v>
      </c>
      <c r="L41" s="60" t="n">
        <v>0.0</v>
      </c>
      <c r="M41" s="61" t="n">
        <v>3.0</v>
      </c>
      <c r="N41" s="62" t="n">
        <v>0.0</v>
      </c>
      <c r="O41" s="62" t="n">
        <v>0.0</v>
      </c>
      <c r="P41" s="62" t="n">
        <v>3.0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21.0</v>
      </c>
      <c r="F42" s="66" t="n">
        <v>3.0</v>
      </c>
      <c r="G42" s="66" t="n">
        <v>1.0</v>
      </c>
      <c r="H42" s="66" t="n">
        <v>1.0</v>
      </c>
      <c r="I42" s="67" t="n">
        <v>0.0</v>
      </c>
      <c r="J42" s="66" t="n">
        <v>23.0</v>
      </c>
      <c r="K42" s="68" t="n">
        <v>1.0</v>
      </c>
      <c r="L42" s="69" t="n">
        <v>4.0</v>
      </c>
      <c r="M42" s="70" t="n">
        <v>35.0</v>
      </c>
      <c r="N42" s="71" t="n">
        <v>6.0</v>
      </c>
      <c r="O42" s="71" t="n">
        <v>1.0</v>
      </c>
      <c r="P42" s="62" t="n">
        <v>42.0</v>
      </c>
      <c r="Q42" s="71" t="n">
        <v>1.0</v>
      </c>
      <c r="R42" s="91" t="n">
        <v>6.0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24.0</v>
      </c>
      <c r="F43" s="76" t="n">
        <f si="6" t="shared"/>
        <v>3.0</v>
      </c>
      <c r="G43" s="76" t="n">
        <f si="6" t="shared"/>
        <v>1.0</v>
      </c>
      <c r="H43" s="76" t="n">
        <f si="6" t="shared"/>
        <v>1.0</v>
      </c>
      <c r="I43" s="78" t="n">
        <f si="6" t="shared"/>
        <v>0.0</v>
      </c>
      <c r="J43" s="79" t="n">
        <f si="6" t="shared"/>
        <v>26.0</v>
      </c>
      <c r="K43" s="80" t="n">
        <f si="6" t="shared"/>
        <v>1.0</v>
      </c>
      <c r="L43" s="81" t="n">
        <f si="6" t="shared"/>
        <v>4.0</v>
      </c>
      <c r="M43" s="82" t="n">
        <f si="6" t="shared"/>
        <v>38.0</v>
      </c>
      <c r="N43" s="83" t="n">
        <f si="6" t="shared"/>
        <v>6.0</v>
      </c>
      <c r="O43" s="83" t="n">
        <f si="6" t="shared"/>
        <v>1.0</v>
      </c>
      <c r="P43" s="52" t="n">
        <f si="6" t="shared"/>
        <v>45.0</v>
      </c>
      <c r="Q43" s="83" t="n">
        <f si="6" t="shared"/>
        <v>1.0</v>
      </c>
      <c r="R43" s="92" t="n">
        <f si="6" t="shared"/>
        <v>6.0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14.0</v>
      </c>
      <c r="F44" s="96" t="n">
        <v>2.0</v>
      </c>
      <c r="G44" s="96" t="n">
        <v>2.0</v>
      </c>
      <c r="H44" s="96" t="n">
        <v>1.0</v>
      </c>
      <c r="I44" s="97" t="n">
        <v>1.0</v>
      </c>
      <c r="J44" s="175" t="n">
        <v>18.0</v>
      </c>
      <c r="K44" s="98" t="n">
        <v>1.0</v>
      </c>
      <c r="L44" s="99" t="n">
        <v>2.0</v>
      </c>
      <c r="M44" s="100" t="n">
        <v>19.0</v>
      </c>
      <c r="N44" s="101" t="n">
        <v>2.0</v>
      </c>
      <c r="O44" s="101" t="n">
        <v>3.0</v>
      </c>
      <c r="P44" s="102" t="n">
        <v>24.0</v>
      </c>
      <c r="Q44" s="101" t="n">
        <v>2.0</v>
      </c>
      <c r="R44" s="103" t="n">
        <v>2.0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141.0</v>
      </c>
      <c r="F45" s="105" t="n">
        <f si="7" t="shared"/>
        <v>17.0</v>
      </c>
      <c r="G45" s="105" t="n">
        <f si="7" t="shared"/>
        <v>15.0</v>
      </c>
      <c r="H45" s="105" t="n">
        <f si="7" t="shared"/>
        <v>12.0</v>
      </c>
      <c r="I45" s="105" t="n">
        <f si="7" t="shared"/>
        <v>3.0</v>
      </c>
      <c r="J45" s="105" t="n">
        <f si="7" t="shared"/>
        <v>169.0</v>
      </c>
      <c r="K45" s="105" t="n">
        <f si="7" t="shared"/>
        <v>11.0</v>
      </c>
      <c r="L45" s="106" t="n">
        <f si="7" t="shared"/>
        <v>15.0</v>
      </c>
      <c r="M45" s="104" t="n">
        <f si="7" t="shared"/>
        <v>232.0</v>
      </c>
      <c r="N45" s="105" t="n">
        <f si="7" t="shared"/>
        <v>22.0</v>
      </c>
      <c r="O45" s="105" t="n">
        <f si="7" t="shared"/>
        <v>24.0</v>
      </c>
      <c r="P45" s="105" t="n">
        <f si="7" t="shared"/>
        <v>278.0</v>
      </c>
      <c r="Q45" s="105" t="n">
        <f si="7" t="shared"/>
        <v>19.0</v>
      </c>
      <c r="R45" s="106" t="n">
        <f si="7" t="shared"/>
        <v>21.0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0.815028901734104</v>
      </c>
      <c r="F46" s="275" t="n">
        <f>IF(ISERROR(F45/(E45+F45+G45)),0,(F45/(E45+F45+G45)))</f>
        <v>0.09826589595375723</v>
      </c>
      <c r="G46" s="276" t="n">
        <f>IF(1-E46-F46=1,IF(G45=0,0,1),1-E46-F46)</f>
        <v>0.08670520231213874</v>
      </c>
      <c r="H46" s="276" t="n">
        <f>IF(ISERROR(H45/G45),0,(H45/G45))</f>
        <v>0.8</v>
      </c>
      <c r="I46" s="276" t="n">
        <f>IF(1-H46,IF(I45=0,0,1),1-H46)</f>
        <v>1.0</v>
      </c>
      <c r="J46" s="276"/>
      <c r="K46" s="276" t="n">
        <f>IF(ISERROR(K45/J45),0,(K45/J45))</f>
        <v>0.0650887573964497</v>
      </c>
      <c r="L46" s="277" t="n">
        <f>IF(ISERROR(L45/J45),0,(L45/J45))</f>
        <v>0.08875739644970414</v>
      </c>
      <c r="M46" s="274" t="n">
        <f>IF(ISERROR(M45/P45),0,(M45/P45))</f>
        <v>0.8345323741007195</v>
      </c>
      <c r="N46" s="276" t="n">
        <f>IF(ISERROR(N45/P45),0,(N45/P45))</f>
        <v>0.07913669064748201</v>
      </c>
      <c r="O46" s="276" t="n">
        <f>IF(1-M46-N46=1,IF(O45=0,0,1),1-M46-N46)</f>
        <v>0.08633093525179854</v>
      </c>
      <c r="P46" s="276"/>
      <c r="Q46" s="276" t="n">
        <f>IF(ISERROR(Q45/P45),0,(Q45/P45))</f>
        <v>0.0683453237410072</v>
      </c>
      <c r="R46" s="278" t="n">
        <f>IF(ISERROR(R45/P45),0,(R45/P45))</f>
        <v>0.07553956834532374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4.0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5.0</v>
      </c>
      <c r="K8" s="48" t="n">
        <v>1.0</v>
      </c>
      <c r="L8" s="49" t="n">
        <v>0.0</v>
      </c>
      <c r="M8" s="50" t="n">
        <v>4.0</v>
      </c>
      <c r="N8" s="51" t="n">
        <v>0.0</v>
      </c>
      <c r="O8" s="51" t="n">
        <v>1.0</v>
      </c>
      <c r="P8" s="52" t="n">
        <v>5.0</v>
      </c>
      <c r="Q8" s="51" t="n">
        <v>1.0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7.0</v>
      </c>
      <c r="F9" s="45" t="n">
        <v>1.0</v>
      </c>
      <c r="G9" s="45" t="n">
        <v>1.0</v>
      </c>
      <c r="H9" s="45" t="n">
        <v>1.0</v>
      </c>
      <c r="I9" s="46" t="n">
        <v>0.0</v>
      </c>
      <c r="J9" s="88" t="n">
        <v>9.0</v>
      </c>
      <c r="K9" s="48" t="n">
        <v>1.0</v>
      </c>
      <c r="L9" s="49" t="n">
        <v>0.0</v>
      </c>
      <c r="M9" s="50" t="n">
        <v>9.0</v>
      </c>
      <c r="N9" s="51" t="n">
        <v>3.0</v>
      </c>
      <c r="O9" s="51" t="n">
        <v>1.0</v>
      </c>
      <c r="P9" s="84" t="n">
        <v>13.0</v>
      </c>
      <c r="Q9" s="51" t="n">
        <v>1.0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14.0</v>
      </c>
      <c r="F10" s="56" t="n">
        <v>2.0</v>
      </c>
      <c r="G10" s="56" t="n">
        <v>0.0</v>
      </c>
      <c r="H10" s="56" t="n">
        <v>0.0</v>
      </c>
      <c r="I10" s="57" t="n">
        <v>0.0</v>
      </c>
      <c r="J10" s="58" t="n">
        <v>16.0</v>
      </c>
      <c r="K10" s="59" t="n">
        <v>0.0</v>
      </c>
      <c r="L10" s="60" t="n">
        <v>0.0</v>
      </c>
      <c r="M10" s="61" t="n">
        <v>18.0</v>
      </c>
      <c r="N10" s="62" t="n">
        <v>4.0</v>
      </c>
      <c r="O10" s="62" t="n">
        <v>0.0</v>
      </c>
      <c r="P10" s="71" t="n">
        <v>22.0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5.0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5.0</v>
      </c>
      <c r="K11" s="68" t="n">
        <v>0.0</v>
      </c>
      <c r="L11" s="69" t="n">
        <v>0.0</v>
      </c>
      <c r="M11" s="70" t="n">
        <v>5.0</v>
      </c>
      <c r="N11" s="71" t="n">
        <v>0.0</v>
      </c>
      <c r="O11" s="71" t="n">
        <v>0.0</v>
      </c>
      <c r="P11" s="62" t="n">
        <v>5.0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19.0</v>
      </c>
      <c r="F12" s="76" t="n">
        <f si="0" t="shared"/>
        <v>2.0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21.0</v>
      </c>
      <c r="K12" s="80" t="n">
        <f si="0" t="shared"/>
        <v>0.0</v>
      </c>
      <c r="L12" s="81" t="n">
        <f si="0" t="shared"/>
        <v>0.0</v>
      </c>
      <c r="M12" s="82" t="n">
        <f si="0" t="shared"/>
        <v>23.0</v>
      </c>
      <c r="N12" s="83" t="n">
        <f si="0" t="shared"/>
        <v>4.0</v>
      </c>
      <c r="O12" s="83" t="n">
        <f si="0" t="shared"/>
        <v>0.0</v>
      </c>
      <c r="P12" s="52" t="n">
        <f si="0" t="shared"/>
        <v>27.0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9.0</v>
      </c>
      <c r="F13" s="56" t="n">
        <v>0.0</v>
      </c>
      <c r="G13" s="56" t="n">
        <v>1.0</v>
      </c>
      <c r="H13" s="56" t="n">
        <v>1.0</v>
      </c>
      <c r="I13" s="57" t="n">
        <v>0.0</v>
      </c>
      <c r="J13" s="58" t="n">
        <v>10.0</v>
      </c>
      <c r="K13" s="59" t="n">
        <v>0.0</v>
      </c>
      <c r="L13" s="60" t="n">
        <v>1.0</v>
      </c>
      <c r="M13" s="61" t="n">
        <v>13.0</v>
      </c>
      <c r="N13" s="62" t="n">
        <v>0.0</v>
      </c>
      <c r="O13" s="62" t="n">
        <v>1.0</v>
      </c>
      <c r="P13" s="62" t="n">
        <v>14.0</v>
      </c>
      <c r="Q13" s="62" t="n">
        <v>0.0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3.0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3.0</v>
      </c>
      <c r="K14" s="68" t="n">
        <v>0.0</v>
      </c>
      <c r="L14" s="69" t="n">
        <v>0.0</v>
      </c>
      <c r="M14" s="70" t="n">
        <v>4.0</v>
      </c>
      <c r="N14" s="71" t="n">
        <v>0.0</v>
      </c>
      <c r="O14" s="71" t="n">
        <v>0.0</v>
      </c>
      <c r="P14" s="62" t="n">
        <v>4.0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12.0</v>
      </c>
      <c r="F15" s="96" t="n">
        <f si="1" t="shared"/>
        <v>0.0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13.0</v>
      </c>
      <c r="K15" s="98" t="n">
        <f si="1" t="shared"/>
        <v>0.0</v>
      </c>
      <c r="L15" s="99" t="n">
        <f si="1" t="shared"/>
        <v>1.0</v>
      </c>
      <c r="M15" s="100" t="n">
        <f si="1" t="shared"/>
        <v>17.0</v>
      </c>
      <c r="N15" s="101" t="n">
        <f si="1" t="shared"/>
        <v>0.0</v>
      </c>
      <c r="O15" s="101" t="n">
        <f si="1" t="shared"/>
        <v>1.0</v>
      </c>
      <c r="P15" s="102" t="n">
        <f si="1" t="shared"/>
        <v>18.0</v>
      </c>
      <c r="Q15" s="101" t="n">
        <f si="1" t="shared"/>
        <v>0.0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8.0</v>
      </c>
      <c r="F16" s="183" t="n">
        <v>1.0</v>
      </c>
      <c r="G16" s="183" t="n">
        <v>0.0</v>
      </c>
      <c r="H16" s="183" t="n">
        <v>0.0</v>
      </c>
      <c r="I16" s="183" t="n">
        <v>0.0</v>
      </c>
      <c r="J16" s="183" t="n">
        <v>9.0</v>
      </c>
      <c r="K16" s="183" t="n">
        <v>0.0</v>
      </c>
      <c r="L16" s="184" t="n">
        <v>0.0</v>
      </c>
      <c r="M16" s="182" t="n">
        <v>9.0</v>
      </c>
      <c r="N16" s="183" t="n">
        <v>4.0</v>
      </c>
      <c r="O16" s="183" t="n">
        <v>0.0</v>
      </c>
      <c r="P16" s="183" t="n">
        <v>13.0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50.0</v>
      </c>
      <c r="F17" s="105" t="n">
        <f si="2" t="shared"/>
        <v>4.0</v>
      </c>
      <c r="G17" s="105" t="n">
        <f si="2" t="shared"/>
        <v>3.0</v>
      </c>
      <c r="H17" s="105" t="n">
        <f si="2" t="shared"/>
        <v>3.0</v>
      </c>
      <c r="I17" s="105" t="n">
        <f si="2" t="shared"/>
        <v>0.0</v>
      </c>
      <c r="J17" s="105" t="n">
        <f si="2" t="shared"/>
        <v>57.0</v>
      </c>
      <c r="K17" s="105" t="n">
        <f si="2" t="shared"/>
        <v>2.0</v>
      </c>
      <c r="L17" s="106" t="n">
        <f si="2" t="shared"/>
        <v>1.0</v>
      </c>
      <c r="M17" s="104" t="n">
        <f si="2" t="shared"/>
        <v>62.0</v>
      </c>
      <c r="N17" s="105" t="n">
        <f si="2" t="shared"/>
        <v>11.0</v>
      </c>
      <c r="O17" s="105" t="n">
        <f si="2" t="shared"/>
        <v>3.0</v>
      </c>
      <c r="P17" s="105" t="n">
        <f si="2" t="shared"/>
        <v>76.0</v>
      </c>
      <c r="Q17" s="105" t="n">
        <f si="2" t="shared"/>
        <v>2.0</v>
      </c>
      <c r="R17" s="106" t="n">
        <f si="2" t="shared"/>
        <v>1.0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0.8771929824561403</v>
      </c>
      <c r="F18" s="275" t="n">
        <f>IF(ISERROR(F17/(E17+F17+G17)),0,(F17/(E17+F17+G17)))</f>
        <v>0.07017543859649122</v>
      </c>
      <c r="G18" s="276" t="n">
        <f>IF(1-E18-F18=1,IF(G17=0,0,1),1-E18-F18)</f>
        <v>0.052631578947368474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0.03508771929824561</v>
      </c>
      <c r="L18" s="277" t="n">
        <f>IF(ISERROR(L17/J17),0,L17/J17)</f>
        <v>0.017543859649122806</v>
      </c>
      <c r="M18" s="274" t="n">
        <f>IF(ISERROR(M17/P17),0,M17/P17)</f>
        <v>0.8157894736842105</v>
      </c>
      <c r="N18" s="276" t="n">
        <f>IF(ISERROR(N17/P17),0,N17/P17)</f>
        <v>0.14473684210526316</v>
      </c>
      <c r="O18" s="276" t="n">
        <f>IF(1-M18-N18=1,IF(O17=0,0,1),1-M18-N18)</f>
        <v>0.03947368421052633</v>
      </c>
      <c r="P18" s="276"/>
      <c r="Q18" s="276" t="n">
        <f>IF(ISERROR(Q17/P17),0,(Q17/P17))</f>
        <v>0.02631578947368421</v>
      </c>
      <c r="R18" s="278" t="n">
        <f>IF(ISERROR(R17/P17),0,R17/P17)</f>
        <v>0.013157894736842105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23.0</v>
      </c>
      <c r="F26" s="45" t="n">
        <v>3.0</v>
      </c>
      <c r="G26" s="45" t="n">
        <v>2.0</v>
      </c>
      <c r="H26" s="45" t="n">
        <v>2.0</v>
      </c>
      <c r="I26" s="46" t="n">
        <v>0.0</v>
      </c>
      <c r="J26" s="47" t="n">
        <v>28.0</v>
      </c>
      <c r="K26" s="48" t="n">
        <v>1.0</v>
      </c>
      <c r="L26" s="49" t="n">
        <v>2.0</v>
      </c>
      <c r="M26" s="50" t="n">
        <v>27.0</v>
      </c>
      <c r="N26" s="51" t="n">
        <v>3.0</v>
      </c>
      <c r="O26" s="51" t="n">
        <v>3.0</v>
      </c>
      <c r="P26" s="52" t="n">
        <v>33.0</v>
      </c>
      <c r="Q26" s="51" t="n">
        <v>2.0</v>
      </c>
      <c r="R26" s="53" t="n">
        <v>2.0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36.0</v>
      </c>
      <c r="F27" s="45" t="n">
        <v>5.0</v>
      </c>
      <c r="G27" s="45" t="n">
        <v>4.0</v>
      </c>
      <c r="H27" s="45" t="n">
        <v>4.0</v>
      </c>
      <c r="I27" s="46" t="n">
        <v>0.0</v>
      </c>
      <c r="J27" s="88" t="n">
        <v>45.0</v>
      </c>
      <c r="K27" s="48" t="n">
        <v>4.0</v>
      </c>
      <c r="L27" s="49" t="n">
        <v>1.0</v>
      </c>
      <c r="M27" s="50" t="n">
        <v>50.0</v>
      </c>
      <c r="N27" s="51" t="n">
        <v>7.0</v>
      </c>
      <c r="O27" s="51" t="n">
        <v>4.0</v>
      </c>
      <c r="P27" s="84" t="n">
        <v>61.0</v>
      </c>
      <c r="Q27" s="51" t="n">
        <v>4.0</v>
      </c>
      <c r="R27" s="53" t="n">
        <v>1.0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34.0</v>
      </c>
      <c r="F28" s="56" t="n">
        <v>4.0</v>
      </c>
      <c r="G28" s="56" t="n">
        <v>3.0</v>
      </c>
      <c r="H28" s="56" t="n">
        <v>3.0</v>
      </c>
      <c r="I28" s="57" t="n">
        <v>0.0</v>
      </c>
      <c r="J28" s="58" t="n">
        <v>39.0</v>
      </c>
      <c r="K28" s="59" t="n">
        <v>4.0</v>
      </c>
      <c r="L28" s="60" t="n">
        <v>1.0</v>
      </c>
      <c r="M28" s="61" t="n">
        <v>42.0</v>
      </c>
      <c r="N28" s="62" t="n">
        <v>4.0</v>
      </c>
      <c r="O28" s="62" t="n">
        <v>5.0</v>
      </c>
      <c r="P28" s="71" t="n">
        <v>51.0</v>
      </c>
      <c r="Q28" s="62" t="n">
        <v>7.0</v>
      </c>
      <c r="R28" s="63" t="n">
        <v>1.0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6.0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7.0</v>
      </c>
      <c r="K29" s="68" t="n">
        <v>0.0</v>
      </c>
      <c r="L29" s="69" t="n">
        <v>0.0</v>
      </c>
      <c r="M29" s="70" t="n">
        <v>8.0</v>
      </c>
      <c r="N29" s="71" t="n">
        <v>1.0</v>
      </c>
      <c r="O29" s="71" t="n">
        <v>0.0</v>
      </c>
      <c r="P29" s="62" t="n">
        <v>9.0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40.0</v>
      </c>
      <c r="F30" s="76" t="n">
        <f si="3" t="shared"/>
        <v>5.0</v>
      </c>
      <c r="G30" s="76" t="n">
        <f si="3" t="shared"/>
        <v>3.0</v>
      </c>
      <c r="H30" s="76" t="n">
        <f si="3" t="shared"/>
        <v>3.0</v>
      </c>
      <c r="I30" s="78" t="n">
        <f si="3" t="shared"/>
        <v>0.0</v>
      </c>
      <c r="J30" s="79" t="n">
        <f si="3" t="shared"/>
        <v>46.0</v>
      </c>
      <c r="K30" s="80" t="n">
        <f si="3" t="shared"/>
        <v>4.0</v>
      </c>
      <c r="L30" s="81" t="n">
        <f si="3" t="shared"/>
        <v>1.0</v>
      </c>
      <c r="M30" s="82" t="n">
        <f si="3" t="shared"/>
        <v>50.0</v>
      </c>
      <c r="N30" s="83" t="n">
        <f si="3" t="shared"/>
        <v>5.0</v>
      </c>
      <c r="O30" s="83" t="n">
        <f si="3" t="shared"/>
        <v>5.0</v>
      </c>
      <c r="P30" s="52" t="n">
        <f si="3" t="shared"/>
        <v>60.0</v>
      </c>
      <c r="Q30" s="83" t="n">
        <f si="3" t="shared"/>
        <v>7.0</v>
      </c>
      <c r="R30" s="85" t="n">
        <f si="3" t="shared"/>
        <v>1.0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40.0</v>
      </c>
      <c r="F31" s="56" t="n">
        <v>1.0</v>
      </c>
      <c r="G31" s="56" t="n">
        <v>4.0</v>
      </c>
      <c r="H31" s="56" t="n">
        <v>4.0</v>
      </c>
      <c r="I31" s="57" t="n">
        <v>0.0</v>
      </c>
      <c r="J31" s="58" t="n">
        <v>45.0</v>
      </c>
      <c r="K31" s="59" t="n">
        <v>0.0</v>
      </c>
      <c r="L31" s="60" t="n">
        <v>6.0</v>
      </c>
      <c r="M31" s="61" t="n">
        <v>58.0</v>
      </c>
      <c r="N31" s="62" t="n">
        <v>1.0</v>
      </c>
      <c r="O31" s="62" t="n">
        <v>4.0</v>
      </c>
      <c r="P31" s="62" t="n">
        <v>63.0</v>
      </c>
      <c r="Q31" s="62" t="n">
        <v>0.0</v>
      </c>
      <c r="R31" s="63" t="n">
        <v>6.0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17.0</v>
      </c>
      <c r="F32" s="66" t="n">
        <v>0.0</v>
      </c>
      <c r="G32" s="66" t="n">
        <v>1.0</v>
      </c>
      <c r="H32" s="66" t="n">
        <v>1.0</v>
      </c>
      <c r="I32" s="67" t="n">
        <v>0.0</v>
      </c>
      <c r="J32" s="66" t="n">
        <v>18.0</v>
      </c>
      <c r="K32" s="68" t="n">
        <v>0.0</v>
      </c>
      <c r="L32" s="69" t="n">
        <v>4.0</v>
      </c>
      <c r="M32" s="70" t="n">
        <v>25.0</v>
      </c>
      <c r="N32" s="71" t="n">
        <v>0.0</v>
      </c>
      <c r="O32" s="71" t="n">
        <v>1.0</v>
      </c>
      <c r="P32" s="62" t="n">
        <v>26.0</v>
      </c>
      <c r="Q32" s="71" t="n">
        <v>0.0</v>
      </c>
      <c r="R32" s="72" t="n">
        <v>4.0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57.0</v>
      </c>
      <c r="F33" s="96" t="n">
        <f si="4" t="shared"/>
        <v>1.0</v>
      </c>
      <c r="G33" s="96" t="n">
        <f si="4" t="shared"/>
        <v>5.0</v>
      </c>
      <c r="H33" s="96" t="n">
        <f si="4" t="shared"/>
        <v>5.0</v>
      </c>
      <c r="I33" s="97" t="n">
        <f si="4" t="shared"/>
        <v>0.0</v>
      </c>
      <c r="J33" s="76" t="n">
        <f si="4" t="shared"/>
        <v>63.0</v>
      </c>
      <c r="K33" s="98" t="n">
        <f si="4" t="shared"/>
        <v>0.0</v>
      </c>
      <c r="L33" s="99" t="n">
        <f si="4" t="shared"/>
        <v>10.0</v>
      </c>
      <c r="M33" s="100" t="n">
        <f si="4" t="shared"/>
        <v>83.0</v>
      </c>
      <c r="N33" s="101" t="n">
        <f si="4" t="shared"/>
        <v>1.0</v>
      </c>
      <c r="O33" s="101" t="n">
        <f si="4" t="shared"/>
        <v>5.0</v>
      </c>
      <c r="P33" s="102" t="n">
        <f si="4" t="shared"/>
        <v>89.0</v>
      </c>
      <c r="Q33" s="101" t="n">
        <f si="4" t="shared"/>
        <v>0.0</v>
      </c>
      <c r="R33" s="179" t="n">
        <f si="4" t="shared"/>
        <v>10.0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19.0</v>
      </c>
      <c r="F34" s="183" t="n">
        <v>6.0</v>
      </c>
      <c r="G34" s="183" t="n">
        <v>0.0</v>
      </c>
      <c r="H34" s="183" t="n">
        <v>0.0</v>
      </c>
      <c r="I34" s="183" t="n">
        <v>0.0</v>
      </c>
      <c r="J34" s="183" t="n">
        <v>25.0</v>
      </c>
      <c r="K34" s="183" t="n">
        <v>0.0</v>
      </c>
      <c r="L34" s="184" t="n">
        <v>1.0</v>
      </c>
      <c r="M34" s="182" t="n">
        <v>28.0</v>
      </c>
      <c r="N34" s="183" t="n">
        <v>9.0</v>
      </c>
      <c r="O34" s="183" t="n">
        <v>0.0</v>
      </c>
      <c r="P34" s="183" t="n">
        <v>37.0</v>
      </c>
      <c r="Q34" s="183" t="n">
        <v>0.0</v>
      </c>
      <c r="R34" s="184" t="n">
        <v>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175.0</v>
      </c>
      <c r="F35" s="105" t="n">
        <f si="5" t="shared"/>
        <v>20.0</v>
      </c>
      <c r="G35" s="105" t="n">
        <f si="5" t="shared"/>
        <v>14.0</v>
      </c>
      <c r="H35" s="105" t="n">
        <f si="5" t="shared"/>
        <v>14.0</v>
      </c>
      <c r="I35" s="105" t="n">
        <f si="5" t="shared"/>
        <v>0.0</v>
      </c>
      <c r="J35" s="105" t="n">
        <f si="5" t="shared"/>
        <v>207.0</v>
      </c>
      <c r="K35" s="105" t="n">
        <f si="5" t="shared"/>
        <v>9.0</v>
      </c>
      <c r="L35" s="106" t="n">
        <f si="5" t="shared"/>
        <v>15.0</v>
      </c>
      <c r="M35" s="104" t="n">
        <f si="5" t="shared"/>
        <v>238.0</v>
      </c>
      <c r="N35" s="105" t="n">
        <f si="5" t="shared"/>
        <v>25.0</v>
      </c>
      <c r="O35" s="105" t="n">
        <f si="5" t="shared"/>
        <v>17.0</v>
      </c>
      <c r="P35" s="105" t="n">
        <f si="5" t="shared"/>
        <v>280.0</v>
      </c>
      <c r="Q35" s="105" t="n">
        <f si="5" t="shared"/>
        <v>13.0</v>
      </c>
      <c r="R35" s="106" t="n">
        <f si="5" t="shared"/>
        <v>15.0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0.8373205741626795</v>
      </c>
      <c r="F36" s="275" t="n">
        <f>IF(ISERROR(F35/(E35+F35+G35)),0,F35/(E35+F35+G35))</f>
        <v>0.09569377990430622</v>
      </c>
      <c r="G36" s="276" t="n">
        <f>IF(1-E36-F36=1,IF(G35=0,0,1),1-E36-F36)</f>
        <v>0.06698564593301432</v>
      </c>
      <c r="H36" s="276" t="n">
        <f>IF(ISERROR(H35/G35),0,H35/G35)</f>
        <v>1.0</v>
      </c>
      <c r="I36" s="276" t="n">
        <f>IF(1-H36=1,IF(I35=0,0,1),1-H36)</f>
        <v>0.0</v>
      </c>
      <c r="J36" s="276"/>
      <c r="K36" s="276" t="n">
        <f>IF(ISERROR(K35/J35),0,K35/J35)</f>
        <v>0.043478260869565216</v>
      </c>
      <c r="L36" s="277" t="n">
        <f>IF(ISERROR(L35/J35),0,L35/J35)</f>
        <v>0.07246376811594203</v>
      </c>
      <c r="M36" s="274" t="n">
        <f>IF(ISERROR(M35/P35),0,M35/P35)</f>
        <v>0.85</v>
      </c>
      <c r="N36" s="276" t="n">
        <f>IF(ISERROR(N35/P35),0,N35/P35)</f>
        <v>0.08928571428571429</v>
      </c>
      <c r="O36" s="276" t="n">
        <f>IF(1-M36-N36=1,IF(O35=0,0,1),1-M36-N36)</f>
        <v>0.060714285714285735</v>
      </c>
      <c r="P36" s="276"/>
      <c r="Q36" s="276" t="n">
        <f>IF(ISERROR(Q35/P35),0,Q35/P35)</f>
        <v>0.04642857142857143</v>
      </c>
      <c r="R36" s="278" t="n">
        <f>IF(ISERROR(R35/P35),0,R35/P35)</f>
        <v>0.05357142857142857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2.0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2.0</v>
      </c>
      <c r="N8" s="159" t="n">
        <v>2.0</v>
      </c>
      <c r="O8" s="159" t="n">
        <v>0.0</v>
      </c>
      <c r="P8" s="62" t="n">
        <v>4.0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3.0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3.0</v>
      </c>
      <c r="K9" s="125" t="n">
        <v>0.0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62" t="n">
        <v>3.0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5.0</v>
      </c>
      <c r="F10" s="188" t="n">
        <f si="0" t="shared"/>
        <v>1.0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6.0</v>
      </c>
      <c r="K10" s="191" t="n">
        <f si="0" t="shared"/>
        <v>0.0</v>
      </c>
      <c r="L10" s="192" t="n">
        <f si="0" t="shared"/>
        <v>0.0</v>
      </c>
      <c r="M10" s="193" t="n">
        <f si="0" t="shared"/>
        <v>5.0</v>
      </c>
      <c r="N10" s="194" t="n">
        <f si="0" t="shared"/>
        <v>2.0</v>
      </c>
      <c r="O10" s="194" t="n">
        <f si="0" t="shared"/>
        <v>0.0</v>
      </c>
      <c r="P10" s="52" t="n">
        <f si="0" t="shared"/>
        <v>7.0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0.0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0.0</v>
      </c>
      <c r="K11" s="156" t="n">
        <v>0.0</v>
      </c>
      <c r="L11" s="157" t="n">
        <v>0.0</v>
      </c>
      <c r="M11" s="158" t="n">
        <v>0.0</v>
      </c>
      <c r="N11" s="159" t="n">
        <v>0.0</v>
      </c>
      <c r="O11" s="159" t="n">
        <v>0.0</v>
      </c>
      <c r="P11" s="62" t="n">
        <v>0.0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1.0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62" t="n">
        <v>1.0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1.0</v>
      </c>
      <c r="K13" s="191" t="n">
        <f si="1" t="shared"/>
        <v>0.0</v>
      </c>
      <c r="L13" s="192" t="n">
        <f si="1" t="shared"/>
        <v>0.0</v>
      </c>
      <c r="M13" s="193" t="n">
        <f si="1" t="shared"/>
        <v>1.0</v>
      </c>
      <c r="N13" s="194" t="n">
        <f si="1" t="shared"/>
        <v>0.0</v>
      </c>
      <c r="O13" s="194" t="n">
        <f si="1" t="shared"/>
        <v>0.0</v>
      </c>
      <c r="P13" s="52" t="n">
        <f si="1" t="shared"/>
        <v>1.0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0.0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0.0</v>
      </c>
      <c r="K14" s="191" t="n">
        <v>0.0</v>
      </c>
      <c r="L14" s="192" t="n">
        <v>0.0</v>
      </c>
      <c r="M14" s="193" t="n">
        <v>0.0</v>
      </c>
      <c r="N14" s="194" t="n">
        <v>0.0</v>
      </c>
      <c r="O14" s="194" t="n">
        <v>0.0</v>
      </c>
      <c r="P14" s="52" t="n">
        <v>0.0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0.0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0.0</v>
      </c>
      <c r="K15" s="156" t="n">
        <v>0.0</v>
      </c>
      <c r="L15" s="157" t="n">
        <v>0.0</v>
      </c>
      <c r="M15" s="200" t="n">
        <v>0.0</v>
      </c>
      <c r="N15" s="201" t="n">
        <v>0.0</v>
      </c>
      <c r="O15" s="201" t="n">
        <v>0.0</v>
      </c>
      <c r="P15" s="62" t="n">
        <v>0.0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9.0</v>
      </c>
      <c r="F16" s="123" t="n">
        <v>3.0</v>
      </c>
      <c r="G16" s="123" t="n">
        <v>0.0</v>
      </c>
      <c r="H16" s="123" t="n">
        <v>0.0</v>
      </c>
      <c r="I16" s="124" t="n">
        <v>0.0</v>
      </c>
      <c r="J16" s="123" t="n">
        <v>11.0</v>
      </c>
      <c r="K16" s="125" t="n">
        <v>0.0</v>
      </c>
      <c r="L16" s="126" t="n">
        <v>1.0</v>
      </c>
      <c r="M16" s="127" t="n">
        <v>14.0</v>
      </c>
      <c r="N16" s="128" t="n">
        <v>3.0</v>
      </c>
      <c r="O16" s="128" t="n">
        <v>0.0</v>
      </c>
      <c r="P16" s="62" t="n">
        <v>17.0</v>
      </c>
      <c r="Q16" s="129" t="n">
        <v>0.0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9.0</v>
      </c>
      <c r="F17" s="189" t="n">
        <f si="2" t="shared"/>
        <v>3.0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11.0</v>
      </c>
      <c r="K17" s="191" t="n">
        <f si="2" t="shared"/>
        <v>0.0</v>
      </c>
      <c r="L17" s="192" t="n">
        <f si="2" t="shared"/>
        <v>1.0</v>
      </c>
      <c r="M17" s="193" t="n">
        <f si="2" t="shared"/>
        <v>14.0</v>
      </c>
      <c r="N17" s="194" t="n">
        <f si="2" t="shared"/>
        <v>3.0</v>
      </c>
      <c r="O17" s="194" t="n">
        <f si="2" t="shared"/>
        <v>0.0</v>
      </c>
      <c r="P17" s="52" t="n">
        <f si="2" t="shared"/>
        <v>17.0</v>
      </c>
      <c r="Q17" s="195" t="n">
        <f si="2" t="shared"/>
        <v>0.0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5.0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6.0</v>
      </c>
      <c r="K18" s="202" t="n">
        <v>0.0</v>
      </c>
      <c r="L18" s="203" t="n">
        <v>0.0</v>
      </c>
      <c r="M18" s="158" t="n">
        <v>8.0</v>
      </c>
      <c r="N18" s="159" t="n">
        <v>2.0</v>
      </c>
      <c r="O18" s="159" t="n">
        <v>0.0</v>
      </c>
      <c r="P18" s="62" t="n">
        <v>10.0</v>
      </c>
      <c r="Q18" s="201" t="n">
        <v>0.0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5.0</v>
      </c>
      <c r="F20" s="189" t="n">
        <f si="3" t="shared"/>
        <v>1.0</v>
      </c>
      <c r="G20" s="189" t="n">
        <f si="3" t="shared"/>
        <v>0.0</v>
      </c>
      <c r="H20" s="189" t="n">
        <f si="3" t="shared"/>
        <v>0.0</v>
      </c>
      <c r="I20" s="190" t="n">
        <f si="3" t="shared"/>
        <v>0.0</v>
      </c>
      <c r="J20" s="135" t="n">
        <f si="3" t="shared"/>
        <v>6.0</v>
      </c>
      <c r="K20" s="191" t="n">
        <f si="3" t="shared"/>
        <v>0.0</v>
      </c>
      <c r="L20" s="192" t="n">
        <f si="3" t="shared"/>
        <v>0.0</v>
      </c>
      <c r="M20" s="193" t="n">
        <f si="3" t="shared"/>
        <v>8.0</v>
      </c>
      <c r="N20" s="194" t="n">
        <f si="3" t="shared"/>
        <v>2.0</v>
      </c>
      <c r="O20" s="194" t="n">
        <f si="3" t="shared"/>
        <v>0.0</v>
      </c>
      <c r="P20" s="52" t="n">
        <f si="3" t="shared"/>
        <v>10.0</v>
      </c>
      <c r="Q20" s="194" t="n">
        <f si="3" t="shared"/>
        <v>0.0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3.0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3.0</v>
      </c>
      <c r="K21" s="191" t="n">
        <v>0.0</v>
      </c>
      <c r="L21" s="192" t="n">
        <v>1.0</v>
      </c>
      <c r="M21" s="193" t="n">
        <v>4.0</v>
      </c>
      <c r="N21" s="194" t="n">
        <v>0.0</v>
      </c>
      <c r="O21" s="194" t="n">
        <v>0.0</v>
      </c>
      <c r="P21" s="52" t="n">
        <v>4.0</v>
      </c>
      <c r="Q21" s="194" t="n">
        <v>0.0</v>
      </c>
      <c r="R21" s="195" t="n">
        <v>2.0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2.0</v>
      </c>
      <c r="N23" s="128" t="n">
        <v>0.0</v>
      </c>
      <c r="O23" s="128" t="n">
        <v>0.0</v>
      </c>
      <c r="P23" s="62" t="n">
        <v>2.0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1.0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1.0</v>
      </c>
      <c r="K24" s="191" t="n">
        <f si="4" t="shared"/>
        <v>0.0</v>
      </c>
      <c r="L24" s="192" t="n">
        <f si="4" t="shared"/>
        <v>0.0</v>
      </c>
      <c r="M24" s="193" t="n">
        <f si="4" t="shared"/>
        <v>2.0</v>
      </c>
      <c r="N24" s="194" t="n">
        <f si="4" t="shared"/>
        <v>0.0</v>
      </c>
      <c r="O24" s="194" t="n">
        <f si="4" t="shared"/>
        <v>0.0</v>
      </c>
      <c r="P24" s="52" t="n">
        <f si="4" t="shared"/>
        <v>2.0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0.0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0.0</v>
      </c>
      <c r="K25" s="136" t="n">
        <v>0.0</v>
      </c>
      <c r="L25" s="137" t="n">
        <v>0.0</v>
      </c>
      <c r="M25" s="138" t="n">
        <v>0.0</v>
      </c>
      <c r="N25" s="139" t="n">
        <v>0.0</v>
      </c>
      <c r="O25" s="139" t="n">
        <v>0.0</v>
      </c>
      <c r="P25" s="102" t="n">
        <v>0.0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24.0</v>
      </c>
      <c r="F26" s="105" t="n">
        <f si="5" t="shared"/>
        <v>5.0</v>
      </c>
      <c r="G26" s="105" t="n">
        <f si="5" t="shared"/>
        <v>0.0</v>
      </c>
      <c r="H26" s="105" t="n">
        <f si="5" t="shared"/>
        <v>0.0</v>
      </c>
      <c r="I26" s="105" t="n">
        <f si="5" t="shared"/>
        <v>0.0</v>
      </c>
      <c r="J26" s="105" t="n">
        <f si="5" t="shared"/>
        <v>28.0</v>
      </c>
      <c r="K26" s="105" t="n">
        <f si="5" t="shared"/>
        <v>0.0</v>
      </c>
      <c r="L26" s="106" t="n">
        <f si="5" t="shared"/>
        <v>2.0</v>
      </c>
      <c r="M26" s="104" t="n">
        <f si="5" t="shared"/>
        <v>34.0</v>
      </c>
      <c r="N26" s="105" t="n">
        <f si="5" t="shared"/>
        <v>7.0</v>
      </c>
      <c r="O26" s="105" t="n">
        <f si="5" t="shared"/>
        <v>0.0</v>
      </c>
      <c r="P26" s="105" t="n">
        <f si="5" t="shared"/>
        <v>41.0</v>
      </c>
      <c r="Q26" s="105" t="n">
        <f si="5" t="shared"/>
        <v>0.0</v>
      </c>
      <c r="R26" s="106" t="n">
        <f si="5" t="shared"/>
        <v>3.0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0.8275862068965517</v>
      </c>
      <c r="F27" s="275" t="n">
        <f>IF(ISERROR(F26/(E26+F26+G26)),0,F26/(E26+F26+G26))</f>
        <v>0.1724137931034483</v>
      </c>
      <c r="G27" s="276" t="n">
        <f>IF(1-E27-F27=1,IF(G26=0,0,1),1-E27-F27)</f>
        <v>0.0</v>
      </c>
      <c r="H27" s="276" t="n">
        <f>IF(ISERROR(H26/G26),0,H26/G26)</f>
        <v>0.0</v>
      </c>
      <c r="I27" s="276" t="n">
        <f>IF(1-H27=1,IF(I26=0,0,1),1-H27)</f>
        <v>0.0</v>
      </c>
      <c r="J27" s="276"/>
      <c r="K27" s="276" t="n">
        <f>IF(ISERROR(K26/J26),0,K26/J26)</f>
        <v>0.0</v>
      </c>
      <c r="L27" s="277" t="n">
        <f>IF(ISERROR(L26/J26),0,L26/J26)</f>
        <v>0.07142857142857142</v>
      </c>
      <c r="M27" s="274" t="n">
        <f>IF(ISERROR(M26/P26),0,M26/P26)</f>
        <v>0.8292682926829268</v>
      </c>
      <c r="N27" s="276" t="n">
        <f>IF(ISERROR(N26/P26),0,N26/P26)</f>
        <v>0.17073170731707318</v>
      </c>
      <c r="O27" s="276" t="n">
        <f>IF(1-M27-N27=1,IF(O26=0,0,1),1-M27-N27)</f>
        <v>2.7755575615628914E-17</v>
      </c>
      <c r="P27" s="276"/>
      <c r="Q27" s="276" t="n">
        <f>IF(ISERROR(Q26/P26),0,Q26/P26)</f>
        <v>0.0</v>
      </c>
      <c r="R27" s="278" t="n">
        <f>IF(ISERROR(R26/P26),0,R26/P26)</f>
        <v>0.07317073170731707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4.0</v>
      </c>
      <c r="F35" s="154" t="n">
        <v>1.0</v>
      </c>
      <c r="G35" s="154" t="n">
        <v>1.0</v>
      </c>
      <c r="H35" s="154" t="n">
        <v>1.0</v>
      </c>
      <c r="I35" s="155" t="n">
        <v>0.0</v>
      </c>
      <c r="J35" s="154" t="n">
        <v>6.0</v>
      </c>
      <c r="K35" s="156" t="n">
        <v>1.0</v>
      </c>
      <c r="L35" s="157" t="n">
        <v>2.0</v>
      </c>
      <c r="M35" s="158" t="n">
        <v>6.0</v>
      </c>
      <c r="N35" s="159" t="n">
        <v>1.0</v>
      </c>
      <c r="O35" s="159" t="n">
        <v>1.0</v>
      </c>
      <c r="P35" s="62" t="n">
        <v>8.0</v>
      </c>
      <c r="Q35" s="185" t="n">
        <v>1.0</v>
      </c>
      <c r="R35" s="185" t="n">
        <v>2.0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5.0</v>
      </c>
      <c r="F36" s="123" t="n">
        <v>0.0</v>
      </c>
      <c r="G36" s="123" t="n">
        <v>0.0</v>
      </c>
      <c r="H36" s="123" t="n">
        <v>0.0</v>
      </c>
      <c r="I36" s="124" t="n">
        <v>0.0</v>
      </c>
      <c r="J36" s="123" t="n">
        <v>5.0</v>
      </c>
      <c r="K36" s="125" t="n">
        <v>0.0</v>
      </c>
      <c r="L36" s="126" t="n">
        <v>0.0</v>
      </c>
      <c r="M36" s="127" t="n">
        <v>5.0</v>
      </c>
      <c r="N36" s="128" t="n">
        <v>0.0</v>
      </c>
      <c r="O36" s="128" t="n">
        <v>0.0</v>
      </c>
      <c r="P36" s="62" t="n">
        <v>5.0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9.0</v>
      </c>
      <c r="F37" s="188" t="n">
        <f si="6" t="shared"/>
        <v>1.0</v>
      </c>
      <c r="G37" s="188" t="n">
        <f si="6" t="shared"/>
        <v>1.0</v>
      </c>
      <c r="H37" s="189" t="n">
        <f si="6" t="shared"/>
        <v>1.0</v>
      </c>
      <c r="I37" s="190" t="n">
        <f si="6" t="shared"/>
        <v>0.0</v>
      </c>
      <c r="J37" s="135" t="n">
        <f si="6" t="shared"/>
        <v>11.0</v>
      </c>
      <c r="K37" s="191" t="n">
        <f si="6" t="shared"/>
        <v>1.0</v>
      </c>
      <c r="L37" s="192" t="n">
        <f si="6" t="shared"/>
        <v>2.0</v>
      </c>
      <c r="M37" s="193" t="n">
        <f si="6" t="shared"/>
        <v>11.0</v>
      </c>
      <c r="N37" s="194" t="n">
        <f si="6" t="shared"/>
        <v>1.0</v>
      </c>
      <c r="O37" s="194" t="n">
        <f si="6" t="shared"/>
        <v>1.0</v>
      </c>
      <c r="P37" s="52" t="n">
        <f si="6" t="shared"/>
        <v>13.0</v>
      </c>
      <c r="Q37" s="195" t="n">
        <f si="6" t="shared"/>
        <v>1.0</v>
      </c>
      <c r="R37" s="195" t="n">
        <f si="6" t="shared"/>
        <v>2.0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8.0</v>
      </c>
      <c r="F38" s="196" t="n">
        <v>0.0</v>
      </c>
      <c r="G38" s="196" t="n">
        <v>0.0</v>
      </c>
      <c r="H38" s="154" t="n">
        <v>0.0</v>
      </c>
      <c r="I38" s="155" t="n">
        <v>0.0</v>
      </c>
      <c r="J38" s="114" t="n">
        <v>8.0</v>
      </c>
      <c r="K38" s="156" t="n">
        <v>0.0</v>
      </c>
      <c r="L38" s="157" t="n">
        <v>1.0</v>
      </c>
      <c r="M38" s="158" t="n">
        <v>11.0</v>
      </c>
      <c r="N38" s="159" t="n">
        <v>0.0</v>
      </c>
      <c r="O38" s="159" t="n">
        <v>0.0</v>
      </c>
      <c r="P38" s="62" t="n">
        <v>11.0</v>
      </c>
      <c r="Q38" s="185" t="n">
        <v>0.0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1.0</v>
      </c>
      <c r="K39" s="125" t="n">
        <v>0.0</v>
      </c>
      <c r="L39" s="126" t="n">
        <v>0.0</v>
      </c>
      <c r="M39" s="127" t="n">
        <v>2.0</v>
      </c>
      <c r="N39" s="128" t="n">
        <v>0.0</v>
      </c>
      <c r="O39" s="128" t="n">
        <v>0.0</v>
      </c>
      <c r="P39" s="62" t="n">
        <v>2.0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9.0</v>
      </c>
      <c r="F40" s="188" t="n">
        <f si="7" t="shared"/>
        <v>0.0</v>
      </c>
      <c r="G40" s="188" t="n">
        <f si="7" t="shared"/>
        <v>0.0</v>
      </c>
      <c r="H40" s="189" t="n">
        <f si="7" t="shared"/>
        <v>0.0</v>
      </c>
      <c r="I40" s="190" t="n">
        <f si="7" t="shared"/>
        <v>0.0</v>
      </c>
      <c r="J40" s="135" t="n">
        <f si="7" t="shared"/>
        <v>9.0</v>
      </c>
      <c r="K40" s="191" t="n">
        <f si="7" t="shared"/>
        <v>0.0</v>
      </c>
      <c r="L40" s="192" t="n">
        <f si="7" t="shared"/>
        <v>1.0</v>
      </c>
      <c r="M40" s="193" t="n">
        <f si="7" t="shared"/>
        <v>13.0</v>
      </c>
      <c r="N40" s="194" t="n">
        <f si="7" t="shared"/>
        <v>0.0</v>
      </c>
      <c r="O40" s="194" t="n">
        <f si="7" t="shared"/>
        <v>0.0</v>
      </c>
      <c r="P40" s="52" t="n">
        <f si="7" t="shared"/>
        <v>13.0</v>
      </c>
      <c r="Q40" s="195" t="n">
        <f si="7" t="shared"/>
        <v>0.0</v>
      </c>
      <c r="R40" s="195" t="n">
        <f si="7" t="shared"/>
        <v>1.0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2.0</v>
      </c>
      <c r="F41" s="189" t="n">
        <v>0.0</v>
      </c>
      <c r="G41" s="189" t="n">
        <v>2.0</v>
      </c>
      <c r="H41" s="189" t="n">
        <v>2.0</v>
      </c>
      <c r="I41" s="190" t="n">
        <v>0.0</v>
      </c>
      <c r="J41" s="146" t="n">
        <v>4.0</v>
      </c>
      <c r="K41" s="191" t="n">
        <v>2.0</v>
      </c>
      <c r="L41" s="192" t="n">
        <v>0.0</v>
      </c>
      <c r="M41" s="193" t="n">
        <v>2.0</v>
      </c>
      <c r="N41" s="194" t="n">
        <v>0.0</v>
      </c>
      <c r="O41" s="194" t="n">
        <v>3.0</v>
      </c>
      <c r="P41" s="52" t="n">
        <v>5.0</v>
      </c>
      <c r="Q41" s="195" t="n">
        <v>3.0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10.0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8.0</v>
      </c>
      <c r="K42" s="156" t="n">
        <v>0.0</v>
      </c>
      <c r="L42" s="157" t="n">
        <v>0.0</v>
      </c>
      <c r="M42" s="200" t="n">
        <v>10.0</v>
      </c>
      <c r="N42" s="201" t="n">
        <v>0.0</v>
      </c>
      <c r="O42" s="201" t="n">
        <v>0.0</v>
      </c>
      <c r="P42" s="62" t="n">
        <v>10.0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23.0</v>
      </c>
      <c r="F43" s="123" t="n">
        <v>7.0</v>
      </c>
      <c r="G43" s="123" t="n">
        <v>5.0</v>
      </c>
      <c r="H43" s="123" t="n">
        <v>3.0</v>
      </c>
      <c r="I43" s="124" t="n">
        <v>2.0</v>
      </c>
      <c r="J43" s="123" t="n">
        <v>30.0</v>
      </c>
      <c r="K43" s="125" t="n">
        <v>3.0</v>
      </c>
      <c r="L43" s="126" t="n">
        <v>5.0</v>
      </c>
      <c r="M43" s="127" t="n">
        <v>31.0</v>
      </c>
      <c r="N43" s="128" t="n">
        <v>8.0</v>
      </c>
      <c r="O43" s="128" t="n">
        <v>7.0</v>
      </c>
      <c r="P43" s="62" t="n">
        <v>46.0</v>
      </c>
      <c r="Q43" s="129" t="n">
        <v>4.0</v>
      </c>
      <c r="R43" s="129" t="n">
        <v>8.0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33.0</v>
      </c>
      <c r="F44" s="189" t="n">
        <f si="8" t="shared"/>
        <v>7.0</v>
      </c>
      <c r="G44" s="189" t="n">
        <f si="8" t="shared"/>
        <v>5.0</v>
      </c>
      <c r="H44" s="189" t="n">
        <f si="8" t="shared"/>
        <v>3.0</v>
      </c>
      <c r="I44" s="190" t="n">
        <f si="8" t="shared"/>
        <v>2.0</v>
      </c>
      <c r="J44" s="135" t="n">
        <f si="8" t="shared"/>
        <v>38.0</v>
      </c>
      <c r="K44" s="191" t="n">
        <f si="8" t="shared"/>
        <v>3.0</v>
      </c>
      <c r="L44" s="192" t="n">
        <f si="8" t="shared"/>
        <v>5.0</v>
      </c>
      <c r="M44" s="193" t="n">
        <f si="8" t="shared"/>
        <v>41.0</v>
      </c>
      <c r="N44" s="194" t="n">
        <f si="8" t="shared"/>
        <v>8.0</v>
      </c>
      <c r="O44" s="194" t="n">
        <f si="8" t="shared"/>
        <v>7.0</v>
      </c>
      <c r="P44" s="52" t="n">
        <f si="8" t="shared"/>
        <v>56.0</v>
      </c>
      <c r="Q44" s="195" t="n">
        <f si="8" t="shared"/>
        <v>4.0</v>
      </c>
      <c r="R44" s="195" t="n">
        <f si="8" t="shared"/>
        <v>8.0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35.0</v>
      </c>
      <c r="F45" s="154" t="n">
        <v>3.0</v>
      </c>
      <c r="G45" s="154" t="n">
        <v>3.0</v>
      </c>
      <c r="H45" s="154" t="n">
        <v>3.0</v>
      </c>
      <c r="I45" s="155" t="n">
        <v>0.0</v>
      </c>
      <c r="J45" s="114" t="n">
        <v>39.0</v>
      </c>
      <c r="K45" s="202" t="n">
        <v>2.0</v>
      </c>
      <c r="L45" s="203" t="n">
        <v>3.0</v>
      </c>
      <c r="M45" s="158" t="n">
        <v>48.0</v>
      </c>
      <c r="N45" s="159" t="n">
        <v>6.0</v>
      </c>
      <c r="O45" s="159" t="n">
        <v>5.0</v>
      </c>
      <c r="P45" s="62" t="n">
        <v>59.0</v>
      </c>
      <c r="Q45" s="201" t="n">
        <v>4.0</v>
      </c>
      <c r="R45" s="204" t="n">
        <v>4.0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14.0</v>
      </c>
      <c r="F46" s="123" t="n">
        <v>2.0</v>
      </c>
      <c r="G46" s="123" t="n">
        <v>0.0</v>
      </c>
      <c r="H46" s="123" t="n">
        <v>0.0</v>
      </c>
      <c r="I46" s="124" t="n">
        <v>0.0</v>
      </c>
      <c r="J46" s="123" t="n">
        <v>16.0</v>
      </c>
      <c r="K46" s="125" t="n">
        <v>0.0</v>
      </c>
      <c r="L46" s="126" t="n">
        <v>1.0</v>
      </c>
      <c r="M46" s="127" t="n">
        <v>28.0</v>
      </c>
      <c r="N46" s="128" t="n">
        <v>2.0</v>
      </c>
      <c r="O46" s="128" t="n">
        <v>0.0</v>
      </c>
      <c r="P46" s="62" t="n">
        <v>30.0</v>
      </c>
      <c r="Q46" s="128" t="n">
        <v>0.0</v>
      </c>
      <c r="R46" s="129" t="n">
        <v>1.0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49.0</v>
      </c>
      <c r="F47" s="189" t="n">
        <f si="9" t="shared"/>
        <v>5.0</v>
      </c>
      <c r="G47" s="189" t="n">
        <f si="9" t="shared"/>
        <v>3.0</v>
      </c>
      <c r="H47" s="189" t="n">
        <f si="9" t="shared"/>
        <v>3.0</v>
      </c>
      <c r="I47" s="190" t="n">
        <f si="9" t="shared"/>
        <v>0.0</v>
      </c>
      <c r="J47" s="135" t="n">
        <f si="9" t="shared"/>
        <v>55.0</v>
      </c>
      <c r="K47" s="191" t="n">
        <f si="9" t="shared"/>
        <v>2.0</v>
      </c>
      <c r="L47" s="192" t="n">
        <f si="9" t="shared"/>
        <v>4.0</v>
      </c>
      <c r="M47" s="193" t="n">
        <f si="9" t="shared"/>
        <v>76.0</v>
      </c>
      <c r="N47" s="194" t="n">
        <f si="9" t="shared"/>
        <v>8.0</v>
      </c>
      <c r="O47" s="194" t="n">
        <f si="9" t="shared"/>
        <v>5.0</v>
      </c>
      <c r="P47" s="52" t="n">
        <f si="9" t="shared"/>
        <v>89.0</v>
      </c>
      <c r="Q47" s="194" t="n">
        <f si="9" t="shared"/>
        <v>4.0</v>
      </c>
      <c r="R47" s="195" t="n">
        <f si="9" t="shared"/>
        <v>5.0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8.0</v>
      </c>
      <c r="F48" s="189" t="n">
        <v>1.0</v>
      </c>
      <c r="G48" s="189" t="n">
        <v>1.0</v>
      </c>
      <c r="H48" s="189" t="n">
        <v>1.0</v>
      </c>
      <c r="I48" s="190" t="n">
        <v>0.0</v>
      </c>
      <c r="J48" s="146" t="n">
        <v>10.0</v>
      </c>
      <c r="K48" s="191" t="n">
        <v>0.0</v>
      </c>
      <c r="L48" s="192" t="n">
        <v>2.0</v>
      </c>
      <c r="M48" s="193" t="n">
        <v>9.0</v>
      </c>
      <c r="N48" s="194" t="n">
        <v>1.0</v>
      </c>
      <c r="O48" s="194" t="n">
        <v>2.0</v>
      </c>
      <c r="P48" s="52" t="n">
        <v>12.0</v>
      </c>
      <c r="Q48" s="194" t="n">
        <v>0.0</v>
      </c>
      <c r="R48" s="195" t="n">
        <v>4.0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4.0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4.0</v>
      </c>
      <c r="K49" s="156" t="n">
        <v>0.0</v>
      </c>
      <c r="L49" s="157" t="n">
        <v>0.0</v>
      </c>
      <c r="M49" s="158" t="n">
        <v>9.0</v>
      </c>
      <c r="N49" s="159" t="n">
        <v>0.0</v>
      </c>
      <c r="O49" s="159" t="n">
        <v>0.0</v>
      </c>
      <c r="P49" s="62" t="n">
        <v>9.0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2.0</v>
      </c>
      <c r="K50" s="125" t="n">
        <v>0.0</v>
      </c>
      <c r="L50" s="126" t="n">
        <v>0.0</v>
      </c>
      <c r="M50" s="127" t="n">
        <v>3.0</v>
      </c>
      <c r="N50" s="128" t="n">
        <v>0.0</v>
      </c>
      <c r="O50" s="128" t="n">
        <v>0.0</v>
      </c>
      <c r="P50" s="62" t="n">
        <v>3.0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6.0</v>
      </c>
      <c r="F51" s="189" t="n">
        <f si="10" t="shared"/>
        <v>0.0</v>
      </c>
      <c r="G51" s="189" t="n">
        <f si="10" t="shared"/>
        <v>0.0</v>
      </c>
      <c r="H51" s="189" t="n">
        <f si="10" t="shared"/>
        <v>0.0</v>
      </c>
      <c r="I51" s="190" t="n">
        <f si="10" t="shared"/>
        <v>0.0</v>
      </c>
      <c r="J51" s="135" t="n">
        <f si="10" t="shared"/>
        <v>6.0</v>
      </c>
      <c r="K51" s="191" t="n">
        <f si="10" t="shared"/>
        <v>0.0</v>
      </c>
      <c r="L51" s="192" t="n">
        <f si="10" t="shared"/>
        <v>0.0</v>
      </c>
      <c r="M51" s="193" t="n">
        <f si="10" t="shared"/>
        <v>12.0</v>
      </c>
      <c r="N51" s="194" t="n">
        <f si="10" t="shared"/>
        <v>0.0</v>
      </c>
      <c r="O51" s="194" t="n">
        <f si="10" t="shared"/>
        <v>0.0</v>
      </c>
      <c r="P51" s="52" t="n">
        <f si="10" t="shared"/>
        <v>12.0</v>
      </c>
      <c r="Q51" s="194" t="n">
        <f si="10" t="shared"/>
        <v>0.0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15.0</v>
      </c>
      <c r="F52" s="133" t="n">
        <v>3.0</v>
      </c>
      <c r="G52" s="133" t="n">
        <v>0.0</v>
      </c>
      <c r="H52" s="133" t="n">
        <v>0.0</v>
      </c>
      <c r="I52" s="134" t="n">
        <v>0.0</v>
      </c>
      <c r="J52" s="207" t="n">
        <v>17.0</v>
      </c>
      <c r="K52" s="136" t="n">
        <v>0.0</v>
      </c>
      <c r="L52" s="137" t="n">
        <v>0.0</v>
      </c>
      <c r="M52" s="138" t="n">
        <v>22.0</v>
      </c>
      <c r="N52" s="139" t="n">
        <v>4.0</v>
      </c>
      <c r="O52" s="139" t="n">
        <v>0.0</v>
      </c>
      <c r="P52" s="102" t="n">
        <v>26.0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131.0</v>
      </c>
      <c r="F53" s="105" t="n">
        <f si="11" t="shared"/>
        <v>17.0</v>
      </c>
      <c r="G53" s="105" t="n">
        <f si="11" t="shared"/>
        <v>12.0</v>
      </c>
      <c r="H53" s="105" t="n">
        <f si="11" t="shared"/>
        <v>10.0</v>
      </c>
      <c r="I53" s="105" t="n">
        <f si="11" t="shared"/>
        <v>2.0</v>
      </c>
      <c r="J53" s="105" t="n">
        <f si="11" t="shared"/>
        <v>150.0</v>
      </c>
      <c r="K53" s="105" t="n">
        <f si="11" t="shared"/>
        <v>8.0</v>
      </c>
      <c r="L53" s="106" t="n">
        <f si="11" t="shared"/>
        <v>14.0</v>
      </c>
      <c r="M53" s="104" t="n">
        <f si="11" t="shared"/>
        <v>186.0</v>
      </c>
      <c r="N53" s="105" t="n">
        <f si="11" t="shared"/>
        <v>22.0</v>
      </c>
      <c r="O53" s="105" t="n">
        <f si="11" t="shared"/>
        <v>18.0</v>
      </c>
      <c r="P53" s="105" t="n">
        <f si="11" t="shared"/>
        <v>226.0</v>
      </c>
      <c r="Q53" s="105" t="n">
        <f si="11" t="shared"/>
        <v>12.0</v>
      </c>
      <c r="R53" s="106" t="n">
        <f si="11" t="shared"/>
        <v>20.0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0.81875</v>
      </c>
      <c r="F54" s="275" t="n">
        <f>IF(ISERROR(F53/(E53+F53+G53)),0,F53/(E53+F53+G53))</f>
        <v>0.10625</v>
      </c>
      <c r="G54" s="276" t="n">
        <f>IF(1-E54-F54=1,IF(G53=0,0,1),1-E54-F54)</f>
        <v>0.07500000000000002</v>
      </c>
      <c r="H54" s="276" t="n">
        <f>IF(ISERROR(H53/G53),0,H53/G53)</f>
        <v>0.8333333333333334</v>
      </c>
      <c r="I54" s="276" t="n">
        <f>IF(1-H54=1,IF(I53=0,0,1),1-H54)</f>
        <v>0.16666666666666663</v>
      </c>
      <c r="J54" s="276"/>
      <c r="K54" s="276" t="n">
        <f>IF(ISERROR(K53/J53),0,K53/J53)</f>
        <v>0.05333333333333334</v>
      </c>
      <c r="L54" s="277" t="n">
        <f>IF(ISERROR(L53/J53),0,L53/J53)</f>
        <v>0.09333333333333334</v>
      </c>
      <c r="M54" s="274" t="n">
        <f>IF(ISERROR(M53/P53),0,M53/P53)</f>
        <v>0.8230088495575221</v>
      </c>
      <c r="N54" s="276" t="n">
        <f>IF(ISERROR(N53/P53),0,N53/P53)</f>
        <v>0.09734513274336283</v>
      </c>
      <c r="O54" s="276" t="n">
        <f>IF(1-M54-N54=1,IF(O53=0,0,1),1-M54-N54)</f>
        <v>0.0796460176991151</v>
      </c>
      <c r="P54" s="276"/>
      <c r="Q54" s="276" t="n">
        <f>IF(ISERROR(Q53/P53),0,Q53/P53)</f>
        <v>0.05309734513274336</v>
      </c>
      <c r="R54" s="278" t="n">
        <f>IF(ISERROR(R53/P53),0,R53/P53)</f>
        <v>0.08849557522123894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3.0</v>
      </c>
      <c r="N8" s="159" t="n">
        <v>2.0</v>
      </c>
      <c r="O8" s="159" t="n">
        <v>0.0</v>
      </c>
      <c r="P8" s="62" t="n">
        <v>5.0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6.0</v>
      </c>
      <c r="F9" s="123" t="n">
        <v>1.0</v>
      </c>
      <c r="G9" s="123" t="n">
        <v>1.0</v>
      </c>
      <c r="H9" s="123" t="n">
        <v>1.0</v>
      </c>
      <c r="I9" s="124" t="n">
        <v>0.0</v>
      </c>
      <c r="J9" s="123" t="n">
        <v>8.0</v>
      </c>
      <c r="K9" s="125" t="n">
        <v>1.0</v>
      </c>
      <c r="L9" s="126" t="n">
        <v>2.0</v>
      </c>
      <c r="M9" s="127" t="n">
        <v>9.0</v>
      </c>
      <c r="N9" s="128" t="n">
        <v>2.0</v>
      </c>
      <c r="O9" s="128" t="n">
        <v>2.0</v>
      </c>
      <c r="P9" s="62" t="n">
        <v>13.0</v>
      </c>
      <c r="Q9" s="128" t="n">
        <v>2.0</v>
      </c>
      <c r="R9" s="130" t="n">
        <v>3.0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8.0</v>
      </c>
      <c r="F10" s="189" t="n">
        <f si="0" t="shared"/>
        <v>2.0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11.0</v>
      </c>
      <c r="K10" s="191" t="n">
        <f si="0" t="shared"/>
        <v>1.0</v>
      </c>
      <c r="L10" s="192" t="n">
        <f si="0" t="shared"/>
        <v>2.0</v>
      </c>
      <c r="M10" s="193" t="n">
        <f si="0" t="shared"/>
        <v>12.0</v>
      </c>
      <c r="N10" s="194" t="n">
        <f si="0" t="shared"/>
        <v>4.0</v>
      </c>
      <c r="O10" s="194" t="n">
        <f si="0" t="shared"/>
        <v>2.0</v>
      </c>
      <c r="P10" s="52" t="n">
        <f si="0" t="shared"/>
        <v>18.0</v>
      </c>
      <c r="Q10" s="194" t="n">
        <f si="0" t="shared"/>
        <v>2.0</v>
      </c>
      <c r="R10" s="213" t="n">
        <f si="0" t="shared"/>
        <v>3.0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2.0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2.0</v>
      </c>
      <c r="K11" s="156" t="n">
        <v>0.0</v>
      </c>
      <c r="L11" s="157" t="n">
        <v>0.0</v>
      </c>
      <c r="M11" s="158" t="n">
        <v>4.0</v>
      </c>
      <c r="N11" s="159" t="n">
        <v>0.0</v>
      </c>
      <c r="O11" s="159" t="n">
        <v>0.0</v>
      </c>
      <c r="P11" s="62" t="n">
        <v>4.0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3.0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3.0</v>
      </c>
      <c r="K13" s="191" t="n">
        <f si="1" t="shared"/>
        <v>0.0</v>
      </c>
      <c r="L13" s="192" t="n">
        <f si="1" t="shared"/>
        <v>0.0</v>
      </c>
      <c r="M13" s="193" t="n">
        <f si="1" t="shared"/>
        <v>6.0</v>
      </c>
      <c r="N13" s="194" t="n">
        <f si="1" t="shared"/>
        <v>0.0</v>
      </c>
      <c r="O13" s="194" t="n">
        <f si="1" t="shared"/>
        <v>0.0</v>
      </c>
      <c r="P13" s="52" t="n">
        <f si="1" t="shared"/>
        <v>6.0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4.0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4.0</v>
      </c>
      <c r="K14" s="156" t="n">
        <v>0.0</v>
      </c>
      <c r="L14" s="157" t="n">
        <v>1.0</v>
      </c>
      <c r="M14" s="158" t="n">
        <v>4.0</v>
      </c>
      <c r="N14" s="159" t="n">
        <v>0.0</v>
      </c>
      <c r="O14" s="159" t="n">
        <v>0.0</v>
      </c>
      <c r="P14" s="62" t="n">
        <v>4.0</v>
      </c>
      <c r="Q14" s="159" t="n">
        <v>0.0</v>
      </c>
      <c r="R14" s="160" t="n">
        <v>1.0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1.0</v>
      </c>
      <c r="F15" s="123" t="n">
        <v>0.0</v>
      </c>
      <c r="G15" s="123" t="n">
        <v>1.0</v>
      </c>
      <c r="H15" s="123" t="n">
        <v>1.0</v>
      </c>
      <c r="I15" s="124" t="n">
        <v>0.0</v>
      </c>
      <c r="J15" s="123" t="n">
        <v>2.0</v>
      </c>
      <c r="K15" s="125" t="n">
        <v>1.0</v>
      </c>
      <c r="L15" s="126" t="n">
        <v>0.0</v>
      </c>
      <c r="M15" s="127" t="n">
        <v>3.0</v>
      </c>
      <c r="N15" s="128" t="n">
        <v>0.0</v>
      </c>
      <c r="O15" s="128" t="n">
        <v>1.0</v>
      </c>
      <c r="P15" s="62" t="n">
        <v>4.0</v>
      </c>
      <c r="Q15" s="128" t="n">
        <v>1.0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5.0</v>
      </c>
      <c r="F16" s="189" t="n">
        <f si="2" t="shared"/>
        <v>0.0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6.0</v>
      </c>
      <c r="K16" s="191" t="n">
        <f si="2" t="shared"/>
        <v>1.0</v>
      </c>
      <c r="L16" s="192" t="n">
        <f si="2" t="shared"/>
        <v>1.0</v>
      </c>
      <c r="M16" s="193" t="n">
        <f si="2" t="shared"/>
        <v>7.0</v>
      </c>
      <c r="N16" s="194" t="n">
        <f si="2" t="shared"/>
        <v>0.0</v>
      </c>
      <c r="O16" s="194" t="n">
        <f si="2" t="shared"/>
        <v>1.0</v>
      </c>
      <c r="P16" s="52" t="n">
        <f si="2" t="shared"/>
        <v>8.0</v>
      </c>
      <c r="Q16" s="194" t="n">
        <f si="2" t="shared"/>
        <v>1.0</v>
      </c>
      <c r="R16" s="213" t="n">
        <f si="2" t="shared"/>
        <v>1.0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10.0</v>
      </c>
      <c r="F17" s="189" t="n">
        <v>3.0</v>
      </c>
      <c r="G17" s="189" t="n">
        <v>4.0</v>
      </c>
      <c r="H17" s="189" t="n">
        <v>4.0</v>
      </c>
      <c r="I17" s="190" t="n">
        <v>0.0</v>
      </c>
      <c r="J17" s="146" t="n">
        <v>17.0</v>
      </c>
      <c r="K17" s="191" t="n">
        <v>3.0</v>
      </c>
      <c r="L17" s="192" t="n">
        <v>5.0</v>
      </c>
      <c r="M17" s="193" t="n">
        <v>13.0</v>
      </c>
      <c r="N17" s="194" t="n">
        <v>3.0</v>
      </c>
      <c r="O17" s="194" t="n">
        <v>4.0</v>
      </c>
      <c r="P17" s="52" t="n">
        <v>20.0</v>
      </c>
      <c r="Q17" s="194" t="n">
        <v>3.0</v>
      </c>
      <c r="R17" s="213" t="n">
        <v>5.0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2.0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2.0</v>
      </c>
      <c r="K18" s="156" t="n">
        <v>0.0</v>
      </c>
      <c r="L18" s="157" t="n">
        <v>0.0</v>
      </c>
      <c r="M18" s="158" t="n">
        <v>3.0</v>
      </c>
      <c r="N18" s="159" t="n">
        <v>0.0</v>
      </c>
      <c r="O18" s="159" t="n">
        <v>0.0</v>
      </c>
      <c r="P18" s="62" t="n">
        <v>3.0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10.0</v>
      </c>
      <c r="F19" s="123" t="n">
        <v>2.0</v>
      </c>
      <c r="G19" s="123" t="n">
        <v>4.0</v>
      </c>
      <c r="H19" s="123" t="n">
        <v>3.0</v>
      </c>
      <c r="I19" s="124" t="n">
        <v>1.0</v>
      </c>
      <c r="J19" s="123" t="n">
        <v>16.0</v>
      </c>
      <c r="K19" s="125" t="n">
        <v>2.0</v>
      </c>
      <c r="L19" s="126" t="n">
        <v>3.0</v>
      </c>
      <c r="M19" s="127" t="n">
        <v>14.0</v>
      </c>
      <c r="N19" s="128" t="n">
        <v>3.0</v>
      </c>
      <c r="O19" s="128" t="n">
        <v>6.0</v>
      </c>
      <c r="P19" s="62" t="n">
        <v>23.0</v>
      </c>
      <c r="Q19" s="128" t="n">
        <v>3.0</v>
      </c>
      <c r="R19" s="130" t="n">
        <v>5.0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12.0</v>
      </c>
      <c r="F20" s="133" t="n">
        <f si="3" t="shared"/>
        <v>2.0</v>
      </c>
      <c r="G20" s="133" t="n">
        <f si="3" t="shared"/>
        <v>4.0</v>
      </c>
      <c r="H20" s="133" t="n">
        <f si="3" t="shared"/>
        <v>3.0</v>
      </c>
      <c r="I20" s="134" t="n">
        <f si="3" t="shared"/>
        <v>1.0</v>
      </c>
      <c r="J20" s="133" t="n">
        <f si="3" t="shared"/>
        <v>18.0</v>
      </c>
      <c r="K20" s="136" t="n">
        <f si="3" t="shared"/>
        <v>2.0</v>
      </c>
      <c r="L20" s="137" t="n">
        <f si="3" t="shared"/>
        <v>3.0</v>
      </c>
      <c r="M20" s="138" t="n">
        <f si="3" t="shared"/>
        <v>17.0</v>
      </c>
      <c r="N20" s="139" t="n">
        <f si="3" t="shared"/>
        <v>3.0</v>
      </c>
      <c r="O20" s="139" t="n">
        <f si="3" t="shared"/>
        <v>6.0</v>
      </c>
      <c r="P20" s="101" t="n">
        <f si="3" t="shared"/>
        <v>26.0</v>
      </c>
      <c r="Q20" s="139" t="n">
        <f si="3" t="shared"/>
        <v>3.0</v>
      </c>
      <c r="R20" s="140" t="n">
        <f si="3" t="shared"/>
        <v>5.0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38.0</v>
      </c>
      <c r="F21" s="105" t="n">
        <f si="4" t="shared"/>
        <v>7.0</v>
      </c>
      <c r="G21" s="105" t="n">
        <f si="4" t="shared"/>
        <v>10.0</v>
      </c>
      <c r="H21" s="105" t="n">
        <f si="4" t="shared"/>
        <v>9.0</v>
      </c>
      <c r="I21" s="105" t="n">
        <f si="4" t="shared"/>
        <v>1.0</v>
      </c>
      <c r="J21" s="105" t="n">
        <f si="4" t="shared"/>
        <v>55.0</v>
      </c>
      <c r="K21" s="105" t="n">
        <f si="4" t="shared"/>
        <v>7.0</v>
      </c>
      <c r="L21" s="106" t="n">
        <f si="4" t="shared"/>
        <v>11.0</v>
      </c>
      <c r="M21" s="104" t="n">
        <f si="4" t="shared"/>
        <v>55.0</v>
      </c>
      <c r="N21" s="105" t="n">
        <f si="4" t="shared"/>
        <v>10.0</v>
      </c>
      <c r="O21" s="105" t="n">
        <f si="4" t="shared"/>
        <v>13.0</v>
      </c>
      <c r="P21" s="105" t="n">
        <f si="4" t="shared"/>
        <v>78.0</v>
      </c>
      <c r="Q21" s="105" t="n">
        <f si="4" t="shared"/>
        <v>9.0</v>
      </c>
      <c r="R21" s="106" t="n">
        <f si="4" t="shared"/>
        <v>14.0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0.6909090909090909</v>
      </c>
      <c r="F22" s="275" t="n">
        <f>IF(ISERROR(F21/(E21+F21+G21)),0,F21/(E21+F21+G21))</f>
        <v>0.12727272727272726</v>
      </c>
      <c r="G22" s="276" t="n">
        <f>IF(1-E22-F22=1,IF(G21=0,0,1),1-E22-F22)</f>
        <v>0.18181818181818182</v>
      </c>
      <c r="H22" s="276" t="n">
        <f>IF(ISERROR(H21/G21),0,H21/G21)</f>
        <v>0.9</v>
      </c>
      <c r="I22" s="276" t="n">
        <f>IF(1-H22=1,IF(I21=0,0,1),1-H22)</f>
        <v>0.09999999999999998</v>
      </c>
      <c r="J22" s="276"/>
      <c r="K22" s="276" t="n">
        <f>IF(ISERROR(K21/J21),0,K21/J21)</f>
        <v>0.12727272727272726</v>
      </c>
      <c r="L22" s="277" t="n">
        <f>IF(ISERROR(L21/J21),0,L21/J21)</f>
        <v>0.2</v>
      </c>
      <c r="M22" s="274" t="n">
        <f>IF(ISERROR(M21/P21),0,M21/P21)</f>
        <v>0.7051282051282052</v>
      </c>
      <c r="N22" s="276" t="n">
        <f>IF(ISERROR(N21/P21),0,N21/P21)</f>
        <v>0.1282051282051282</v>
      </c>
      <c r="O22" s="276" t="n">
        <f>IF(1-M22-N22=1,IF(O21=0,0,1),1-M22-N22)</f>
        <v>0.16666666666666663</v>
      </c>
      <c r="P22" s="276"/>
      <c r="Q22" s="276" t="n">
        <f>IF(ISERROR(Q21/P21),0,Q21/P21)</f>
        <v>0.11538461538461539</v>
      </c>
      <c r="R22" s="278" t="n">
        <f>IF(ISERROR(R21/P21),0,R21/P21)</f>
        <v>0.1794871794871795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2.0</v>
      </c>
      <c r="F30" s="154" t="n">
        <v>0.0</v>
      </c>
      <c r="G30" s="154" t="n">
        <v>0.0</v>
      </c>
      <c r="H30" s="154" t="n">
        <v>0.0</v>
      </c>
      <c r="I30" s="155" t="n">
        <v>0.0</v>
      </c>
      <c r="J30" s="154" t="n">
        <v>2.0</v>
      </c>
      <c r="K30" s="156" t="n">
        <v>0.0</v>
      </c>
      <c r="L30" s="157" t="n">
        <v>0.0</v>
      </c>
      <c r="M30" s="158" t="n">
        <v>2.0</v>
      </c>
      <c r="N30" s="159" t="n">
        <v>0.0</v>
      </c>
      <c r="O30" s="159" t="n">
        <v>0.0</v>
      </c>
      <c r="P30" s="62" t="n">
        <v>2.0</v>
      </c>
      <c r="Q30" s="159" t="n">
        <v>0.0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10.0</v>
      </c>
      <c r="F31" s="123" t="n">
        <v>1.0</v>
      </c>
      <c r="G31" s="123" t="n">
        <v>3.0</v>
      </c>
      <c r="H31" s="123" t="n">
        <v>3.0</v>
      </c>
      <c r="I31" s="124" t="n">
        <v>0.0</v>
      </c>
      <c r="J31" s="123" t="n">
        <v>14.0</v>
      </c>
      <c r="K31" s="125" t="n">
        <v>1.0</v>
      </c>
      <c r="L31" s="126" t="n">
        <v>3.0</v>
      </c>
      <c r="M31" s="127" t="n">
        <v>16.0</v>
      </c>
      <c r="N31" s="128" t="n">
        <v>1.0</v>
      </c>
      <c r="O31" s="128" t="n">
        <v>4.0</v>
      </c>
      <c r="P31" s="62" t="n">
        <v>21.0</v>
      </c>
      <c r="Q31" s="128" t="n">
        <v>1.0</v>
      </c>
      <c r="R31" s="130" t="n">
        <v>4.0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12.0</v>
      </c>
      <c r="F32" s="189" t="n">
        <f si="5" t="shared"/>
        <v>1.0</v>
      </c>
      <c r="G32" s="189" t="n">
        <f si="5" t="shared"/>
        <v>3.0</v>
      </c>
      <c r="H32" s="189" t="n">
        <f si="5" t="shared"/>
        <v>3.0</v>
      </c>
      <c r="I32" s="190" t="n">
        <f si="5" t="shared"/>
        <v>0.0</v>
      </c>
      <c r="J32" s="135" t="n">
        <f si="5" t="shared"/>
        <v>16.0</v>
      </c>
      <c r="K32" s="191" t="n">
        <f si="5" t="shared"/>
        <v>1.0</v>
      </c>
      <c r="L32" s="192" t="n">
        <f si="5" t="shared"/>
        <v>3.0</v>
      </c>
      <c r="M32" s="193" t="n">
        <f si="5" t="shared"/>
        <v>18.0</v>
      </c>
      <c r="N32" s="194" t="n">
        <f si="5" t="shared"/>
        <v>1.0</v>
      </c>
      <c r="O32" s="194" t="n">
        <f si="5" t="shared"/>
        <v>4.0</v>
      </c>
      <c r="P32" s="52" t="n">
        <f si="5" t="shared"/>
        <v>23.0</v>
      </c>
      <c r="Q32" s="194" t="n">
        <f si="5" t="shared"/>
        <v>1.0</v>
      </c>
      <c r="R32" s="213" t="n">
        <f si="5" t="shared"/>
        <v>4.0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12.0</v>
      </c>
      <c r="F33" s="154" t="n">
        <v>2.0</v>
      </c>
      <c r="G33" s="154" t="n">
        <v>2.0</v>
      </c>
      <c r="H33" s="154" t="n">
        <v>2.0</v>
      </c>
      <c r="I33" s="155" t="n">
        <v>0.0</v>
      </c>
      <c r="J33" s="114" t="n">
        <v>16.0</v>
      </c>
      <c r="K33" s="156" t="n">
        <v>2.0</v>
      </c>
      <c r="L33" s="157" t="n">
        <v>0.0</v>
      </c>
      <c r="M33" s="158" t="n">
        <v>23.0</v>
      </c>
      <c r="N33" s="159" t="n">
        <v>2.0</v>
      </c>
      <c r="O33" s="159" t="n">
        <v>2.0</v>
      </c>
      <c r="P33" s="62" t="n">
        <v>27.0</v>
      </c>
      <c r="Q33" s="159" t="n">
        <v>2.0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12.0</v>
      </c>
      <c r="F34" s="123" t="n">
        <v>2.0</v>
      </c>
      <c r="G34" s="123" t="n">
        <v>1.0</v>
      </c>
      <c r="H34" s="123" t="n">
        <v>1.0</v>
      </c>
      <c r="I34" s="124" t="n">
        <v>0.0</v>
      </c>
      <c r="J34" s="123" t="n">
        <v>15.0</v>
      </c>
      <c r="K34" s="125" t="n">
        <v>1.0</v>
      </c>
      <c r="L34" s="126" t="n">
        <v>0.0</v>
      </c>
      <c r="M34" s="127" t="n">
        <v>21.0</v>
      </c>
      <c r="N34" s="128" t="n">
        <v>2.0</v>
      </c>
      <c r="O34" s="128" t="n">
        <v>2.0</v>
      </c>
      <c r="P34" s="62" t="n">
        <v>25.0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24.0</v>
      </c>
      <c r="F35" s="189" t="n">
        <f si="6" t="shared"/>
        <v>4.0</v>
      </c>
      <c r="G35" s="189" t="n">
        <f si="6" t="shared"/>
        <v>3.0</v>
      </c>
      <c r="H35" s="189" t="n">
        <f si="6" t="shared"/>
        <v>3.0</v>
      </c>
      <c r="I35" s="190" t="n">
        <f si="6" t="shared"/>
        <v>0.0</v>
      </c>
      <c r="J35" s="135" t="n">
        <f si="6" t="shared"/>
        <v>31.0</v>
      </c>
      <c r="K35" s="191" t="n">
        <f si="6" t="shared"/>
        <v>3.0</v>
      </c>
      <c r="L35" s="192" t="n">
        <f si="6" t="shared"/>
        <v>0.0</v>
      </c>
      <c r="M35" s="193" t="n">
        <f si="6" t="shared"/>
        <v>44.0</v>
      </c>
      <c r="N35" s="194" t="n">
        <f si="6" t="shared"/>
        <v>4.0</v>
      </c>
      <c r="O35" s="194" t="n">
        <f si="6" t="shared"/>
        <v>4.0</v>
      </c>
      <c r="P35" s="52" t="n">
        <f si="6" t="shared"/>
        <v>52.0</v>
      </c>
      <c r="Q35" s="194" t="n">
        <f si="6" t="shared"/>
        <v>4.0</v>
      </c>
      <c r="R35" s="213" t="n">
        <f si="6" t="shared"/>
        <v>0.0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6.0</v>
      </c>
      <c r="F36" s="154" t="n">
        <v>2.0</v>
      </c>
      <c r="G36" s="154" t="n">
        <v>1.0</v>
      </c>
      <c r="H36" s="154" t="n">
        <v>1.0</v>
      </c>
      <c r="I36" s="155" t="n">
        <v>0.0</v>
      </c>
      <c r="J36" s="114" t="n">
        <v>9.0</v>
      </c>
      <c r="K36" s="156" t="n">
        <v>1.0</v>
      </c>
      <c r="L36" s="157" t="n">
        <v>2.0</v>
      </c>
      <c r="M36" s="158" t="n">
        <v>6.0</v>
      </c>
      <c r="N36" s="159" t="n">
        <v>2.0</v>
      </c>
      <c r="O36" s="159" t="n">
        <v>1.0</v>
      </c>
      <c r="P36" s="62" t="n">
        <v>9.0</v>
      </c>
      <c r="Q36" s="159" t="n">
        <v>1.0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8.0</v>
      </c>
      <c r="F37" s="123" t="n">
        <v>1.0</v>
      </c>
      <c r="G37" s="123" t="n">
        <v>1.0</v>
      </c>
      <c r="H37" s="123" t="n">
        <v>1.0</v>
      </c>
      <c r="I37" s="124" t="n">
        <v>0.0</v>
      </c>
      <c r="J37" s="123" t="n">
        <v>10.0</v>
      </c>
      <c r="K37" s="125" t="n">
        <v>0.0</v>
      </c>
      <c r="L37" s="126" t="n">
        <v>2.0</v>
      </c>
      <c r="M37" s="127" t="n">
        <v>13.0</v>
      </c>
      <c r="N37" s="128" t="n">
        <v>1.0</v>
      </c>
      <c r="O37" s="128" t="n">
        <v>1.0</v>
      </c>
      <c r="P37" s="62" t="n">
        <v>15.0</v>
      </c>
      <c r="Q37" s="128" t="n">
        <v>0.0</v>
      </c>
      <c r="R37" s="130" t="n">
        <v>4.0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14.0</v>
      </c>
      <c r="F38" s="189" t="n">
        <f si="7" t="shared"/>
        <v>3.0</v>
      </c>
      <c r="G38" s="189" t="n">
        <f si="7" t="shared"/>
        <v>2.0</v>
      </c>
      <c r="H38" s="189" t="n">
        <f si="7" t="shared"/>
        <v>2.0</v>
      </c>
      <c r="I38" s="190" t="n">
        <f si="7" t="shared"/>
        <v>0.0</v>
      </c>
      <c r="J38" s="135" t="n">
        <f si="7" t="shared"/>
        <v>19.0</v>
      </c>
      <c r="K38" s="191" t="n">
        <f si="7" t="shared"/>
        <v>1.0</v>
      </c>
      <c r="L38" s="192" t="n">
        <f si="7" t="shared"/>
        <v>4.0</v>
      </c>
      <c r="M38" s="193" t="n">
        <f si="7" t="shared"/>
        <v>19.0</v>
      </c>
      <c r="N38" s="194" t="n">
        <f si="7" t="shared"/>
        <v>3.0</v>
      </c>
      <c r="O38" s="194" t="n">
        <f si="7" t="shared"/>
        <v>2.0</v>
      </c>
      <c r="P38" s="52" t="n">
        <f si="7" t="shared"/>
        <v>24.0</v>
      </c>
      <c r="Q38" s="194" t="n">
        <f si="7" t="shared"/>
        <v>1.0</v>
      </c>
      <c r="R38" s="213" t="n">
        <f si="7" t="shared"/>
        <v>6.0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30.0</v>
      </c>
      <c r="F39" s="189" t="n">
        <v>8.0</v>
      </c>
      <c r="G39" s="189" t="n">
        <v>11.0</v>
      </c>
      <c r="H39" s="189" t="n">
        <v>9.0</v>
      </c>
      <c r="I39" s="190" t="n">
        <v>2.0</v>
      </c>
      <c r="J39" s="146" t="n">
        <v>48.0</v>
      </c>
      <c r="K39" s="191" t="n">
        <v>9.0</v>
      </c>
      <c r="L39" s="192" t="n">
        <v>6.0</v>
      </c>
      <c r="M39" s="193" t="n">
        <v>45.0</v>
      </c>
      <c r="N39" s="194" t="n">
        <v>12.0</v>
      </c>
      <c r="O39" s="194" t="n">
        <v>16.0</v>
      </c>
      <c r="P39" s="52" t="n">
        <v>73.0</v>
      </c>
      <c r="Q39" s="194" t="n">
        <v>14.0</v>
      </c>
      <c r="R39" s="213" t="n">
        <v>9.0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2.0</v>
      </c>
      <c r="F40" s="154" t="n">
        <v>1.0</v>
      </c>
      <c r="G40" s="154" t="n">
        <v>1.0</v>
      </c>
      <c r="H40" s="154" t="n">
        <v>1.0</v>
      </c>
      <c r="I40" s="155" t="n">
        <v>0.0</v>
      </c>
      <c r="J40" s="114" t="n">
        <v>4.0</v>
      </c>
      <c r="K40" s="156" t="n">
        <v>1.0</v>
      </c>
      <c r="L40" s="157" t="n">
        <v>0.0</v>
      </c>
      <c r="M40" s="158" t="n">
        <v>2.0</v>
      </c>
      <c r="N40" s="159" t="n">
        <v>2.0</v>
      </c>
      <c r="O40" s="159" t="n">
        <v>2.0</v>
      </c>
      <c r="P40" s="62" t="n">
        <v>6.0</v>
      </c>
      <c r="Q40" s="159" t="n">
        <v>2.0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32.0</v>
      </c>
      <c r="F41" s="123" t="n">
        <v>8.0</v>
      </c>
      <c r="G41" s="123" t="n">
        <v>9.0</v>
      </c>
      <c r="H41" s="123" t="n">
        <v>8.0</v>
      </c>
      <c r="I41" s="124" t="n">
        <v>1.0</v>
      </c>
      <c r="J41" s="123" t="n">
        <v>49.0</v>
      </c>
      <c r="K41" s="125" t="n">
        <v>6.0</v>
      </c>
      <c r="L41" s="126" t="n">
        <v>5.0</v>
      </c>
      <c r="M41" s="127" t="n">
        <v>49.0</v>
      </c>
      <c r="N41" s="128" t="n">
        <v>10.0</v>
      </c>
      <c r="O41" s="128" t="n">
        <v>14.0</v>
      </c>
      <c r="P41" s="62" t="n">
        <v>73.0</v>
      </c>
      <c r="Q41" s="128" t="n">
        <v>10.0</v>
      </c>
      <c r="R41" s="130" t="n">
        <v>7.0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34.0</v>
      </c>
      <c r="F42" s="133" t="n">
        <f si="8" t="shared"/>
        <v>9.0</v>
      </c>
      <c r="G42" s="133" t="n">
        <f si="8" t="shared"/>
        <v>10.0</v>
      </c>
      <c r="H42" s="133" t="n">
        <f si="8" t="shared"/>
        <v>9.0</v>
      </c>
      <c r="I42" s="134" t="n">
        <f si="8" t="shared"/>
        <v>1.0</v>
      </c>
      <c r="J42" s="133" t="n">
        <f si="8" t="shared"/>
        <v>53.0</v>
      </c>
      <c r="K42" s="136" t="n">
        <f si="8" t="shared"/>
        <v>7.0</v>
      </c>
      <c r="L42" s="137" t="n">
        <f si="8" t="shared"/>
        <v>5.0</v>
      </c>
      <c r="M42" s="138" t="n">
        <f si="8" t="shared"/>
        <v>51.0</v>
      </c>
      <c r="N42" s="139" t="n">
        <f si="8" t="shared"/>
        <v>12.0</v>
      </c>
      <c r="O42" s="139" t="n">
        <f si="8" t="shared"/>
        <v>16.0</v>
      </c>
      <c r="P42" s="101" t="n">
        <f si="8" t="shared"/>
        <v>79.0</v>
      </c>
      <c r="Q42" s="139" t="n">
        <f si="8" t="shared"/>
        <v>12.0</v>
      </c>
      <c r="R42" s="140" t="n">
        <f si="8" t="shared"/>
        <v>7.0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114.0</v>
      </c>
      <c r="F43" s="105" t="n">
        <f si="9" t="shared"/>
        <v>25.0</v>
      </c>
      <c r="G43" s="105" t="n">
        <f si="9" t="shared"/>
        <v>29.0</v>
      </c>
      <c r="H43" s="105" t="n">
        <f si="9" t="shared"/>
        <v>26.0</v>
      </c>
      <c r="I43" s="105" t="n">
        <f si="9" t="shared"/>
        <v>3.0</v>
      </c>
      <c r="J43" s="105" t="n">
        <f si="9" t="shared"/>
        <v>167.0</v>
      </c>
      <c r="K43" s="105" t="n">
        <f si="9" t="shared"/>
        <v>21.0</v>
      </c>
      <c r="L43" s="106" t="n">
        <f si="9" t="shared"/>
        <v>18.0</v>
      </c>
      <c r="M43" s="104" t="n">
        <f si="9" t="shared"/>
        <v>177.0</v>
      </c>
      <c r="N43" s="105" t="n">
        <f si="9" t="shared"/>
        <v>32.0</v>
      </c>
      <c r="O43" s="105" t="n">
        <f si="9" t="shared"/>
        <v>42.0</v>
      </c>
      <c r="P43" s="105" t="n">
        <f si="9" t="shared"/>
        <v>251.0</v>
      </c>
      <c r="Q43" s="105" t="n">
        <f si="9" t="shared"/>
        <v>32.0</v>
      </c>
      <c r="R43" s="106" t="n">
        <f si="9" t="shared"/>
        <v>26.0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0.6785714285714286</v>
      </c>
      <c r="F44" s="275" t="n">
        <f>IF(ISERROR(F43/(E43+F43+G43)),0,F43/(E43+F43+G43))</f>
        <v>0.1488095238095238</v>
      </c>
      <c r="G44" s="276" t="n">
        <f>IF(1-E44-F44=1,IF(G43=0,0,1),1-E44-F44)</f>
        <v>0.1726190476190476</v>
      </c>
      <c r="H44" s="276" t="n">
        <f>IF(ISERROR(H43/G43),0,H43/G43)</f>
        <v>0.896551724137931</v>
      </c>
      <c r="I44" s="276" t="n">
        <f>IF(1-H22=1,IF(I21=0,0,1),1-H22)</f>
        <v>0.09999999999999998</v>
      </c>
      <c r="J44" s="276"/>
      <c r="K44" s="276" t="n">
        <f>IF(ISERROR(K43/J43),0,K43/J43)</f>
        <v>0.12574850299401197</v>
      </c>
      <c r="L44" s="277" t="n">
        <f>IF(ISERROR(L43/J43),0,L43/J43)</f>
        <v>0.10778443113772455</v>
      </c>
      <c r="M44" s="274" t="n">
        <f>IF(ISERROR(M43/P43),0,M43/P43)</f>
        <v>0.7051792828685259</v>
      </c>
      <c r="N44" s="276" t="n">
        <f>IF(ISERROR(N43/P43),0,N43/P43)</f>
        <v>0.12749003984063745</v>
      </c>
      <c r="O44" s="276" t="n">
        <f>IF(1-M44-N44=1,IF(O43=0,0,1),1-M44-N44)</f>
        <v>0.16733067729083662</v>
      </c>
      <c r="P44" s="276"/>
      <c r="Q44" s="276" t="n">
        <f>IF(ISERROR(Q43/P43),0,Q43/P43)</f>
        <v>0.12749003984063745</v>
      </c>
      <c r="R44" s="278" t="n">
        <f>IF(ISERROR(R43/P43),0,R43/P43)</f>
        <v>0.10358565737051793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6.0</v>
      </c>
      <c r="F8" s="45" t="n">
        <v>1.0</v>
      </c>
      <c r="G8" s="45" t="n">
        <v>0.0</v>
      </c>
      <c r="H8" s="45" t="n">
        <v>0.0</v>
      </c>
      <c r="I8" s="46" t="n">
        <v>0.0</v>
      </c>
      <c r="J8" s="45" t="n">
        <v>7.0</v>
      </c>
      <c r="K8" s="48" t="n">
        <v>0.0</v>
      </c>
      <c r="L8" s="49" t="n">
        <v>0.0</v>
      </c>
      <c r="M8" s="50" t="n">
        <v>8.0</v>
      </c>
      <c r="N8" s="51" t="n">
        <v>1.0</v>
      </c>
      <c r="O8" s="51" t="n">
        <v>0.0</v>
      </c>
      <c r="P8" s="51" t="n">
        <v>9.0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3.0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3.0</v>
      </c>
      <c r="K9" s="48" t="n">
        <v>0.0</v>
      </c>
      <c r="L9" s="49" t="n">
        <v>0.0</v>
      </c>
      <c r="M9" s="50" t="n">
        <v>4.0</v>
      </c>
      <c r="N9" s="51" t="n">
        <v>0.0</v>
      </c>
      <c r="O9" s="51" t="n">
        <v>0.0</v>
      </c>
      <c r="P9" s="51" t="n">
        <v>4.0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3.0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4.0</v>
      </c>
      <c r="K11" s="68" t="n">
        <v>1.0</v>
      </c>
      <c r="L11" s="69" t="n">
        <v>0.0</v>
      </c>
      <c r="M11" s="70" t="n">
        <v>4.0</v>
      </c>
      <c r="N11" s="71" t="n">
        <v>0.0</v>
      </c>
      <c r="O11" s="71" t="n">
        <v>1.0</v>
      </c>
      <c r="P11" s="62" t="n">
        <v>5.0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3.0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4.0</v>
      </c>
      <c r="K12" s="80" t="n">
        <f si="0" t="shared"/>
        <v>1.0</v>
      </c>
      <c r="L12" s="81" t="n">
        <f si="0" t="shared"/>
        <v>0.0</v>
      </c>
      <c r="M12" s="82" t="n">
        <f si="0" t="shared"/>
        <v>4.0</v>
      </c>
      <c r="N12" s="83" t="n">
        <f si="0" t="shared"/>
        <v>0.0</v>
      </c>
      <c r="O12" s="83" t="n">
        <f si="0" t="shared"/>
        <v>1.0</v>
      </c>
      <c r="P12" s="83" t="n">
        <f si="0" t="shared"/>
        <v>5.0</v>
      </c>
      <c r="Q12" s="83" t="n">
        <f si="0" t="shared"/>
        <v>1.0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5.0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5.0</v>
      </c>
      <c r="K13" s="59" t="n">
        <v>0.0</v>
      </c>
      <c r="L13" s="60" t="n">
        <v>0.0</v>
      </c>
      <c r="M13" s="61" t="n">
        <v>8.0</v>
      </c>
      <c r="N13" s="62" t="n">
        <v>0.0</v>
      </c>
      <c r="O13" s="62" t="n">
        <v>0.0</v>
      </c>
      <c r="P13" s="62" t="n">
        <v>8.0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5.0</v>
      </c>
      <c r="F15" s="76" t="n">
        <f si="1" t="shared"/>
        <v>0.0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5.0</v>
      </c>
      <c r="K15" s="80" t="n">
        <f si="1" t="shared"/>
        <v>0.0</v>
      </c>
      <c r="L15" s="81" t="n">
        <f si="1" t="shared"/>
        <v>0.0</v>
      </c>
      <c r="M15" s="82" t="n">
        <f si="1" t="shared"/>
        <v>8.0</v>
      </c>
      <c r="N15" s="83" t="n">
        <f si="1" t="shared"/>
        <v>0.0</v>
      </c>
      <c r="O15" s="83" t="n">
        <f si="1" t="shared"/>
        <v>0.0</v>
      </c>
      <c r="P15" s="102" t="n">
        <f si="1" t="shared"/>
        <v>8.0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10.0</v>
      </c>
      <c r="F16" s="226" t="n">
        <v>3.0</v>
      </c>
      <c r="G16" s="226" t="n">
        <v>3.0</v>
      </c>
      <c r="H16" s="226" t="n">
        <v>3.0</v>
      </c>
      <c r="I16" s="227" t="n">
        <v>0.0</v>
      </c>
      <c r="J16" s="175" t="n">
        <v>16.0</v>
      </c>
      <c r="K16" s="228" t="n">
        <v>3.0</v>
      </c>
      <c r="L16" s="229" t="n">
        <v>2.0</v>
      </c>
      <c r="M16" s="230" t="n">
        <v>12.0</v>
      </c>
      <c r="N16" s="102" t="n">
        <v>5.0</v>
      </c>
      <c r="O16" s="102" t="n">
        <v>5.0</v>
      </c>
      <c r="P16" s="231" t="n">
        <v>22.0</v>
      </c>
      <c r="Q16" s="102" t="n">
        <v>5.0</v>
      </c>
      <c r="R16" s="232" t="n">
        <v>3.0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27.0</v>
      </c>
      <c r="F17" s="105" t="n">
        <f si="2" t="shared"/>
        <v>4.0</v>
      </c>
      <c r="G17" s="105" t="n">
        <f si="2" t="shared"/>
        <v>4.0</v>
      </c>
      <c r="H17" s="105" t="n">
        <f si="2" t="shared"/>
        <v>4.0</v>
      </c>
      <c r="I17" s="105" t="n">
        <f si="2" t="shared"/>
        <v>0.0</v>
      </c>
      <c r="J17" s="105" t="n">
        <f si="2" t="shared"/>
        <v>35.0</v>
      </c>
      <c r="K17" s="105" t="n">
        <f si="2" t="shared"/>
        <v>4.0</v>
      </c>
      <c r="L17" s="106" t="n">
        <f si="2" t="shared"/>
        <v>2.0</v>
      </c>
      <c r="M17" s="104" t="n">
        <f si="2" t="shared"/>
        <v>36.0</v>
      </c>
      <c r="N17" s="105" t="n">
        <f si="2" t="shared"/>
        <v>6.0</v>
      </c>
      <c r="O17" s="105" t="n">
        <f si="2" t="shared"/>
        <v>6.0</v>
      </c>
      <c r="P17" s="105" t="n">
        <f si="2" t="shared"/>
        <v>48.0</v>
      </c>
      <c r="Q17" s="105" t="n">
        <f si="2" t="shared"/>
        <v>6.0</v>
      </c>
      <c r="R17" s="106" t="n">
        <f si="2" t="shared"/>
        <v>3.0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0.7714285714285715</v>
      </c>
      <c r="F18" s="275" t="n">
        <f>IF(ISERROR(F17/(E17+F17+G17)),0,(F17/(E17+F17+G17)))</f>
        <v>0.11428571428571428</v>
      </c>
      <c r="G18" s="276" t="n">
        <f>IF(1-E18-F18=1,IF(G17=0,0,1),1-E18-F18)</f>
        <v>0.11428571428571425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0.11428571428571428</v>
      </c>
      <c r="L18" s="277" t="n">
        <f>IF(ISERROR(L17/J17),0,L17/J17)</f>
        <v>0.05714285714285714</v>
      </c>
      <c r="M18" s="274" t="n">
        <f>IF(ISERROR(M17/P17),0,M17/P17)</f>
        <v>0.75</v>
      </c>
      <c r="N18" s="276" t="n">
        <f>IF(ISERROR(N17/P17),0,N17/P17)</f>
        <v>0.125</v>
      </c>
      <c r="O18" s="276" t="n">
        <f>IF(1-M18-N18=1,IF(O17=0,0,1),1-M18-N18)</f>
        <v>0.125</v>
      </c>
      <c r="P18" s="276"/>
      <c r="Q18" s="276" t="n">
        <f>IF(ISERROR(Q17/P17),0,(Q17/P17))</f>
        <v>0.125</v>
      </c>
      <c r="R18" s="278" t="n">
        <f>IF(ISERROR(R17/P17),0,R17/P17)</f>
        <v>0.0625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37.0</v>
      </c>
      <c r="F26" s="45" t="n">
        <v>6.0</v>
      </c>
      <c r="G26" s="45" t="n">
        <v>0.0</v>
      </c>
      <c r="H26" s="45" t="n">
        <v>0.0</v>
      </c>
      <c r="I26" s="46" t="n">
        <v>0.0</v>
      </c>
      <c r="J26" s="45" t="n">
        <v>43.0</v>
      </c>
      <c r="K26" s="48" t="n">
        <v>0.0</v>
      </c>
      <c r="L26" s="49" t="n">
        <v>2.0</v>
      </c>
      <c r="M26" s="50" t="n">
        <v>58.0</v>
      </c>
      <c r="N26" s="51" t="n">
        <v>8.0</v>
      </c>
      <c r="O26" s="51" t="n">
        <v>0.0</v>
      </c>
      <c r="P26" s="51" t="n">
        <v>66.0</v>
      </c>
      <c r="Q26" s="51" t="n">
        <v>0.0</v>
      </c>
      <c r="R26" s="53" t="n">
        <v>2.0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18.0</v>
      </c>
      <c r="F27" s="45" t="n">
        <v>0.0</v>
      </c>
      <c r="G27" s="45" t="n">
        <v>2.0</v>
      </c>
      <c r="H27" s="45" t="n">
        <v>2.0</v>
      </c>
      <c r="I27" s="46" t="n">
        <v>0.0</v>
      </c>
      <c r="J27" s="221" t="n">
        <v>20.0</v>
      </c>
      <c r="K27" s="48" t="n">
        <v>2.0</v>
      </c>
      <c r="L27" s="49" t="n">
        <v>3.0</v>
      </c>
      <c r="M27" s="50" t="n">
        <v>24.0</v>
      </c>
      <c r="N27" s="51" t="n">
        <v>0.0</v>
      </c>
      <c r="O27" s="51" t="n">
        <v>3.0</v>
      </c>
      <c r="P27" s="51" t="n">
        <v>27.0</v>
      </c>
      <c r="Q27" s="51" t="n">
        <v>3.0</v>
      </c>
      <c r="R27" s="53" t="n">
        <v>4.0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11.0</v>
      </c>
      <c r="F28" s="56" t="n">
        <v>4.0</v>
      </c>
      <c r="G28" s="56" t="n">
        <v>1.0</v>
      </c>
      <c r="H28" s="56" t="n">
        <v>1.0</v>
      </c>
      <c r="I28" s="57" t="n">
        <v>0.0</v>
      </c>
      <c r="J28" s="58" t="n">
        <v>16.0</v>
      </c>
      <c r="K28" s="59" t="n">
        <v>0.0</v>
      </c>
      <c r="L28" s="60" t="n">
        <v>1.0</v>
      </c>
      <c r="M28" s="61" t="n">
        <v>17.0</v>
      </c>
      <c r="N28" s="62" t="n">
        <v>4.0</v>
      </c>
      <c r="O28" s="62" t="n">
        <v>1.0</v>
      </c>
      <c r="P28" s="62" t="n">
        <v>22.0</v>
      </c>
      <c r="Q28" s="62" t="n">
        <v>0.0</v>
      </c>
      <c r="R28" s="63" t="n">
        <v>1.0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10.0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11.0</v>
      </c>
      <c r="K29" s="68" t="n">
        <v>0.0</v>
      </c>
      <c r="L29" s="69" t="n">
        <v>0.0</v>
      </c>
      <c r="M29" s="70" t="n">
        <v>18.0</v>
      </c>
      <c r="N29" s="71" t="n">
        <v>1.0</v>
      </c>
      <c r="O29" s="71" t="n">
        <v>0.0</v>
      </c>
      <c r="P29" s="62" t="n">
        <v>19.0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21.0</v>
      </c>
      <c r="F30" s="76" t="n">
        <f si="3" t="shared"/>
        <v>5.0</v>
      </c>
      <c r="G30" s="76" t="n">
        <f si="3" t="shared"/>
        <v>1.0</v>
      </c>
      <c r="H30" s="76" t="n">
        <f si="3" t="shared"/>
        <v>1.0</v>
      </c>
      <c r="I30" s="78" t="n">
        <f si="3" t="shared"/>
        <v>0.0</v>
      </c>
      <c r="J30" s="79" t="n">
        <f si="3" t="shared"/>
        <v>27.0</v>
      </c>
      <c r="K30" s="80" t="n">
        <f si="3" t="shared"/>
        <v>0.0</v>
      </c>
      <c r="L30" s="81" t="n">
        <f si="3" t="shared"/>
        <v>1.0</v>
      </c>
      <c r="M30" s="82" t="n">
        <f si="3" t="shared"/>
        <v>35.0</v>
      </c>
      <c r="N30" s="83" t="n">
        <f si="3" t="shared"/>
        <v>5.0</v>
      </c>
      <c r="O30" s="83" t="n">
        <f si="3" t="shared"/>
        <v>1.0</v>
      </c>
      <c r="P30" s="83" t="n">
        <f si="3" t="shared"/>
        <v>41.0</v>
      </c>
      <c r="Q30" s="83" t="n">
        <f si="3" t="shared"/>
        <v>0.0</v>
      </c>
      <c r="R30" s="85" t="n">
        <f si="3" t="shared"/>
        <v>1.0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16.0</v>
      </c>
      <c r="F31" s="56" t="n">
        <v>5.0</v>
      </c>
      <c r="G31" s="56" t="n">
        <v>3.0</v>
      </c>
      <c r="H31" s="56" t="n">
        <v>3.0</v>
      </c>
      <c r="I31" s="57" t="n">
        <v>0.0</v>
      </c>
      <c r="J31" s="58" t="n">
        <v>24.0</v>
      </c>
      <c r="K31" s="59" t="n">
        <v>3.0</v>
      </c>
      <c r="L31" s="60" t="n">
        <v>0.0</v>
      </c>
      <c r="M31" s="61" t="n">
        <v>23.0</v>
      </c>
      <c r="N31" s="62" t="n">
        <v>5.0</v>
      </c>
      <c r="O31" s="62" t="n">
        <v>4.0</v>
      </c>
      <c r="P31" s="62" t="n">
        <v>32.0</v>
      </c>
      <c r="Q31" s="62" t="n">
        <v>4.0</v>
      </c>
      <c r="R31" s="63" t="n">
        <v>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5.0</v>
      </c>
      <c r="F32" s="66" t="n">
        <v>1.0</v>
      </c>
      <c r="G32" s="66" t="n">
        <v>3.0</v>
      </c>
      <c r="H32" s="66" t="n">
        <v>2.0</v>
      </c>
      <c r="I32" s="67" t="n">
        <v>1.0</v>
      </c>
      <c r="J32" s="66" t="n">
        <v>9.0</v>
      </c>
      <c r="K32" s="68" t="n">
        <v>1.0</v>
      </c>
      <c r="L32" s="69" t="n">
        <v>2.0</v>
      </c>
      <c r="M32" s="70" t="n">
        <v>6.0</v>
      </c>
      <c r="N32" s="71" t="n">
        <v>1.0</v>
      </c>
      <c r="O32" s="71" t="n">
        <v>4.0</v>
      </c>
      <c r="P32" s="62" t="n">
        <v>11.0</v>
      </c>
      <c r="Q32" s="71" t="n">
        <v>2.0</v>
      </c>
      <c r="R32" s="72" t="n">
        <v>2.0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21.0</v>
      </c>
      <c r="F33" s="76" t="n">
        <f si="4" t="shared"/>
        <v>6.0</v>
      </c>
      <c r="G33" s="76" t="n">
        <f si="4" t="shared"/>
        <v>6.0</v>
      </c>
      <c r="H33" s="76" t="n">
        <f si="4" t="shared"/>
        <v>5.0</v>
      </c>
      <c r="I33" s="78" t="n">
        <f si="4" t="shared"/>
        <v>1.0</v>
      </c>
      <c r="J33" s="79" t="n">
        <f si="4" t="shared"/>
        <v>33.0</v>
      </c>
      <c r="K33" s="80" t="n">
        <f si="4" t="shared"/>
        <v>4.0</v>
      </c>
      <c r="L33" s="81" t="n">
        <f si="4" t="shared"/>
        <v>2.0</v>
      </c>
      <c r="M33" s="82" t="n">
        <f si="4" t="shared"/>
        <v>29.0</v>
      </c>
      <c r="N33" s="83" t="n">
        <f si="4" t="shared"/>
        <v>6.0</v>
      </c>
      <c r="O33" s="83" t="n">
        <f si="4" t="shared"/>
        <v>8.0</v>
      </c>
      <c r="P33" s="102" t="n">
        <f si="4" t="shared"/>
        <v>43.0</v>
      </c>
      <c r="Q33" s="83" t="n">
        <f si="4" t="shared"/>
        <v>6.0</v>
      </c>
      <c r="R33" s="85" t="n">
        <f si="4" t="shared"/>
        <v>2.0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39.0</v>
      </c>
      <c r="F34" s="226" t="n">
        <v>2.0</v>
      </c>
      <c r="G34" s="226" t="n">
        <v>6.0</v>
      </c>
      <c r="H34" s="226" t="n">
        <v>5.0</v>
      </c>
      <c r="I34" s="227" t="n">
        <v>1.0</v>
      </c>
      <c r="J34" s="175" t="n">
        <v>47.0</v>
      </c>
      <c r="K34" s="228" t="n">
        <v>5.0</v>
      </c>
      <c r="L34" s="229" t="n">
        <v>6.0</v>
      </c>
      <c r="M34" s="230" t="n">
        <v>59.0</v>
      </c>
      <c r="N34" s="102" t="n">
        <v>5.0</v>
      </c>
      <c r="O34" s="102" t="n">
        <v>9.0</v>
      </c>
      <c r="P34" s="231" t="n">
        <v>73.0</v>
      </c>
      <c r="Q34" s="102" t="n">
        <v>9.0</v>
      </c>
      <c r="R34" s="232" t="n">
        <v>6.0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136.0</v>
      </c>
      <c r="F35" s="105" t="n">
        <f si="5" t="shared"/>
        <v>19.0</v>
      </c>
      <c r="G35" s="105" t="n">
        <f si="5" t="shared"/>
        <v>15.0</v>
      </c>
      <c r="H35" s="105" t="n">
        <f si="5" t="shared"/>
        <v>13.0</v>
      </c>
      <c r="I35" s="105" t="n">
        <f si="5" t="shared"/>
        <v>2.0</v>
      </c>
      <c r="J35" s="105" t="n">
        <f si="5" t="shared"/>
        <v>170.0</v>
      </c>
      <c r="K35" s="105" t="n">
        <f si="5" t="shared"/>
        <v>11.0</v>
      </c>
      <c r="L35" s="106" t="n">
        <f si="5" t="shared"/>
        <v>14.0</v>
      </c>
      <c r="M35" s="104" t="n">
        <f si="5" t="shared"/>
        <v>205.0</v>
      </c>
      <c r="N35" s="105" t="n">
        <f si="5" t="shared"/>
        <v>24.0</v>
      </c>
      <c r="O35" s="105" t="n">
        <f si="5" t="shared"/>
        <v>21.0</v>
      </c>
      <c r="P35" s="105" t="n">
        <f si="5" t="shared"/>
        <v>250.0</v>
      </c>
      <c r="Q35" s="105" t="n">
        <f si="5" t="shared"/>
        <v>18.0</v>
      </c>
      <c r="R35" s="106" t="n">
        <f si="5" t="shared"/>
        <v>15.0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</v>
      </c>
      <c r="F36" s="275" t="n">
        <f>IF(ISERROR(F35/(E35+F35+G35)),0,F35/(E35+F35+G35))</f>
        <v>0.11176470588235295</v>
      </c>
      <c r="G36" s="276" t="n">
        <f>IF(1-E36-F36=1,IF(G35=0,0,1),1-E36-F36)</f>
        <v>0.08823529411764701</v>
      </c>
      <c r="H36" s="276" t="n">
        <f>IF(ISERROR(H35/G35),0,H35/G35)</f>
        <v>0.8666666666666667</v>
      </c>
      <c r="I36" s="276" t="n">
        <f>IF(1-H36=1,IF(I35=0,0,1),1-H36)</f>
        <v>0.1333333333333333</v>
      </c>
      <c r="J36" s="276"/>
      <c r="K36" s="276" t="n">
        <f>IF(ISERROR(K35/J35),0,K35/J35)</f>
        <v>0.06470588235294118</v>
      </c>
      <c r="L36" s="277" t="n">
        <f>IF(ISERROR(L35/J35),0,L35/J35)</f>
        <v>0.08235294117647059</v>
      </c>
      <c r="M36" s="274" t="n">
        <f>IF(ISERROR(M35/P35),0,M35/P35)</f>
        <v>0.82</v>
      </c>
      <c r="N36" s="276" t="n">
        <f>IF(ISERROR(N35/P35),0,N35/P35)</f>
        <v>0.096</v>
      </c>
      <c r="O36" s="276" t="n">
        <f>IF(1-M36-N36=1,IF(O35=0,0,1),1-M36-N36)</f>
        <v>0.08400000000000005</v>
      </c>
      <c r="P36" s="276"/>
      <c r="Q36" s="276" t="n">
        <f>IF(ISERROR(Q35/P35),0,Q35/P35)</f>
        <v>0.072</v>
      </c>
      <c r="R36" s="278" t="n">
        <f>IF(ISERROR(R35/P35),0,R35/P35)</f>
        <v>0.06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1.0</v>
      </c>
      <c r="F8" s="236" t="n">
        <v>0.0</v>
      </c>
      <c r="G8" s="236" t="n">
        <v>1.0</v>
      </c>
      <c r="H8" s="236" t="n">
        <v>1.0</v>
      </c>
      <c r="I8" s="237" t="n">
        <v>0.0</v>
      </c>
      <c r="J8" s="238" t="n">
        <v>2.0</v>
      </c>
      <c r="K8" s="239" t="n">
        <v>0.0</v>
      </c>
      <c r="L8" s="240" t="n">
        <v>1.0</v>
      </c>
      <c r="M8" s="241" t="n">
        <v>2.0</v>
      </c>
      <c r="N8" s="242" t="n">
        <v>0.0</v>
      </c>
      <c r="O8" s="242" t="n">
        <v>1.0</v>
      </c>
      <c r="P8" s="52" t="n">
        <v>3.0</v>
      </c>
      <c r="Q8" s="242" t="n">
        <v>0.0</v>
      </c>
      <c r="R8" s="243" t="n">
        <v>1.0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0.0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0.0</v>
      </c>
      <c r="K9" s="239" t="n">
        <v>0.0</v>
      </c>
      <c r="L9" s="240" t="n">
        <v>0.0</v>
      </c>
      <c r="M9" s="241" t="n">
        <v>0.0</v>
      </c>
      <c r="N9" s="242" t="n">
        <v>0.0</v>
      </c>
      <c r="O9" s="242" t="n">
        <v>0.0</v>
      </c>
      <c r="P9" s="52" t="n">
        <v>0.0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0.0</v>
      </c>
      <c r="F10" s="154" t="n">
        <v>0.0</v>
      </c>
      <c r="G10" s="154" t="n">
        <v>1.0</v>
      </c>
      <c r="H10" s="154" t="n">
        <v>1.0</v>
      </c>
      <c r="I10" s="155" t="n">
        <v>0.0</v>
      </c>
      <c r="J10" s="114" t="n">
        <v>1.0</v>
      </c>
      <c r="K10" s="156" t="n">
        <v>0.0</v>
      </c>
      <c r="L10" s="157" t="n">
        <v>1.0</v>
      </c>
      <c r="M10" s="158" t="n">
        <v>0.0</v>
      </c>
      <c r="N10" s="159" t="n">
        <v>0.0</v>
      </c>
      <c r="O10" s="159" t="n">
        <v>1.0</v>
      </c>
      <c r="P10" s="62" t="n">
        <v>1.0</v>
      </c>
      <c r="Q10" s="159" t="n">
        <v>0.0</v>
      </c>
      <c r="R10" s="160" t="n">
        <v>1.0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2.0</v>
      </c>
      <c r="N11" s="128" t="n">
        <v>0.0</v>
      </c>
      <c r="O11" s="128" t="n">
        <v>0.0</v>
      </c>
      <c r="P11" s="62" t="n">
        <v>2.0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1.0</v>
      </c>
      <c r="F12" s="189" t="n">
        <f si="0" t="shared"/>
        <v>0.0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2.0</v>
      </c>
      <c r="K12" s="191" t="n">
        <f si="0" t="shared"/>
        <v>0.0</v>
      </c>
      <c r="L12" s="192" t="n">
        <f si="0" t="shared"/>
        <v>1.0</v>
      </c>
      <c r="M12" s="193" t="n">
        <f si="0" t="shared"/>
        <v>2.0</v>
      </c>
      <c r="N12" s="194" t="n">
        <f si="0" t="shared"/>
        <v>0.0</v>
      </c>
      <c r="O12" s="194" t="n">
        <f si="0" t="shared"/>
        <v>1.0</v>
      </c>
      <c r="P12" s="52" t="n">
        <f si="0" t="shared"/>
        <v>3.0</v>
      </c>
      <c r="Q12" s="194" t="n">
        <f si="0" t="shared"/>
        <v>0.0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1.0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1.0</v>
      </c>
      <c r="K13" s="156" t="n">
        <v>0.0</v>
      </c>
      <c r="L13" s="157" t="n">
        <v>0.0</v>
      </c>
      <c r="M13" s="158" t="n">
        <v>1.0</v>
      </c>
      <c r="N13" s="159" t="n">
        <v>0.0</v>
      </c>
      <c r="O13" s="159" t="n">
        <v>0.0</v>
      </c>
      <c r="P13" s="62" t="n">
        <v>1.0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2.0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2.0</v>
      </c>
      <c r="K14" s="125" t="n">
        <v>0.0</v>
      </c>
      <c r="L14" s="126" t="n">
        <v>0.0</v>
      </c>
      <c r="M14" s="127" t="n">
        <v>2.0</v>
      </c>
      <c r="N14" s="128" t="n">
        <v>0.0</v>
      </c>
      <c r="O14" s="128" t="n">
        <v>0.0</v>
      </c>
      <c r="P14" s="62" t="n">
        <v>2.0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3.0</v>
      </c>
      <c r="N15" s="194" t="n">
        <f si="1" t="shared"/>
        <v>0.0</v>
      </c>
      <c r="O15" s="194" t="n">
        <f si="1" t="shared"/>
        <v>0.0</v>
      </c>
      <c r="P15" s="52" t="n">
        <f si="1" t="shared"/>
        <v>3.0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4.0</v>
      </c>
      <c r="F16" s="236" t="n">
        <v>1.0</v>
      </c>
      <c r="G16" s="236" t="n">
        <v>0.0</v>
      </c>
      <c r="H16" s="236" t="n">
        <v>0.0</v>
      </c>
      <c r="I16" s="237" t="n">
        <v>0.0</v>
      </c>
      <c r="J16" s="146" t="n">
        <v>5.0</v>
      </c>
      <c r="K16" s="239" t="n">
        <v>0.0</v>
      </c>
      <c r="L16" s="240" t="n">
        <v>1.0</v>
      </c>
      <c r="M16" s="241" t="n">
        <v>8.0</v>
      </c>
      <c r="N16" s="242" t="n">
        <v>2.0</v>
      </c>
      <c r="O16" s="242" t="n">
        <v>0.0</v>
      </c>
      <c r="P16" s="52" t="n">
        <v>10.0</v>
      </c>
      <c r="Q16" s="242" t="n">
        <v>0.0</v>
      </c>
      <c r="R16" s="243" t="n">
        <v>2.0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3.0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3.0</v>
      </c>
      <c r="K17" s="239" t="n">
        <v>0.0</v>
      </c>
      <c r="L17" s="240" t="n">
        <v>1.0</v>
      </c>
      <c r="M17" s="241" t="n">
        <v>4.0</v>
      </c>
      <c r="N17" s="242" t="n">
        <v>0.0</v>
      </c>
      <c r="O17" s="242" t="n">
        <v>0.0</v>
      </c>
      <c r="P17" s="52" t="n">
        <v>4.0</v>
      </c>
      <c r="Q17" s="242" t="n">
        <v>0.0</v>
      </c>
      <c r="R17" s="243" t="n">
        <v>2.0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4.0</v>
      </c>
      <c r="N18" s="159" t="n">
        <v>0.0</v>
      </c>
      <c r="O18" s="159" t="n">
        <v>0.0</v>
      </c>
      <c r="P18" s="62" t="n">
        <v>4.0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1.0</v>
      </c>
      <c r="M19" s="127" t="n">
        <v>1.0</v>
      </c>
      <c r="N19" s="128" t="n">
        <v>0.0</v>
      </c>
      <c r="O19" s="128" t="n">
        <v>0.0</v>
      </c>
      <c r="P19" s="62" t="n">
        <v>1.0</v>
      </c>
      <c r="Q19" s="128" t="n">
        <v>0.0</v>
      </c>
      <c r="R19" s="130" t="n">
        <v>1.0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12.0</v>
      </c>
      <c r="F20" s="123" t="n">
        <v>1.0</v>
      </c>
      <c r="G20" s="123" t="n">
        <v>2.0</v>
      </c>
      <c r="H20" s="123" t="n">
        <v>2.0</v>
      </c>
      <c r="I20" s="124" t="n">
        <v>0.0</v>
      </c>
      <c r="J20" s="123" t="n">
        <v>15.0</v>
      </c>
      <c r="K20" s="125" t="n">
        <v>2.0</v>
      </c>
      <c r="L20" s="126" t="n">
        <v>1.0</v>
      </c>
      <c r="M20" s="127" t="n">
        <v>19.0</v>
      </c>
      <c r="N20" s="128" t="n">
        <v>1.0</v>
      </c>
      <c r="O20" s="128" t="n">
        <v>4.0</v>
      </c>
      <c r="P20" s="62" t="n">
        <v>24.0</v>
      </c>
      <c r="Q20" s="128" t="n">
        <v>4.0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16.0</v>
      </c>
      <c r="F21" s="133" t="n">
        <f si="2" t="shared"/>
        <v>1.0</v>
      </c>
      <c r="G21" s="133" t="n">
        <f si="2" t="shared"/>
        <v>2.0</v>
      </c>
      <c r="H21" s="133" t="n">
        <f si="2" t="shared"/>
        <v>2.0</v>
      </c>
      <c r="I21" s="134" t="n">
        <f si="2" t="shared"/>
        <v>0.0</v>
      </c>
      <c r="J21" s="133" t="n">
        <f si="2" t="shared"/>
        <v>19.0</v>
      </c>
      <c r="K21" s="136" t="n">
        <f si="2" t="shared"/>
        <v>2.0</v>
      </c>
      <c r="L21" s="137" t="n">
        <f si="2" t="shared"/>
        <v>2.0</v>
      </c>
      <c r="M21" s="138" t="n">
        <f si="2" t="shared"/>
        <v>24.0</v>
      </c>
      <c r="N21" s="139" t="n">
        <f si="2" t="shared"/>
        <v>1.0</v>
      </c>
      <c r="O21" s="139" t="n">
        <f si="2" t="shared"/>
        <v>4.0</v>
      </c>
      <c r="P21" s="102" t="n">
        <f si="2" t="shared"/>
        <v>29.0</v>
      </c>
      <c r="Q21" s="139" t="n">
        <f si="2" t="shared"/>
        <v>4.0</v>
      </c>
      <c r="R21" s="140" t="n">
        <f si="2" t="shared"/>
        <v>2.0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28.0</v>
      </c>
      <c r="F22" s="105" t="n">
        <f si="3" t="shared"/>
        <v>2.0</v>
      </c>
      <c r="G22" s="105" t="n">
        <f si="3" t="shared"/>
        <v>4.0</v>
      </c>
      <c r="H22" s="105" t="n">
        <f si="3" t="shared"/>
        <v>4.0</v>
      </c>
      <c r="I22" s="105" t="n">
        <f si="3" t="shared"/>
        <v>0.0</v>
      </c>
      <c r="J22" s="105" t="n">
        <f si="3" t="shared"/>
        <v>34.0</v>
      </c>
      <c r="K22" s="105" t="n">
        <f si="3" t="shared"/>
        <v>2.0</v>
      </c>
      <c r="L22" s="163" t="n">
        <f si="3" t="shared"/>
        <v>6.0</v>
      </c>
      <c r="M22" s="162" t="n">
        <f si="3" t="shared"/>
        <v>43.0</v>
      </c>
      <c r="N22" s="105" t="n">
        <f si="3" t="shared"/>
        <v>3.0</v>
      </c>
      <c r="O22" s="105" t="n">
        <f si="3" t="shared"/>
        <v>6.0</v>
      </c>
      <c r="P22" s="105" t="n">
        <f si="3" t="shared"/>
        <v>52.0</v>
      </c>
      <c r="Q22" s="105" t="n">
        <f si="3" t="shared"/>
        <v>4.0</v>
      </c>
      <c r="R22" s="106" t="n">
        <f si="3" t="shared"/>
        <v>8.0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0.8235294117647058</v>
      </c>
      <c r="F23" s="275" t="n">
        <f>IF(ISERROR(F22/(E22+F22+G22)),0,(F22/(E22+F22+G22)))</f>
        <v>0.058823529411764705</v>
      </c>
      <c r="G23" s="276" t="n">
        <f>IF(1-E23-F23=1,IF(G22=0,0,1),1-E23-F23)</f>
        <v>0.11764705882352945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0.058823529411764705</v>
      </c>
      <c r="L23" s="277" t="n">
        <f>IF(ISERROR(L22/J22),0,(L22/J22))</f>
        <v>0.17647058823529413</v>
      </c>
      <c r="M23" s="274" t="n">
        <f>IF(ISERROR(M22/P22),0,(M22/P22))</f>
        <v>0.8269230769230769</v>
      </c>
      <c r="N23" s="276" t="n">
        <f>IF(ISERROR(N22/P22),0,(N22/P22))</f>
        <v>0.057692307692307696</v>
      </c>
      <c r="O23" s="276" t="n">
        <f>IF(1-M23-N23=1,IF(O22=0,0,1),1-M23-N23)</f>
        <v>0.11538461538461543</v>
      </c>
      <c r="P23" s="276"/>
      <c r="Q23" s="276" t="n">
        <f>IF(ISERROR(Q22/P22),0,(Q22/P22))</f>
        <v>0.07692307692307693</v>
      </c>
      <c r="R23" s="278" t="n">
        <f>IF(ISERROR(R22/P22),0,(R22/P22))</f>
        <v>0.15384615384615385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4.0</v>
      </c>
      <c r="F31" s="236" t="n">
        <v>0.0</v>
      </c>
      <c r="G31" s="236" t="n">
        <v>0.0</v>
      </c>
      <c r="H31" s="236" t="n">
        <v>0.0</v>
      </c>
      <c r="I31" s="237" t="n">
        <v>0.0</v>
      </c>
      <c r="J31" s="238" t="n">
        <v>4.0</v>
      </c>
      <c r="K31" s="239" t="n">
        <v>0.0</v>
      </c>
      <c r="L31" s="240" t="n">
        <v>1.0</v>
      </c>
      <c r="M31" s="241" t="n">
        <v>5.0</v>
      </c>
      <c r="N31" s="242" t="n">
        <v>0.0</v>
      </c>
      <c r="O31" s="242" t="n">
        <v>0.0</v>
      </c>
      <c r="P31" s="52" t="n">
        <v>5.0</v>
      </c>
      <c r="Q31" s="242" t="n">
        <v>0.0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26.0</v>
      </c>
      <c r="F32" s="236" t="n">
        <v>2.0</v>
      </c>
      <c r="G32" s="236" t="n">
        <v>5.0</v>
      </c>
      <c r="H32" s="236" t="n">
        <v>5.0</v>
      </c>
      <c r="I32" s="237" t="n">
        <v>0.0</v>
      </c>
      <c r="J32" s="146" t="n">
        <v>33.0</v>
      </c>
      <c r="K32" s="239" t="n">
        <v>4.0</v>
      </c>
      <c r="L32" s="240" t="n">
        <v>1.0</v>
      </c>
      <c r="M32" s="241" t="n">
        <v>37.0</v>
      </c>
      <c r="N32" s="242" t="n">
        <v>2.0</v>
      </c>
      <c r="O32" s="242" t="n">
        <v>9.0</v>
      </c>
      <c r="P32" s="52" t="n">
        <v>48.0</v>
      </c>
      <c r="Q32" s="242" t="n">
        <v>8.0</v>
      </c>
      <c r="R32" s="243" t="n">
        <v>1.0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17.0</v>
      </c>
      <c r="F33" s="154" t="n">
        <v>4.0</v>
      </c>
      <c r="G33" s="154" t="n">
        <v>3.0</v>
      </c>
      <c r="H33" s="154" t="n">
        <v>3.0</v>
      </c>
      <c r="I33" s="155" t="n">
        <v>0.0</v>
      </c>
      <c r="J33" s="114" t="n">
        <v>24.0</v>
      </c>
      <c r="K33" s="156" t="n">
        <v>2.0</v>
      </c>
      <c r="L33" s="157" t="n">
        <v>3.0</v>
      </c>
      <c r="M33" s="158" t="n">
        <v>24.0</v>
      </c>
      <c r="N33" s="159" t="n">
        <v>6.0</v>
      </c>
      <c r="O33" s="159" t="n">
        <v>4.0</v>
      </c>
      <c r="P33" s="62" t="n">
        <v>34.0</v>
      </c>
      <c r="Q33" s="159" t="n">
        <v>3.0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5.0</v>
      </c>
      <c r="F34" s="123" t="n">
        <v>1.0</v>
      </c>
      <c r="G34" s="123" t="n">
        <v>2.0</v>
      </c>
      <c r="H34" s="123" t="n">
        <v>2.0</v>
      </c>
      <c r="I34" s="124" t="n">
        <v>0.0</v>
      </c>
      <c r="J34" s="244" t="n">
        <v>8.0</v>
      </c>
      <c r="K34" s="125" t="n">
        <v>1.0</v>
      </c>
      <c r="L34" s="126" t="n">
        <v>3.0</v>
      </c>
      <c r="M34" s="127" t="n">
        <v>8.0</v>
      </c>
      <c r="N34" s="128" t="n">
        <v>1.0</v>
      </c>
      <c r="O34" s="128" t="n">
        <v>2.0</v>
      </c>
      <c r="P34" s="62" t="n">
        <v>11.0</v>
      </c>
      <c r="Q34" s="128" t="n">
        <v>1.0</v>
      </c>
      <c r="R34" s="130" t="n">
        <v>4.0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22.0</v>
      </c>
      <c r="F35" s="189" t="n">
        <f si="4" t="shared"/>
        <v>5.0</v>
      </c>
      <c r="G35" s="189" t="n">
        <f si="4" t="shared"/>
        <v>5.0</v>
      </c>
      <c r="H35" s="189" t="n">
        <f si="4" t="shared"/>
        <v>5.0</v>
      </c>
      <c r="I35" s="190" t="n">
        <f si="4" t="shared"/>
        <v>0.0</v>
      </c>
      <c r="J35" s="135" t="n">
        <f si="4" t="shared"/>
        <v>32.0</v>
      </c>
      <c r="K35" s="191" t="n">
        <f si="4" t="shared"/>
        <v>3.0</v>
      </c>
      <c r="L35" s="192" t="n">
        <f si="4" t="shared"/>
        <v>6.0</v>
      </c>
      <c r="M35" s="193" t="n">
        <f si="4" t="shared"/>
        <v>32.0</v>
      </c>
      <c r="N35" s="194" t="n">
        <f si="4" t="shared"/>
        <v>7.0</v>
      </c>
      <c r="O35" s="194" t="n">
        <f si="4" t="shared"/>
        <v>6.0</v>
      </c>
      <c r="P35" s="52" t="n">
        <f si="4" t="shared"/>
        <v>45.0</v>
      </c>
      <c r="Q35" s="194" t="n">
        <f si="4" t="shared"/>
        <v>4.0</v>
      </c>
      <c r="R35" s="213" t="n">
        <f si="4" t="shared"/>
        <v>7.0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4.0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4.0</v>
      </c>
      <c r="K36" s="156" t="n">
        <v>0.0</v>
      </c>
      <c r="L36" s="157" t="n">
        <v>0.0</v>
      </c>
      <c r="M36" s="158" t="n">
        <v>5.0</v>
      </c>
      <c r="N36" s="159" t="n">
        <v>0.0</v>
      </c>
      <c r="O36" s="159" t="n">
        <v>0.0</v>
      </c>
      <c r="P36" s="62" t="n">
        <v>5.0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5.0</v>
      </c>
      <c r="F37" s="123" t="n">
        <v>0.0</v>
      </c>
      <c r="G37" s="123" t="n">
        <v>1.0</v>
      </c>
      <c r="H37" s="123" t="n">
        <v>1.0</v>
      </c>
      <c r="I37" s="124" t="n">
        <v>0.0</v>
      </c>
      <c r="J37" s="123" t="n">
        <v>6.0</v>
      </c>
      <c r="K37" s="125" t="n">
        <v>0.0</v>
      </c>
      <c r="L37" s="126" t="n">
        <v>1.0</v>
      </c>
      <c r="M37" s="127" t="n">
        <v>9.0</v>
      </c>
      <c r="N37" s="128" t="n">
        <v>0.0</v>
      </c>
      <c r="O37" s="128" t="n">
        <v>2.0</v>
      </c>
      <c r="P37" s="62" t="n">
        <v>11.0</v>
      </c>
      <c r="Q37" s="128" t="n">
        <v>0.0</v>
      </c>
      <c r="R37" s="130" t="n">
        <v>2.0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9.0</v>
      </c>
      <c r="F38" s="189" t="n">
        <f si="5" t="shared"/>
        <v>0.0</v>
      </c>
      <c r="G38" s="189" t="n">
        <f si="5" t="shared"/>
        <v>1.0</v>
      </c>
      <c r="H38" s="189" t="n">
        <f si="5" t="shared"/>
        <v>1.0</v>
      </c>
      <c r="I38" s="190" t="n">
        <f si="5" t="shared"/>
        <v>0.0</v>
      </c>
      <c r="J38" s="135" t="n">
        <f si="5" t="shared"/>
        <v>10.0</v>
      </c>
      <c r="K38" s="191" t="n">
        <f si="5" t="shared"/>
        <v>0.0</v>
      </c>
      <c r="L38" s="192" t="n">
        <f si="5" t="shared"/>
        <v>1.0</v>
      </c>
      <c r="M38" s="193" t="n">
        <f si="5" t="shared"/>
        <v>14.0</v>
      </c>
      <c r="N38" s="194" t="n">
        <f si="5" t="shared"/>
        <v>0.0</v>
      </c>
      <c r="O38" s="194" t="n">
        <f si="5" t="shared"/>
        <v>2.0</v>
      </c>
      <c r="P38" s="52" t="n">
        <f si="5" t="shared"/>
        <v>16.0</v>
      </c>
      <c r="Q38" s="194" t="n">
        <f si="5" t="shared"/>
        <v>0.0</v>
      </c>
      <c r="R38" s="213" t="n">
        <f si="5" t="shared"/>
        <v>2.0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11.0</v>
      </c>
      <c r="F39" s="236" t="n">
        <v>2.0</v>
      </c>
      <c r="G39" s="236" t="n">
        <v>2.0</v>
      </c>
      <c r="H39" s="236" t="n">
        <v>1.0</v>
      </c>
      <c r="I39" s="237" t="n">
        <v>1.0</v>
      </c>
      <c r="J39" s="146" t="n">
        <v>15.0</v>
      </c>
      <c r="K39" s="239" t="n">
        <v>2.0</v>
      </c>
      <c r="L39" s="240" t="n">
        <v>1.0</v>
      </c>
      <c r="M39" s="241" t="n">
        <v>13.0</v>
      </c>
      <c r="N39" s="242" t="n">
        <v>2.0</v>
      </c>
      <c r="O39" s="242" t="n">
        <v>2.0</v>
      </c>
      <c r="P39" s="52" t="n">
        <v>17.0</v>
      </c>
      <c r="Q39" s="242" t="n">
        <v>2.0</v>
      </c>
      <c r="R39" s="243" t="n">
        <v>1.0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17.0</v>
      </c>
      <c r="F40" s="236" t="n">
        <v>3.0</v>
      </c>
      <c r="G40" s="236" t="n">
        <v>1.0</v>
      </c>
      <c r="H40" s="236" t="n">
        <v>0.0</v>
      </c>
      <c r="I40" s="237" t="n">
        <v>1.0</v>
      </c>
      <c r="J40" s="146" t="n">
        <v>20.0</v>
      </c>
      <c r="K40" s="239" t="n">
        <v>0.0</v>
      </c>
      <c r="L40" s="240" t="n">
        <v>2.0</v>
      </c>
      <c r="M40" s="241" t="n">
        <v>29.0</v>
      </c>
      <c r="N40" s="242" t="n">
        <v>3.0</v>
      </c>
      <c r="O40" s="242" t="n">
        <v>1.0</v>
      </c>
      <c r="P40" s="52" t="n">
        <v>33.0</v>
      </c>
      <c r="Q40" s="242" t="n">
        <v>0.0</v>
      </c>
      <c r="R40" s="243" t="n">
        <v>3.0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3.0</v>
      </c>
      <c r="F41" s="154" t="n">
        <v>1.0</v>
      </c>
      <c r="G41" s="154" t="n">
        <v>0.0</v>
      </c>
      <c r="H41" s="154" t="n">
        <v>0.0</v>
      </c>
      <c r="I41" s="155" t="n">
        <v>0.0</v>
      </c>
      <c r="J41" s="114" t="n">
        <v>4.0</v>
      </c>
      <c r="K41" s="156" t="n">
        <v>0.0</v>
      </c>
      <c r="L41" s="157" t="n">
        <v>0.0</v>
      </c>
      <c r="M41" s="158" t="n">
        <v>3.0</v>
      </c>
      <c r="N41" s="159" t="n">
        <v>2.0</v>
      </c>
      <c r="O41" s="159" t="n">
        <v>0.0</v>
      </c>
      <c r="P41" s="62" t="n">
        <v>5.0</v>
      </c>
      <c r="Q41" s="159" t="n">
        <v>0.0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3.0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3.0</v>
      </c>
      <c r="K42" s="125" t="n">
        <v>0.0</v>
      </c>
      <c r="L42" s="126" t="n">
        <v>0.0</v>
      </c>
      <c r="M42" s="127" t="n">
        <v>5.0</v>
      </c>
      <c r="N42" s="128" t="n">
        <v>0.0</v>
      </c>
      <c r="O42" s="128" t="n">
        <v>0.0</v>
      </c>
      <c r="P42" s="62" t="n">
        <v>5.0</v>
      </c>
      <c r="Q42" s="128" t="n">
        <v>0.0</v>
      </c>
      <c r="R42" s="130" t="n">
        <v>0.0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10.0</v>
      </c>
      <c r="F43" s="123" t="n">
        <v>4.0</v>
      </c>
      <c r="G43" s="123" t="n">
        <v>2.0</v>
      </c>
      <c r="H43" s="123" t="n">
        <v>2.0</v>
      </c>
      <c r="I43" s="124" t="n">
        <v>0.0</v>
      </c>
      <c r="J43" s="123" t="n">
        <v>16.0</v>
      </c>
      <c r="K43" s="125" t="n">
        <v>2.0</v>
      </c>
      <c r="L43" s="126" t="n">
        <v>0.0</v>
      </c>
      <c r="M43" s="127" t="n">
        <v>14.0</v>
      </c>
      <c r="N43" s="128" t="n">
        <v>7.0</v>
      </c>
      <c r="O43" s="128" t="n">
        <v>3.0</v>
      </c>
      <c r="P43" s="62" t="n">
        <v>24.0</v>
      </c>
      <c r="Q43" s="128" t="n">
        <v>3.0</v>
      </c>
      <c r="R43" s="130" t="n">
        <v>0.0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16.0</v>
      </c>
      <c r="F44" s="133" t="n">
        <f si="6" t="shared"/>
        <v>5.0</v>
      </c>
      <c r="G44" s="133" t="n">
        <f si="6" t="shared"/>
        <v>2.0</v>
      </c>
      <c r="H44" s="133" t="n">
        <f si="6" t="shared"/>
        <v>2.0</v>
      </c>
      <c r="I44" s="134" t="n">
        <f si="6" t="shared"/>
        <v>0.0</v>
      </c>
      <c r="J44" s="133" t="n">
        <f si="6" t="shared"/>
        <v>23.0</v>
      </c>
      <c r="K44" s="136" t="n">
        <f si="6" t="shared"/>
        <v>2.0</v>
      </c>
      <c r="L44" s="137" t="n">
        <f si="6" t="shared"/>
        <v>0.0</v>
      </c>
      <c r="M44" s="138" t="n">
        <f si="6" t="shared"/>
        <v>22.0</v>
      </c>
      <c r="N44" s="139" t="n">
        <f si="6" t="shared"/>
        <v>9.0</v>
      </c>
      <c r="O44" s="139" t="n">
        <f si="6" t="shared"/>
        <v>3.0</v>
      </c>
      <c r="P44" s="102" t="n">
        <f si="6" t="shared"/>
        <v>34.0</v>
      </c>
      <c r="Q44" s="139" t="n">
        <f si="6" t="shared"/>
        <v>3.0</v>
      </c>
      <c r="R44" s="140" t="n">
        <f si="6" t="shared"/>
        <v>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105.0</v>
      </c>
      <c r="F45" s="105" t="n">
        <f si="7" t="shared"/>
        <v>17.0</v>
      </c>
      <c r="G45" s="105" t="n">
        <f si="7" t="shared"/>
        <v>16.0</v>
      </c>
      <c r="H45" s="105" t="n">
        <f si="7" t="shared"/>
        <v>14.0</v>
      </c>
      <c r="I45" s="105" t="n">
        <f si="7" t="shared"/>
        <v>2.0</v>
      </c>
      <c r="J45" s="105" t="n">
        <f si="7" t="shared"/>
        <v>137.0</v>
      </c>
      <c r="K45" s="105" t="n">
        <f si="7" t="shared"/>
        <v>11.0</v>
      </c>
      <c r="L45" s="163" t="n">
        <f si="7" t="shared"/>
        <v>12.0</v>
      </c>
      <c r="M45" s="162" t="n">
        <f si="7" t="shared"/>
        <v>152.0</v>
      </c>
      <c r="N45" s="105" t="n">
        <f si="7" t="shared"/>
        <v>23.0</v>
      </c>
      <c r="O45" s="105" t="n">
        <f si="7" t="shared"/>
        <v>23.0</v>
      </c>
      <c r="P45" s="105" t="n">
        <f si="7" t="shared"/>
        <v>198.0</v>
      </c>
      <c r="Q45" s="105" t="n">
        <f si="7" t="shared"/>
        <v>17.0</v>
      </c>
      <c r="R45" s="106" t="n">
        <f si="7" t="shared"/>
        <v>15.0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0.7608695652173914</v>
      </c>
      <c r="F46" s="275" t="n">
        <f>IF(ISERROR(F45/(E45+F45+G45)),0,(F45/(E45+F45+G45)))</f>
        <v>0.12318840579710146</v>
      </c>
      <c r="G46" s="276" t="n">
        <f>IF(1-E46-F46=1,IF(G45=0,0,1),1-E46-F46)</f>
        <v>0.11594202898550719</v>
      </c>
      <c r="H46" s="276" t="n">
        <f>IF(ISERROR(H45/G45),0,(H45/G45))</f>
        <v>0.875</v>
      </c>
      <c r="I46" s="276" t="n">
        <f>IF(1-H46,IF(I45=0,0,1),1-H46)</f>
        <v>1.0</v>
      </c>
      <c r="J46" s="276"/>
      <c r="K46" s="276" t="n">
        <f>IF(ISERROR(K45/J45),0,(K45/J45))</f>
        <v>0.08029197080291971</v>
      </c>
      <c r="L46" s="277" t="n">
        <f>IF(ISERROR(L45/J45),0,(L45/J45))</f>
        <v>0.08759124087591241</v>
      </c>
      <c r="M46" s="274" t="n">
        <f>IF(ISERROR(M45/P45),0,(M45/P45))</f>
        <v>0.7676767676767676</v>
      </c>
      <c r="N46" s="276" t="n">
        <f>IF(ISERROR(N45/P45),0,(N45/P45))</f>
        <v>0.11616161616161616</v>
      </c>
      <c r="O46" s="276" t="n">
        <f>IF(1-M46-N46=1,IF(O45=0,0,1),1-M46-N46)</f>
        <v>0.11616161616161622</v>
      </c>
      <c r="P46" s="276"/>
      <c r="Q46" s="276" t="n">
        <f>IF(ISERROR(Q45/P45),0,(Q45/P45))</f>
        <v>0.08585858585858586</v>
      </c>
      <c r="R46" s="278" t="n">
        <f>IF(ISERROR(R45/P45),0,(R45/P45))</f>
        <v>0.07575757575757576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