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<sst xmlns="http://schemas.openxmlformats.org/spreadsheetml/2006/main" count="1065" uniqueCount="143">
  <si>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</si>
  <si>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</si>
  <si>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</si>
  <si>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</si>
  <si>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</si>
  <si>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</si>
  <si>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</si>
  <si>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</si>
  <si>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</si>
  <si>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</si>
  <si>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</si>
  <si>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</si>
  <si>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</si>
  <si>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</si>
  <si>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</si>
  <si>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</si>
  <si>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</si>
  <si>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</si>
  <si>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</si>
  <si>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</si>
  <si>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</si>
  <si>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</si>
  <si>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</si>
  <si>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</si>
  <si>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</si>
  <si>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</si>
  <si>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</si>
  <si>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</si>
  <si>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</si>
  <si>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</si>
  <si>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</si>
  <si>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</si>
  <si>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</si>
  <si>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</si>
  <si>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</si>
  <si>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</si>
  <si>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</si>
  <si>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</si>
  <si>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</si>
  <si>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</si>
  <si>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</si>
  <si>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</si>
  <si>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</si>
  <si>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</si>
  <si>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</si>
  <si>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</si>
  <si>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</si>
  <si>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</si>
  <si>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</si>
  <si>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</si>
  <si>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</si>
  <si>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</si>
  <si>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</si>
  <si>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</si>
  <si>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</si>
  <si>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</si>
  <si>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</si>
  <si>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</si>
  <si>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</si>
  <si>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</si>
  <si>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</si>
  <si>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</si>
  <si>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</si>
  <si>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</si>
  <si>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</si>
  <si>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</si>
  <si>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</si>
  <si>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</si>
  <si>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</si>
  <si>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</si>
  <si>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</si>
  <si>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</si>
  <si>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</si>
  <si>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</si>
  <si>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</si>
  <si>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</si>
  <si>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</si>
  <si>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</si>
  <si>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</si>
  <si>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</si>
  <si>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</si>
  <si>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</si>
  <si>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</si>
  <si>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</si>
  <si>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</si>
  <si>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</si>
  <si>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</si>
  <si>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</si>
  <si>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</si>
  <si>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</si>
  <si>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</si>
  <si>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</si>
  <si>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</si>
  <si>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</si>
  <si>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</si>
  <si>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</si>
  <si>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</si>
  <si>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</si>
  <si>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</si>
  <si>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</si>
  <si>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</si>
  <si>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</si>
  <si>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</si>
  <si>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</si>
  <si>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</si>
  <si>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</si>
  <si>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</si>
  <si>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</si>
  <si>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</si>
  <si>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</si>
  <si>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</si>
  <si>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</si>
  <si>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</si>
  <si>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</si>
  <si>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</si>
  <si>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</si>
  <si>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</si>
  <si>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</si>
  <si>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</si>
  <si>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</si>
  <si>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</si>
  <si>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</si>
  <si>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</si>
  <si>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</si>
  <si>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</si>
  <si>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</si>
  <si>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</si>
  <si>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</si>
  <si>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</si>
  <si>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</si>
  <si>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</si>
  <si>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</si>
  <si>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</si>
  <si>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</si>
  <si>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</si>
  <si>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</si>
  <si>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</si>
  <si>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</si>
  <si>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</si>
  <si>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</si>
  <si>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September 2023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</si>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</sst>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5</v>
      </c>
      <c r="F8" s="38">
        <v>1</v>
      </c>
      <c r="G8" s="38">
        <v>2</v>
      </c>
      <c r="H8" s="38">
        <v>3</v>
      </c>
      <c r="I8" s="38">
        <v>2</v>
      </c>
      <c r="J8" s="39">
        <v>1</v>
      </c>
      <c r="K8" s="40">
        <v>11</v>
      </c>
      <c r="L8" s="41">
        <v>2</v>
      </c>
      <c r="M8" s="42">
        <v>2</v>
      </c>
      <c r="N8" s="43">
        <v>8</v>
      </c>
      <c r="O8" s="44">
        <v>1</v>
      </c>
      <c r="P8" s="38">
        <v>3</v>
      </c>
      <c r="Q8" s="44">
        <v>5</v>
      </c>
      <c r="R8" s="45">
        <v>17</v>
      </c>
      <c r="S8" s="44">
        <v>4</v>
      </c>
      <c r="T8" s="46">
        <v>2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1</v>
      </c>
      <c r="L9" s="52">
        <v>0</v>
      </c>
      <c r="M9" s="53">
        <v>0</v>
      </c>
      <c r="N9" s="54">
        <v>2</v>
      </c>
      <c r="O9" s="55">
        <v>0</v>
      </c>
      <c r="P9" s="49">
        <v>0</v>
      </c>
      <c r="Q9" s="55">
        <v>0</v>
      </c>
      <c r="R9" s="55">
        <v>2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2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2</v>
      </c>
      <c r="L10" s="61">
        <v>0</v>
      </c>
      <c r="M10" s="62">
        <v>0</v>
      </c>
      <c r="N10" s="63">
        <v>3</v>
      </c>
      <c r="O10" s="64">
        <v>0</v>
      </c>
      <c r="P10" s="59">
        <v>0</v>
      </c>
      <c r="Q10" s="64">
        <v>0</v>
      </c>
      <c r="R10" s="55">
        <v>3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1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3</v>
      </c>
      <c r="O11" s="64">
        <v>1</v>
      </c>
      <c r="P11" s="59">
        <v>0</v>
      </c>
      <c r="Q11" s="64">
        <v>0</v>
      </c>
      <c r="R11" s="55">
        <v>4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4</v>
      </c>
      <c r="F12" s="69">
        <f t="shared" si="0"/>
        <v>1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5</v>
      </c>
      <c r="L12" s="73">
        <f t="shared" si="0"/>
        <v>0</v>
      </c>
      <c r="M12" s="74">
        <f t="shared" si="0"/>
        <v>0</v>
      </c>
      <c r="N12" s="75">
        <f t="shared" si="0"/>
        <v>8</v>
      </c>
      <c r="O12" s="76">
        <f t="shared" si="0"/>
        <v>1</v>
      </c>
      <c r="P12" s="69">
        <f t="shared" si="0"/>
        <v>0</v>
      </c>
      <c r="Q12" s="76">
        <f t="shared" si="0"/>
        <v>0</v>
      </c>
      <c r="R12" s="45">
        <f t="shared" si="0"/>
        <v>9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1</v>
      </c>
      <c r="F13" s="38">
        <v>0</v>
      </c>
      <c r="G13" s="38">
        <v>1</v>
      </c>
      <c r="H13" s="38">
        <v>0</v>
      </c>
      <c r="I13" s="38">
        <v>0</v>
      </c>
      <c r="J13" s="39">
        <v>0</v>
      </c>
      <c r="K13" s="81">
        <v>2</v>
      </c>
      <c r="L13" s="41">
        <v>0</v>
      </c>
      <c r="M13" s="42">
        <v>0</v>
      </c>
      <c r="N13" s="43">
        <v>1</v>
      </c>
      <c r="O13" s="44">
        <v>0</v>
      </c>
      <c r="P13" s="38">
        <v>2</v>
      </c>
      <c r="Q13" s="44">
        <v>0</v>
      </c>
      <c r="R13" s="45">
        <v>3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2</v>
      </c>
      <c r="O14" s="55">
        <v>0</v>
      </c>
      <c r="P14" s="49">
        <v>0</v>
      </c>
      <c r="Q14" s="55">
        <v>0</v>
      </c>
      <c r="R14" s="55">
        <v>2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2</v>
      </c>
      <c r="L16" s="73">
        <f t="shared" si="1"/>
        <v>0</v>
      </c>
      <c r="M16" s="74">
        <f t="shared" si="1"/>
        <v>0</v>
      </c>
      <c r="N16" s="75">
        <f t="shared" si="1"/>
        <v>2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2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2</v>
      </c>
      <c r="F17" s="38">
        <v>1</v>
      </c>
      <c r="G17" s="38">
        <v>0</v>
      </c>
      <c r="H17" s="38">
        <v>0</v>
      </c>
      <c r="I17" s="38">
        <v>0</v>
      </c>
      <c r="J17" s="39">
        <v>0</v>
      </c>
      <c r="K17" s="81">
        <v>3</v>
      </c>
      <c r="L17" s="41">
        <v>0</v>
      </c>
      <c r="M17" s="42">
        <v>2</v>
      </c>
      <c r="N17" s="43">
        <v>3</v>
      </c>
      <c r="O17" s="44">
        <v>1</v>
      </c>
      <c r="P17" s="38">
        <v>0</v>
      </c>
      <c r="Q17" s="44">
        <v>0</v>
      </c>
      <c r="R17" s="45">
        <v>4</v>
      </c>
      <c r="S17" s="44">
        <v>0</v>
      </c>
      <c r="T17" s="46">
        <v>2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6</v>
      </c>
      <c r="F18" s="38">
        <v>1</v>
      </c>
      <c r="G18" s="38">
        <v>2</v>
      </c>
      <c r="H18" s="38">
        <v>0</v>
      </c>
      <c r="I18" s="38">
        <v>0</v>
      </c>
      <c r="J18" s="39">
        <v>0</v>
      </c>
      <c r="K18" s="81">
        <v>9</v>
      </c>
      <c r="L18" s="41">
        <v>0</v>
      </c>
      <c r="M18" s="42">
        <v>0</v>
      </c>
      <c r="N18" s="43">
        <v>9</v>
      </c>
      <c r="O18" s="44">
        <v>1</v>
      </c>
      <c r="P18" s="38">
        <v>3</v>
      </c>
      <c r="Q18" s="44">
        <v>0</v>
      </c>
      <c r="R18" s="45">
        <v>13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3</v>
      </c>
      <c r="F20" s="49">
        <v>1</v>
      </c>
      <c r="G20" s="49">
        <v>1</v>
      </c>
      <c r="H20" s="49">
        <v>0</v>
      </c>
      <c r="I20" s="49">
        <v>0</v>
      </c>
      <c r="J20" s="50">
        <v>0</v>
      </c>
      <c r="K20" s="51">
        <v>5</v>
      </c>
      <c r="L20" s="52">
        <v>0</v>
      </c>
      <c r="M20" s="53">
        <v>0</v>
      </c>
      <c r="N20" s="54">
        <v>5</v>
      </c>
      <c r="O20" s="55">
        <v>1</v>
      </c>
      <c r="P20" s="49">
        <v>2</v>
      </c>
      <c r="Q20" s="55">
        <v>0</v>
      </c>
      <c r="R20" s="55">
        <v>8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1</v>
      </c>
      <c r="G21" s="59">
        <v>0</v>
      </c>
      <c r="H21" s="59">
        <v>1</v>
      </c>
      <c r="I21" s="59">
        <v>1</v>
      </c>
      <c r="J21" s="60">
        <v>0</v>
      </c>
      <c r="K21" s="59">
        <v>5</v>
      </c>
      <c r="L21" s="61">
        <v>0</v>
      </c>
      <c r="M21" s="62">
        <v>1</v>
      </c>
      <c r="N21" s="63">
        <v>4</v>
      </c>
      <c r="O21" s="64">
        <v>1</v>
      </c>
      <c r="P21" s="59">
        <v>0</v>
      </c>
      <c r="Q21" s="64">
        <v>1</v>
      </c>
      <c r="R21" s="55">
        <v>6</v>
      </c>
      <c r="S21" s="64">
        <v>0</v>
      </c>
      <c r="T21" s="65">
        <v>1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6</v>
      </c>
      <c r="F22" s="59">
        <v>0</v>
      </c>
      <c r="G22" s="59">
        <v>0</v>
      </c>
      <c r="H22" s="59">
        <v>1</v>
      </c>
      <c r="I22" s="59">
        <v>1</v>
      </c>
      <c r="J22" s="60">
        <v>0</v>
      </c>
      <c r="K22" s="59">
        <v>7</v>
      </c>
      <c r="L22" s="61">
        <v>1</v>
      </c>
      <c r="M22" s="62">
        <v>0</v>
      </c>
      <c r="N22" s="63">
        <v>7</v>
      </c>
      <c r="O22" s="64">
        <v>0</v>
      </c>
      <c r="P22" s="59">
        <v>0</v>
      </c>
      <c r="Q22" s="64">
        <v>1</v>
      </c>
      <c r="R22" s="55">
        <v>8</v>
      </c>
      <c r="S22" s="64">
        <v>1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12</v>
      </c>
      <c r="F23" s="89">
        <f t="shared" si="2"/>
        <v>2</v>
      </c>
      <c r="G23" s="89">
        <f t="shared" si="2"/>
        <v>1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17</v>
      </c>
      <c r="L23" s="91">
        <f t="shared" si="2"/>
        <v>1</v>
      </c>
      <c r="M23" s="92">
        <f t="shared" si="2"/>
        <v>1</v>
      </c>
      <c r="N23" s="93">
        <f t="shared" si="2"/>
        <v>16</v>
      </c>
      <c r="O23" s="94">
        <f t="shared" si="2"/>
        <v>2</v>
      </c>
      <c r="P23" s="89">
        <f t="shared" si="2"/>
        <v>2</v>
      </c>
      <c r="Q23" s="94">
        <f t="shared" si="2"/>
        <v>2</v>
      </c>
      <c r="R23" s="95">
        <f t="shared" si="2"/>
        <v>22</v>
      </c>
      <c r="S23" s="76">
        <f t="shared" si="2"/>
        <v>1</v>
      </c>
      <c r="T23" s="171">
        <f t="shared" si="2"/>
        <v>1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32</v>
      </c>
      <c r="F24" s="98">
        <f t="shared" ref="F24:T24" si="3">F23+F19+F18+F17+F16+F13+F12+F8</f>
        <v>6</v>
      </c>
      <c r="G24" s="98">
        <f t="shared" si="3"/>
        <v>6</v>
      </c>
      <c r="H24" s="98">
        <f t="shared" si="3"/>
        <v>5</v>
      </c>
      <c r="I24" s="98">
        <f t="shared" si="3"/>
        <v>4</v>
      </c>
      <c r="J24" s="98">
        <f t="shared" si="3"/>
        <v>1</v>
      </c>
      <c r="K24" s="98">
        <f t="shared" si="3"/>
        <v>49</v>
      </c>
      <c r="L24" s="98">
        <f t="shared" si="3"/>
        <v>3</v>
      </c>
      <c r="M24" s="99">
        <f t="shared" si="3"/>
        <v>5</v>
      </c>
      <c r="N24" s="97">
        <f t="shared" si="3"/>
        <v>47</v>
      </c>
      <c r="O24" s="98">
        <f t="shared" si="3"/>
        <v>6</v>
      </c>
      <c r="P24" s="98">
        <f t="shared" si="3"/>
        <v>10</v>
      </c>
      <c r="Q24" s="98">
        <f t="shared" si="3"/>
        <v>7</v>
      </c>
      <c r="R24" s="98">
        <f t="shared" si="3"/>
        <v>70</v>
      </c>
      <c r="S24" s="98">
        <f t="shared" si="3"/>
        <v>5</v>
      </c>
      <c r="T24" s="99">
        <f t="shared" si="3"/>
        <v>5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0.65306122448979587</v>
      </c>
      <c r="F25" s="265">
        <f t="shared" ref="F25:G25" si="4">IF(ISERROR(F24/($E24+$F24+$G24+$H24)),0,(F24/($E24+$F24+$G24+$H24)))</f>
        <v>0.12244897959183673</v>
      </c>
      <c r="G25" s="264">
        <f t="shared" si="4"/>
        <v>0.12244897959183673</v>
      </c>
      <c r="H25" s="265">
        <f>IF(1-E25-F25-G25=1,IF(H24=0,0,1),1-E25-F25-G25)</f>
        <v>0.10204081632653067</v>
      </c>
      <c r="I25" s="268">
        <f>IF(ISERROR(I24/H24),0,(I24/H24))</f>
        <v>0.8</v>
      </c>
      <c r="J25" s="265">
        <f>IF(1-I25=1,IF(J24=0,0,1),1-I25)</f>
        <v>0.19999999999999996</v>
      </c>
      <c r="K25" s="265"/>
      <c r="L25" s="265">
        <f>IF(ISERROR(L24/K24),0,(L24/K24))</f>
        <v>6.1224489795918366E-2</v>
      </c>
      <c r="M25" s="266">
        <f>IF(ISERROR(M24/K24),0,(M24/K24))</f>
        <v>0.10204081632653061</v>
      </c>
      <c r="N25" s="263">
        <f>IF(ISERROR(N24/R24),0,(N24/R24))</f>
        <v>0.67142857142857137</v>
      </c>
      <c r="O25" s="265">
        <f>IF(ISERROR(O24/R24),0,(O24/R24))</f>
        <v>8.5714285714285715E-2</v>
      </c>
      <c r="P25" s="265">
        <f>IF(ISERROR(P24/R24),0,(P24/R24))</f>
        <v>0.14285714285714285</v>
      </c>
      <c r="Q25" s="265">
        <f>IF(1-N25-O25-P25=1,IF(Q24=0,0,1),1-N25-O25-P25)</f>
        <v>0.10000000000000006</v>
      </c>
      <c r="R25" s="265"/>
      <c r="S25" s="265">
        <f>IF(ISERROR(S24/R24),0,(S24/R24))</f>
        <v>7.1428571428571425E-2</v>
      </c>
      <c r="T25" s="267">
        <f>IF(ISERROR(T24/R24),0,(T24/R24))</f>
        <v>7.1428571428571425E-2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92</v>
      </c>
      <c r="F33" s="38">
        <v>7</v>
      </c>
      <c r="G33" s="38">
        <v>20</v>
      </c>
      <c r="H33" s="38">
        <v>18</v>
      </c>
      <c r="I33" s="38">
        <v>14</v>
      </c>
      <c r="J33" s="39">
        <v>4</v>
      </c>
      <c r="K33" s="40">
        <v>137</v>
      </c>
      <c r="L33" s="41">
        <v>13</v>
      </c>
      <c r="M33" s="42">
        <v>13</v>
      </c>
      <c r="N33" s="43">
        <v>134</v>
      </c>
      <c r="O33" s="44">
        <v>11</v>
      </c>
      <c r="P33" s="38">
        <v>25</v>
      </c>
      <c r="Q33" s="44">
        <v>30</v>
      </c>
      <c r="R33" s="45">
        <v>200</v>
      </c>
      <c r="S33" s="44">
        <v>22</v>
      </c>
      <c r="T33" s="46">
        <v>21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20</v>
      </c>
      <c r="F34" s="49">
        <v>1</v>
      </c>
      <c r="G34" s="49">
        <v>0</v>
      </c>
      <c r="H34" s="49">
        <v>1</v>
      </c>
      <c r="I34" s="49">
        <v>1</v>
      </c>
      <c r="J34" s="50">
        <v>0</v>
      </c>
      <c r="K34" s="51">
        <v>22</v>
      </c>
      <c r="L34" s="52">
        <v>1</v>
      </c>
      <c r="M34" s="53">
        <v>0</v>
      </c>
      <c r="N34" s="54">
        <v>28</v>
      </c>
      <c r="O34" s="55">
        <v>1</v>
      </c>
      <c r="P34" s="49">
        <v>0</v>
      </c>
      <c r="Q34" s="55">
        <v>2</v>
      </c>
      <c r="R34" s="55">
        <v>31</v>
      </c>
      <c r="S34" s="55">
        <v>2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15</v>
      </c>
      <c r="F35" s="59">
        <v>4</v>
      </c>
      <c r="G35" s="59">
        <v>0</v>
      </c>
      <c r="H35" s="59">
        <v>4</v>
      </c>
      <c r="I35" s="59">
        <v>4</v>
      </c>
      <c r="J35" s="60">
        <v>0</v>
      </c>
      <c r="K35" s="59">
        <v>23</v>
      </c>
      <c r="L35" s="61">
        <v>3</v>
      </c>
      <c r="M35" s="62">
        <v>3</v>
      </c>
      <c r="N35" s="63">
        <v>22</v>
      </c>
      <c r="O35" s="64">
        <v>4</v>
      </c>
      <c r="P35" s="59">
        <v>0</v>
      </c>
      <c r="Q35" s="64">
        <v>6</v>
      </c>
      <c r="R35" s="55">
        <v>32</v>
      </c>
      <c r="S35" s="64">
        <v>5</v>
      </c>
      <c r="T35" s="65">
        <v>5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35</v>
      </c>
      <c r="F36" s="59">
        <v>8</v>
      </c>
      <c r="G36" s="59">
        <v>0</v>
      </c>
      <c r="H36" s="59">
        <v>7</v>
      </c>
      <c r="I36" s="59">
        <v>7</v>
      </c>
      <c r="J36" s="60">
        <v>0</v>
      </c>
      <c r="K36" s="59">
        <v>50</v>
      </c>
      <c r="L36" s="61">
        <v>5</v>
      </c>
      <c r="M36" s="62">
        <v>3</v>
      </c>
      <c r="N36" s="63">
        <v>45</v>
      </c>
      <c r="O36" s="64">
        <v>11</v>
      </c>
      <c r="P36" s="59">
        <v>0</v>
      </c>
      <c r="Q36" s="64">
        <v>9</v>
      </c>
      <c r="R36" s="55">
        <v>65</v>
      </c>
      <c r="S36" s="64">
        <v>7</v>
      </c>
      <c r="T36" s="65">
        <v>4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70</v>
      </c>
      <c r="F37" s="69">
        <f t="shared" si="5"/>
        <v>13</v>
      </c>
      <c r="G37" s="69">
        <f t="shared" ref="G37" si="6">SUM(G34:G36)</f>
        <v>0</v>
      </c>
      <c r="H37" s="70">
        <f t="shared" si="5"/>
        <v>12</v>
      </c>
      <c r="I37" s="69">
        <f t="shared" si="5"/>
        <v>12</v>
      </c>
      <c r="J37" s="71">
        <f t="shared" si="5"/>
        <v>0</v>
      </c>
      <c r="K37" s="72">
        <f t="shared" si="5"/>
        <v>95</v>
      </c>
      <c r="L37" s="73">
        <f t="shared" si="5"/>
        <v>9</v>
      </c>
      <c r="M37" s="74">
        <f t="shared" si="5"/>
        <v>6</v>
      </c>
      <c r="N37" s="75">
        <f t="shared" si="5"/>
        <v>95</v>
      </c>
      <c r="O37" s="76">
        <f t="shared" si="5"/>
        <v>16</v>
      </c>
      <c r="P37" s="69">
        <f t="shared" ref="P37" si="7">SUM(P34:P36)</f>
        <v>0</v>
      </c>
      <c r="Q37" s="76">
        <f t="shared" si="5"/>
        <v>17</v>
      </c>
      <c r="R37" s="45">
        <f t="shared" si="5"/>
        <v>128</v>
      </c>
      <c r="S37" s="77">
        <f t="shared" si="5"/>
        <v>14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18</v>
      </c>
      <c r="F38" s="38">
        <v>6</v>
      </c>
      <c r="G38" s="38">
        <v>5</v>
      </c>
      <c r="H38" s="38">
        <v>4</v>
      </c>
      <c r="I38" s="38">
        <v>2</v>
      </c>
      <c r="J38" s="39">
        <v>2</v>
      </c>
      <c r="K38" s="81">
        <v>33</v>
      </c>
      <c r="L38" s="41">
        <v>2</v>
      </c>
      <c r="M38" s="42">
        <v>1</v>
      </c>
      <c r="N38" s="43">
        <v>22</v>
      </c>
      <c r="O38" s="44">
        <v>8</v>
      </c>
      <c r="P38" s="38">
        <v>6</v>
      </c>
      <c r="Q38" s="44">
        <v>5</v>
      </c>
      <c r="R38" s="45">
        <v>41</v>
      </c>
      <c r="S38" s="44">
        <v>2</v>
      </c>
      <c r="T38" s="46">
        <v>2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49</v>
      </c>
      <c r="F39" s="49">
        <v>2</v>
      </c>
      <c r="G39" s="49">
        <v>2</v>
      </c>
      <c r="H39" s="49">
        <v>7</v>
      </c>
      <c r="I39" s="49">
        <v>7</v>
      </c>
      <c r="J39" s="50">
        <v>0</v>
      </c>
      <c r="K39" s="51">
        <v>60</v>
      </c>
      <c r="L39" s="52">
        <v>5</v>
      </c>
      <c r="M39" s="53">
        <v>3</v>
      </c>
      <c r="N39" s="54">
        <v>64</v>
      </c>
      <c r="O39" s="55">
        <v>3</v>
      </c>
      <c r="P39" s="49">
        <v>2</v>
      </c>
      <c r="Q39" s="55">
        <v>9</v>
      </c>
      <c r="R39" s="55">
        <v>78</v>
      </c>
      <c r="S39" s="262">
        <v>6</v>
      </c>
      <c r="T39" s="56">
        <v>4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15</v>
      </c>
      <c r="F40" s="59">
        <v>6</v>
      </c>
      <c r="G40" s="59">
        <v>1</v>
      </c>
      <c r="H40" s="59">
        <v>4</v>
      </c>
      <c r="I40" s="59">
        <v>1</v>
      </c>
      <c r="J40" s="60">
        <v>3</v>
      </c>
      <c r="K40" s="59">
        <v>26</v>
      </c>
      <c r="L40" s="61">
        <v>0</v>
      </c>
      <c r="M40" s="62">
        <v>5</v>
      </c>
      <c r="N40" s="63">
        <v>17</v>
      </c>
      <c r="O40" s="64">
        <v>10</v>
      </c>
      <c r="P40" s="59">
        <v>3</v>
      </c>
      <c r="Q40" s="64">
        <v>5</v>
      </c>
      <c r="R40" s="55">
        <v>35</v>
      </c>
      <c r="S40" s="64">
        <v>0</v>
      </c>
      <c r="T40" s="65">
        <v>6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64</v>
      </c>
      <c r="F41" s="69">
        <f t="shared" si="8"/>
        <v>8</v>
      </c>
      <c r="G41" s="69">
        <f t="shared" si="8"/>
        <v>3</v>
      </c>
      <c r="H41" s="69">
        <f t="shared" si="8"/>
        <v>11</v>
      </c>
      <c r="I41" s="69">
        <f t="shared" si="8"/>
        <v>8</v>
      </c>
      <c r="J41" s="71">
        <f t="shared" si="8"/>
        <v>3</v>
      </c>
      <c r="K41" s="72">
        <f t="shared" si="8"/>
        <v>86</v>
      </c>
      <c r="L41" s="73">
        <f t="shared" si="8"/>
        <v>5</v>
      </c>
      <c r="M41" s="74">
        <f t="shared" si="8"/>
        <v>8</v>
      </c>
      <c r="N41" s="75">
        <f t="shared" si="8"/>
        <v>81</v>
      </c>
      <c r="O41" s="76">
        <f t="shared" si="8"/>
        <v>13</v>
      </c>
      <c r="P41" s="69">
        <f t="shared" ref="P41" si="9">SUM(P39:P40)</f>
        <v>5</v>
      </c>
      <c r="Q41" s="76">
        <f t="shared" si="8"/>
        <v>14</v>
      </c>
      <c r="R41" s="45">
        <f t="shared" si="8"/>
        <v>113</v>
      </c>
      <c r="S41" s="76">
        <f t="shared" si="8"/>
        <v>6</v>
      </c>
      <c r="T41" s="78">
        <f t="shared" si="8"/>
        <v>10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40</v>
      </c>
      <c r="F42" s="38">
        <v>11</v>
      </c>
      <c r="G42" s="38">
        <v>2</v>
      </c>
      <c r="H42" s="38">
        <v>6</v>
      </c>
      <c r="I42" s="38">
        <v>4</v>
      </c>
      <c r="J42" s="39">
        <v>2</v>
      </c>
      <c r="K42" s="81">
        <v>59</v>
      </c>
      <c r="L42" s="41">
        <v>2</v>
      </c>
      <c r="M42" s="42">
        <v>10</v>
      </c>
      <c r="N42" s="43">
        <v>61</v>
      </c>
      <c r="O42" s="44">
        <v>23</v>
      </c>
      <c r="P42" s="38">
        <v>2</v>
      </c>
      <c r="Q42" s="44">
        <v>9</v>
      </c>
      <c r="R42" s="45">
        <v>95</v>
      </c>
      <c r="S42" s="44">
        <v>4</v>
      </c>
      <c r="T42" s="46">
        <v>12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88</v>
      </c>
      <c r="F43" s="38">
        <v>17</v>
      </c>
      <c r="G43" s="38">
        <v>1</v>
      </c>
      <c r="H43" s="38">
        <v>4</v>
      </c>
      <c r="I43" s="38">
        <v>4</v>
      </c>
      <c r="J43" s="39">
        <v>0</v>
      </c>
      <c r="K43" s="81">
        <v>110</v>
      </c>
      <c r="L43" s="41">
        <v>6</v>
      </c>
      <c r="M43" s="42">
        <v>1</v>
      </c>
      <c r="N43" s="43">
        <v>141</v>
      </c>
      <c r="O43" s="44">
        <v>29</v>
      </c>
      <c r="P43" s="38">
        <v>1</v>
      </c>
      <c r="Q43" s="44">
        <v>8</v>
      </c>
      <c r="R43" s="45">
        <v>179</v>
      </c>
      <c r="S43" s="44">
        <v>12</v>
      </c>
      <c r="T43" s="46">
        <v>2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28</v>
      </c>
      <c r="F44" s="38">
        <v>5</v>
      </c>
      <c r="G44" s="38">
        <v>3</v>
      </c>
      <c r="H44" s="38">
        <v>6</v>
      </c>
      <c r="I44" s="38">
        <v>5</v>
      </c>
      <c r="J44" s="39">
        <v>1</v>
      </c>
      <c r="K44" s="81">
        <v>42</v>
      </c>
      <c r="L44" s="41">
        <v>4</v>
      </c>
      <c r="M44" s="42">
        <v>2</v>
      </c>
      <c r="N44" s="43">
        <v>41</v>
      </c>
      <c r="O44" s="44">
        <v>5</v>
      </c>
      <c r="P44" s="38">
        <v>5</v>
      </c>
      <c r="Q44" s="44">
        <v>9</v>
      </c>
      <c r="R44" s="45">
        <v>60</v>
      </c>
      <c r="S44" s="44">
        <v>6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22</v>
      </c>
      <c r="F45" s="49">
        <v>1</v>
      </c>
      <c r="G45" s="49">
        <v>0</v>
      </c>
      <c r="H45" s="49">
        <v>11</v>
      </c>
      <c r="I45" s="49">
        <v>11</v>
      </c>
      <c r="J45" s="50">
        <v>0</v>
      </c>
      <c r="K45" s="51">
        <v>34</v>
      </c>
      <c r="L45" s="52">
        <v>14</v>
      </c>
      <c r="M45" s="53">
        <v>0</v>
      </c>
      <c r="N45" s="54">
        <v>31</v>
      </c>
      <c r="O45" s="55">
        <v>1</v>
      </c>
      <c r="P45" s="49">
        <v>0</v>
      </c>
      <c r="Q45" s="55">
        <v>14</v>
      </c>
      <c r="R45" s="55">
        <v>46</v>
      </c>
      <c r="S45" s="55">
        <v>18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20</v>
      </c>
      <c r="F46" s="59">
        <v>4</v>
      </c>
      <c r="G46" s="59">
        <v>0</v>
      </c>
      <c r="H46" s="59">
        <v>5</v>
      </c>
      <c r="I46" s="59">
        <v>5</v>
      </c>
      <c r="J46" s="60">
        <v>0</v>
      </c>
      <c r="K46" s="59">
        <v>29</v>
      </c>
      <c r="L46" s="61">
        <v>2</v>
      </c>
      <c r="M46" s="62">
        <v>3</v>
      </c>
      <c r="N46" s="63">
        <v>38</v>
      </c>
      <c r="O46" s="64">
        <v>5</v>
      </c>
      <c r="P46" s="59">
        <v>0</v>
      </c>
      <c r="Q46" s="64">
        <v>8</v>
      </c>
      <c r="R46" s="55">
        <v>51</v>
      </c>
      <c r="S46" s="64">
        <v>3</v>
      </c>
      <c r="T46" s="65">
        <v>5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32</v>
      </c>
      <c r="F47" s="59">
        <v>2</v>
      </c>
      <c r="G47" s="59">
        <v>2</v>
      </c>
      <c r="H47" s="59">
        <v>6</v>
      </c>
      <c r="I47" s="59">
        <v>5</v>
      </c>
      <c r="J47" s="60">
        <v>1</v>
      </c>
      <c r="K47" s="59">
        <v>42</v>
      </c>
      <c r="L47" s="61">
        <v>2</v>
      </c>
      <c r="M47" s="62">
        <v>7</v>
      </c>
      <c r="N47" s="63">
        <v>44</v>
      </c>
      <c r="O47" s="64">
        <v>2</v>
      </c>
      <c r="P47" s="59">
        <v>2</v>
      </c>
      <c r="Q47" s="64">
        <v>10</v>
      </c>
      <c r="R47" s="55">
        <v>58</v>
      </c>
      <c r="S47" s="64">
        <v>4</v>
      </c>
      <c r="T47" s="65">
        <v>11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74</v>
      </c>
      <c r="F48" s="89">
        <f t="shared" si="10"/>
        <v>7</v>
      </c>
      <c r="G48" s="89">
        <f t="shared" si="10"/>
        <v>2</v>
      </c>
      <c r="H48" s="89">
        <f t="shared" si="10"/>
        <v>22</v>
      </c>
      <c r="I48" s="89">
        <f t="shared" si="10"/>
        <v>21</v>
      </c>
      <c r="J48" s="90">
        <f t="shared" si="10"/>
        <v>1</v>
      </c>
      <c r="K48" s="89">
        <f>SUM(K45:K47)</f>
        <v>105</v>
      </c>
      <c r="L48" s="91">
        <f t="shared" si="10"/>
        <v>18</v>
      </c>
      <c r="M48" s="92">
        <f t="shared" si="10"/>
        <v>10</v>
      </c>
      <c r="N48" s="93">
        <f t="shared" si="10"/>
        <v>113</v>
      </c>
      <c r="O48" s="94">
        <f t="shared" si="10"/>
        <v>8</v>
      </c>
      <c r="P48" s="89">
        <f t="shared" ref="P48" si="11">SUM(P45:P47)</f>
        <v>2</v>
      </c>
      <c r="Q48" s="94">
        <f t="shared" si="10"/>
        <v>32</v>
      </c>
      <c r="R48" s="95">
        <f t="shared" si="10"/>
        <v>155</v>
      </c>
      <c r="S48" s="76">
        <f t="shared" si="10"/>
        <v>25</v>
      </c>
      <c r="T48" s="171">
        <f t="shared" si="10"/>
        <v>16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474</v>
      </c>
      <c r="F49" s="98">
        <f t="shared" si="12"/>
        <v>74</v>
      </c>
      <c r="G49" s="98">
        <f>G48+G44+G43+G42+G41+G38+G37+G33</f>
        <v>36</v>
      </c>
      <c r="H49" s="98">
        <f>H48+H44+H43+H42+H41+H38+H37+H33</f>
        <v>83</v>
      </c>
      <c r="I49" s="98">
        <f t="shared" si="12"/>
        <v>70</v>
      </c>
      <c r="J49" s="98">
        <f t="shared" si="12"/>
        <v>13</v>
      </c>
      <c r="K49" s="98">
        <f t="shared" si="12"/>
        <v>667</v>
      </c>
      <c r="L49" s="98">
        <f t="shared" si="12"/>
        <v>59</v>
      </c>
      <c r="M49" s="99">
        <f t="shared" si="12"/>
        <v>51</v>
      </c>
      <c r="N49" s="97">
        <f t="shared" si="12"/>
        <v>688</v>
      </c>
      <c r="O49" s="98">
        <f t="shared" si="12"/>
        <v>113</v>
      </c>
      <c r="P49" s="98">
        <f t="shared" ref="P49" si="13">P48+P44+P43+P42+P41+P38+P37+P33</f>
        <v>46</v>
      </c>
      <c r="Q49" s="98">
        <f t="shared" si="12"/>
        <v>124</v>
      </c>
      <c r="R49" s="98">
        <f t="shared" si="12"/>
        <v>971</v>
      </c>
      <c r="S49" s="98">
        <f t="shared" si="12"/>
        <v>91</v>
      </c>
      <c r="T49" s="99">
        <f t="shared" si="12"/>
        <v>75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0.71064467766116945</v>
      </c>
      <c r="F50" s="265">
        <f t="shared" ref="F50" si="14">IF(ISERROR(F49/($E49+$F49+$G49+$H49)),0,(F49/($E49+$F49+$G49+$H49)))</f>
        <v>0.11094452773613193</v>
      </c>
      <c r="G50" s="264">
        <f t="shared" ref="G50" si="15">IF(ISERROR(G49/($E49+$F49+$G49+$H49)),0,(G49/($E49+$F49+$G49+$H49)))</f>
        <v>5.3973013493253376E-2</v>
      </c>
      <c r="H50" s="265">
        <f>IF(1-E50-F50-G50=1,IF(H49=0,0,1),1-E50-F50-G50)</f>
        <v>0.12443778110944523</v>
      </c>
      <c r="I50" s="265">
        <f>IF(ISERROR(I49/H49),0,I49/H49)</f>
        <v>0.84337349397590367</v>
      </c>
      <c r="J50" s="265">
        <f>IF(1-I50=1,IF(J49=0,0,1),1-I50)</f>
        <v>0.15662650602409633</v>
      </c>
      <c r="K50" s="265"/>
      <c r="L50" s="265">
        <f>IF(ISERROR(L49/K49),0,(L49/K49))</f>
        <v>8.8455772113943024E-2</v>
      </c>
      <c r="M50" s="266">
        <f>IF(ISERROR(M49/K49),0,(M49/K49))</f>
        <v>7.646176911544228E-2</v>
      </c>
      <c r="N50" s="263">
        <f>IF(ISERROR(N49/R49),0,(N49/R49))</f>
        <v>0.70854788877445929</v>
      </c>
      <c r="O50" s="265">
        <f>IF(ISERROR(O49/R49),0,(O49/R49))</f>
        <v>0.11637487126673532</v>
      </c>
      <c r="P50" s="265">
        <f>IF(ISERROR(P49/R49),0,(P49/R49))</f>
        <v>4.7373841400617921E-2</v>
      </c>
      <c r="Q50" s="265">
        <f>IF(1-N50-O50-P50=1,IF(Q49=0,0,1),1-N50-O50-P50)</f>
        <v>0.12770339855818746</v>
      </c>
      <c r="R50" s="265"/>
      <c r="S50" s="265">
        <f>IF(ISERROR(S49/R49),0,(S49/R49))</f>
        <v>9.3717816683831098E-2</v>
      </c>
      <c r="T50" s="267">
        <f>IF(ISERROR(T49/R49),0,(T49/R49))</f>
        <v>7.7239958805355308E-2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2</v>
      </c>
      <c r="I8" s="107">
        <v>1</v>
      </c>
      <c r="J8" s="108">
        <v>1</v>
      </c>
      <c r="K8" s="107">
        <v>2</v>
      </c>
      <c r="L8" s="109">
        <v>2</v>
      </c>
      <c r="M8" s="110">
        <v>0</v>
      </c>
      <c r="N8" s="111">
        <v>0</v>
      </c>
      <c r="O8" s="112">
        <v>0</v>
      </c>
      <c r="P8" s="112">
        <v>0</v>
      </c>
      <c r="Q8" s="112">
        <v>4</v>
      </c>
      <c r="R8" s="112">
        <v>4</v>
      </c>
      <c r="S8" s="112">
        <v>4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121">
        <v>1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3</v>
      </c>
      <c r="F10" s="116">
        <v>0</v>
      </c>
      <c r="G10" s="116">
        <v>1</v>
      </c>
      <c r="H10" s="116">
        <v>0</v>
      </c>
      <c r="I10" s="116">
        <v>0</v>
      </c>
      <c r="J10" s="117">
        <v>0</v>
      </c>
      <c r="K10" s="116">
        <v>4</v>
      </c>
      <c r="L10" s="118">
        <v>0</v>
      </c>
      <c r="M10" s="119">
        <v>0</v>
      </c>
      <c r="N10" s="120">
        <v>7</v>
      </c>
      <c r="O10" s="121">
        <v>0</v>
      </c>
      <c r="P10" s="121">
        <v>1</v>
      </c>
      <c r="Q10" s="121">
        <v>0</v>
      </c>
      <c r="R10" s="121">
        <v>8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1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116">
        <v>1</v>
      </c>
      <c r="L11" s="118">
        <v>0</v>
      </c>
      <c r="M11" s="119">
        <v>0</v>
      </c>
      <c r="N11" s="120">
        <v>1</v>
      </c>
      <c r="O11" s="121">
        <v>0</v>
      </c>
      <c r="P11" s="121">
        <v>0</v>
      </c>
      <c r="Q11" s="121">
        <v>0</v>
      </c>
      <c r="R11" s="121">
        <v>1</v>
      </c>
      <c r="S11" s="121">
        <v>0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121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6</v>
      </c>
      <c r="F13" s="126">
        <f t="shared" si="0"/>
        <v>0</v>
      </c>
      <c r="G13" s="126">
        <f t="shared" ref="G13" si="1">SUM(G8:G12)</f>
        <v>1</v>
      </c>
      <c r="H13" s="126">
        <f t="shared" si="0"/>
        <v>2</v>
      </c>
      <c r="I13" s="126">
        <f t="shared" si="0"/>
        <v>1</v>
      </c>
      <c r="J13" s="127">
        <f t="shared" si="0"/>
        <v>1</v>
      </c>
      <c r="K13" s="128">
        <f t="shared" si="0"/>
        <v>9</v>
      </c>
      <c r="L13" s="129">
        <f t="shared" si="0"/>
        <v>2</v>
      </c>
      <c r="M13" s="130">
        <f t="shared" si="0"/>
        <v>0</v>
      </c>
      <c r="N13" s="131">
        <f t="shared" si="0"/>
        <v>10</v>
      </c>
      <c r="O13" s="132">
        <f t="shared" si="0"/>
        <v>0</v>
      </c>
      <c r="P13" s="132">
        <f t="shared" ref="P13" si="2">SUM(P8:P12)</f>
        <v>1</v>
      </c>
      <c r="Q13" s="132">
        <f t="shared" si="0"/>
        <v>4</v>
      </c>
      <c r="R13" s="132">
        <f t="shared" si="0"/>
        <v>15</v>
      </c>
      <c r="S13" s="132">
        <f t="shared" si="0"/>
        <v>4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0</v>
      </c>
      <c r="G14" s="137">
        <v>1</v>
      </c>
      <c r="H14" s="137">
        <v>0</v>
      </c>
      <c r="I14" s="137">
        <v>0</v>
      </c>
      <c r="J14" s="138">
        <v>0</v>
      </c>
      <c r="K14" s="139">
        <v>4</v>
      </c>
      <c r="L14" s="140">
        <v>0</v>
      </c>
      <c r="M14" s="141">
        <v>0</v>
      </c>
      <c r="N14" s="142">
        <v>4</v>
      </c>
      <c r="O14" s="143">
        <v>0</v>
      </c>
      <c r="P14" s="143">
        <v>2</v>
      </c>
      <c r="Q14" s="143">
        <v>0</v>
      </c>
      <c r="R14" s="143">
        <v>6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1</v>
      </c>
      <c r="I15" s="147">
        <v>0</v>
      </c>
      <c r="J15" s="148">
        <v>1</v>
      </c>
      <c r="K15" s="107">
        <v>2</v>
      </c>
      <c r="L15" s="149">
        <v>0</v>
      </c>
      <c r="M15" s="150">
        <v>0</v>
      </c>
      <c r="N15" s="151">
        <v>1</v>
      </c>
      <c r="O15" s="152">
        <v>0</v>
      </c>
      <c r="P15" s="152">
        <v>0</v>
      </c>
      <c r="Q15" s="152">
        <v>1</v>
      </c>
      <c r="R15" s="152">
        <v>2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1</v>
      </c>
      <c r="I16" s="116">
        <v>1</v>
      </c>
      <c r="J16" s="117">
        <v>0</v>
      </c>
      <c r="K16" s="116">
        <v>1</v>
      </c>
      <c r="L16" s="118">
        <v>1</v>
      </c>
      <c r="M16" s="119">
        <v>0</v>
      </c>
      <c r="N16" s="120">
        <v>0</v>
      </c>
      <c r="O16" s="121">
        <v>0</v>
      </c>
      <c r="P16" s="121">
        <v>0</v>
      </c>
      <c r="Q16" s="121">
        <v>1</v>
      </c>
      <c r="R16" s="152">
        <v>1</v>
      </c>
      <c r="S16" s="121">
        <v>1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1</v>
      </c>
      <c r="F17" s="126">
        <f t="shared" si="3"/>
        <v>0</v>
      </c>
      <c r="G17" s="126">
        <f t="shared" ref="G17" si="4">SUM(G15:G16)</f>
        <v>0</v>
      </c>
      <c r="H17" s="126">
        <f t="shared" si="3"/>
        <v>2</v>
      </c>
      <c r="I17" s="126">
        <f t="shared" si="3"/>
        <v>1</v>
      </c>
      <c r="J17" s="127">
        <f t="shared" si="3"/>
        <v>1</v>
      </c>
      <c r="K17" s="126">
        <f t="shared" si="3"/>
        <v>3</v>
      </c>
      <c r="L17" s="129">
        <f t="shared" si="3"/>
        <v>1</v>
      </c>
      <c r="M17" s="130">
        <f t="shared" si="3"/>
        <v>0</v>
      </c>
      <c r="N17" s="131">
        <f t="shared" si="3"/>
        <v>1</v>
      </c>
      <c r="O17" s="132">
        <f t="shared" si="3"/>
        <v>0</v>
      </c>
      <c r="P17" s="132">
        <f t="shared" ref="P17" si="5">SUM(P15:P16)</f>
        <v>0</v>
      </c>
      <c r="Q17" s="132">
        <f t="shared" si="3"/>
        <v>2</v>
      </c>
      <c r="R17" s="132">
        <f t="shared" si="3"/>
        <v>3</v>
      </c>
      <c r="S17" s="132">
        <f t="shared" si="3"/>
        <v>1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10</v>
      </c>
      <c r="F18" s="98">
        <f t="shared" si="6"/>
        <v>0</v>
      </c>
      <c r="G18" s="98">
        <f t="shared" ref="G18" si="7">G17+G14+G13</f>
        <v>2</v>
      </c>
      <c r="H18" s="98">
        <f t="shared" si="6"/>
        <v>4</v>
      </c>
      <c r="I18" s="98">
        <f t="shared" si="6"/>
        <v>2</v>
      </c>
      <c r="J18" s="156">
        <f t="shared" si="6"/>
        <v>2</v>
      </c>
      <c r="K18" s="98">
        <f t="shared" si="6"/>
        <v>16</v>
      </c>
      <c r="L18" s="157">
        <f t="shared" si="6"/>
        <v>3</v>
      </c>
      <c r="M18" s="158">
        <f t="shared" si="6"/>
        <v>0</v>
      </c>
      <c r="N18" s="159">
        <f t="shared" si="6"/>
        <v>15</v>
      </c>
      <c r="O18" s="160">
        <f t="shared" si="6"/>
        <v>0</v>
      </c>
      <c r="P18" s="160">
        <f t="shared" ref="P18" si="8">P17+P14+P13</f>
        <v>3</v>
      </c>
      <c r="Q18" s="160">
        <f t="shared" si="6"/>
        <v>6</v>
      </c>
      <c r="R18" s="160">
        <f t="shared" si="6"/>
        <v>24</v>
      </c>
      <c r="S18" s="160">
        <f t="shared" si="6"/>
        <v>5</v>
      </c>
      <c r="T18" s="161">
        <f t="shared" si="6"/>
        <v>0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0.625</v>
      </c>
      <c r="F19" s="265">
        <f t="shared" ref="F19:G19" si="9">IF(ISERROR(F18/($E18+$F18+$G18+$H18)),0,(F18/($E18+$F18+$G18+$H18)))</f>
        <v>0</v>
      </c>
      <c r="G19" s="265">
        <f t="shared" si="9"/>
        <v>0.125</v>
      </c>
      <c r="H19" s="264">
        <f>IF(1-E19-F19-G19=1,IF(H18=0,0,1),1-E19-F19-G19)</f>
        <v>0.25</v>
      </c>
      <c r="I19" s="264">
        <f>IF(ISERROR(I18/H18),0,(I18/H18))</f>
        <v>0.5</v>
      </c>
      <c r="J19" s="264">
        <f>IF(1-I19=1,IF(J18=0,0,1),1-I19)</f>
        <v>0.5</v>
      </c>
      <c r="K19" s="265"/>
      <c r="L19" s="265">
        <f>IF(ISERROR(L18/K18),0,(L18/K18))</f>
        <v>0.1875</v>
      </c>
      <c r="M19" s="266">
        <f>IF(ISERROR(M18/K18),0,(M18/K18))</f>
        <v>0</v>
      </c>
      <c r="N19" s="263">
        <f>IF(ISERROR(N18/R18),0,(N18/R18))</f>
        <v>0.625</v>
      </c>
      <c r="O19" s="265">
        <f>IF(ISERROR(O18/R18),0,(O18/R18))</f>
        <v>0</v>
      </c>
      <c r="P19" s="265">
        <f>IF(ISERROR(P18/R18),0,(P18/R18))</f>
        <v>0.125</v>
      </c>
      <c r="Q19" s="265">
        <f>IF(1-N19-O19-P19=1,IF(Q18=0,0,1),1-N19-O19-P19)</f>
        <v>0.25</v>
      </c>
      <c r="R19" s="265"/>
      <c r="S19" s="265">
        <f>IF(ISERROR(S18/R18),0,(S18/R18))</f>
        <v>0.20833333333333334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</v>
      </c>
      <c r="F27" s="107">
        <v>0</v>
      </c>
      <c r="G27" s="107">
        <v>0</v>
      </c>
      <c r="H27" s="107">
        <v>1</v>
      </c>
      <c r="I27" s="107">
        <v>0</v>
      </c>
      <c r="J27" s="108">
        <v>1</v>
      </c>
      <c r="K27" s="107">
        <v>2</v>
      </c>
      <c r="L27" s="109">
        <v>1</v>
      </c>
      <c r="M27" s="110">
        <v>0</v>
      </c>
      <c r="N27" s="111">
        <v>1</v>
      </c>
      <c r="O27" s="112">
        <v>0</v>
      </c>
      <c r="P27" s="112">
        <v>0</v>
      </c>
      <c r="Q27" s="112">
        <v>2</v>
      </c>
      <c r="R27" s="112">
        <v>3</v>
      </c>
      <c r="S27" s="112">
        <v>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6</v>
      </c>
      <c r="F28" s="116">
        <v>0</v>
      </c>
      <c r="G28" s="116">
        <v>1</v>
      </c>
      <c r="H28" s="116">
        <v>1</v>
      </c>
      <c r="I28" s="116">
        <v>1</v>
      </c>
      <c r="J28" s="117">
        <v>0</v>
      </c>
      <c r="K28" s="116">
        <v>8</v>
      </c>
      <c r="L28" s="118">
        <v>1</v>
      </c>
      <c r="M28" s="119">
        <v>0</v>
      </c>
      <c r="N28" s="120">
        <v>8</v>
      </c>
      <c r="O28" s="121">
        <v>0</v>
      </c>
      <c r="P28" s="121">
        <v>2</v>
      </c>
      <c r="Q28" s="121">
        <v>2</v>
      </c>
      <c r="R28" s="121">
        <v>12</v>
      </c>
      <c r="S28" s="121">
        <v>2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23</v>
      </c>
      <c r="F29" s="116">
        <v>3</v>
      </c>
      <c r="G29" s="116">
        <v>3</v>
      </c>
      <c r="H29" s="116">
        <v>5</v>
      </c>
      <c r="I29" s="116">
        <v>5</v>
      </c>
      <c r="J29" s="117">
        <v>0</v>
      </c>
      <c r="K29" s="116">
        <v>34</v>
      </c>
      <c r="L29" s="118">
        <v>5</v>
      </c>
      <c r="M29" s="119">
        <v>1</v>
      </c>
      <c r="N29" s="120">
        <v>33</v>
      </c>
      <c r="O29" s="121">
        <v>5</v>
      </c>
      <c r="P29" s="121">
        <v>5</v>
      </c>
      <c r="Q29" s="121">
        <v>5</v>
      </c>
      <c r="R29" s="121">
        <v>48</v>
      </c>
      <c r="S29" s="121">
        <v>5</v>
      </c>
      <c r="T29" s="123">
        <v>1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35</v>
      </c>
      <c r="F30" s="116">
        <v>3</v>
      </c>
      <c r="G30" s="116">
        <v>1</v>
      </c>
      <c r="H30" s="116">
        <v>8</v>
      </c>
      <c r="I30" s="116">
        <v>6</v>
      </c>
      <c r="J30" s="117">
        <v>2</v>
      </c>
      <c r="K30" s="116">
        <v>47</v>
      </c>
      <c r="L30" s="118">
        <v>6</v>
      </c>
      <c r="M30" s="119">
        <v>3</v>
      </c>
      <c r="N30" s="120">
        <v>42</v>
      </c>
      <c r="O30" s="121">
        <v>3</v>
      </c>
      <c r="P30" s="121">
        <v>1</v>
      </c>
      <c r="Q30" s="121">
        <v>12</v>
      </c>
      <c r="R30" s="121">
        <v>58</v>
      </c>
      <c r="S30" s="121">
        <v>9</v>
      </c>
      <c r="T30" s="123">
        <v>6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41</v>
      </c>
      <c r="F31" s="116">
        <v>1</v>
      </c>
      <c r="G31" s="116">
        <v>5</v>
      </c>
      <c r="H31" s="116">
        <v>14</v>
      </c>
      <c r="I31" s="116">
        <v>14</v>
      </c>
      <c r="J31" s="117">
        <v>0</v>
      </c>
      <c r="K31" s="116">
        <v>61</v>
      </c>
      <c r="L31" s="118">
        <v>12</v>
      </c>
      <c r="M31" s="119">
        <v>5</v>
      </c>
      <c r="N31" s="120">
        <v>66</v>
      </c>
      <c r="O31" s="121">
        <v>1</v>
      </c>
      <c r="P31" s="121">
        <v>7</v>
      </c>
      <c r="Q31" s="121">
        <v>22</v>
      </c>
      <c r="R31" s="121">
        <v>96</v>
      </c>
      <c r="S31" s="121">
        <v>19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106</v>
      </c>
      <c r="F32" s="126">
        <f t="shared" si="10"/>
        <v>7</v>
      </c>
      <c r="G32" s="126">
        <f t="shared" ref="G32" si="11">SUM(G27:G31)</f>
        <v>10</v>
      </c>
      <c r="H32" s="126">
        <f t="shared" si="10"/>
        <v>29</v>
      </c>
      <c r="I32" s="126">
        <f t="shared" si="10"/>
        <v>26</v>
      </c>
      <c r="J32" s="127">
        <f t="shared" si="10"/>
        <v>3</v>
      </c>
      <c r="K32" s="128">
        <f t="shared" si="10"/>
        <v>152</v>
      </c>
      <c r="L32" s="129">
        <f t="shared" si="10"/>
        <v>25</v>
      </c>
      <c r="M32" s="130">
        <f t="shared" si="10"/>
        <v>9</v>
      </c>
      <c r="N32" s="131">
        <f t="shared" si="10"/>
        <v>150</v>
      </c>
      <c r="O32" s="132">
        <f t="shared" si="10"/>
        <v>9</v>
      </c>
      <c r="P32" s="132">
        <f t="shared" ref="P32" si="12">SUM(P27:P31)</f>
        <v>15</v>
      </c>
      <c r="Q32" s="132">
        <f t="shared" si="10"/>
        <v>43</v>
      </c>
      <c r="R32" s="132">
        <f t="shared" si="10"/>
        <v>217</v>
      </c>
      <c r="S32" s="132">
        <f t="shared" si="10"/>
        <v>37</v>
      </c>
      <c r="T32" s="133">
        <f t="shared" si="10"/>
        <v>16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57</v>
      </c>
      <c r="F33" s="137">
        <v>5</v>
      </c>
      <c r="G33" s="137">
        <v>1</v>
      </c>
      <c r="H33" s="137">
        <v>21</v>
      </c>
      <c r="I33" s="137">
        <v>19</v>
      </c>
      <c r="J33" s="138">
        <v>2</v>
      </c>
      <c r="K33" s="139">
        <v>84</v>
      </c>
      <c r="L33" s="140">
        <v>15</v>
      </c>
      <c r="M33" s="141">
        <v>14</v>
      </c>
      <c r="N33" s="142">
        <v>80</v>
      </c>
      <c r="O33" s="143">
        <v>7</v>
      </c>
      <c r="P33" s="143">
        <v>1</v>
      </c>
      <c r="Q33" s="143">
        <v>30</v>
      </c>
      <c r="R33" s="143">
        <v>118</v>
      </c>
      <c r="S33" s="143">
        <v>20</v>
      </c>
      <c r="T33" s="144">
        <v>23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28</v>
      </c>
      <c r="F34" s="147">
        <v>5</v>
      </c>
      <c r="G34" s="147">
        <v>3</v>
      </c>
      <c r="H34" s="147">
        <v>5</v>
      </c>
      <c r="I34" s="147">
        <v>4</v>
      </c>
      <c r="J34" s="148">
        <v>1</v>
      </c>
      <c r="K34" s="107">
        <v>41</v>
      </c>
      <c r="L34" s="149">
        <v>3</v>
      </c>
      <c r="M34" s="150">
        <v>6</v>
      </c>
      <c r="N34" s="151">
        <v>41</v>
      </c>
      <c r="O34" s="152">
        <v>5</v>
      </c>
      <c r="P34" s="152">
        <v>5</v>
      </c>
      <c r="Q34" s="152">
        <v>5</v>
      </c>
      <c r="R34" s="152">
        <v>56</v>
      </c>
      <c r="S34" s="152">
        <v>3</v>
      </c>
      <c r="T34" s="153">
        <v>9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44</v>
      </c>
      <c r="F35" s="116">
        <v>4</v>
      </c>
      <c r="G35" s="116">
        <v>4</v>
      </c>
      <c r="H35" s="116">
        <v>21</v>
      </c>
      <c r="I35" s="116">
        <v>21</v>
      </c>
      <c r="J35" s="117">
        <v>0</v>
      </c>
      <c r="K35" s="116">
        <v>73</v>
      </c>
      <c r="L35" s="118">
        <v>21</v>
      </c>
      <c r="M35" s="119">
        <v>0</v>
      </c>
      <c r="N35" s="120">
        <v>62</v>
      </c>
      <c r="O35" s="121">
        <v>4</v>
      </c>
      <c r="P35" s="121">
        <v>7</v>
      </c>
      <c r="Q35" s="121">
        <v>31</v>
      </c>
      <c r="R35" s="152">
        <v>104</v>
      </c>
      <c r="S35" s="121">
        <v>31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72</v>
      </c>
      <c r="F36" s="126">
        <f t="shared" si="13"/>
        <v>9</v>
      </c>
      <c r="G36" s="126">
        <f t="shared" ref="G36" si="14">SUM(G34:G35)</f>
        <v>7</v>
      </c>
      <c r="H36" s="126">
        <f t="shared" si="13"/>
        <v>26</v>
      </c>
      <c r="I36" s="126">
        <f t="shared" si="13"/>
        <v>25</v>
      </c>
      <c r="J36" s="127">
        <f t="shared" si="13"/>
        <v>1</v>
      </c>
      <c r="K36" s="126">
        <f t="shared" si="13"/>
        <v>114</v>
      </c>
      <c r="L36" s="129">
        <f t="shared" si="13"/>
        <v>24</v>
      </c>
      <c r="M36" s="130">
        <f t="shared" si="13"/>
        <v>6</v>
      </c>
      <c r="N36" s="131">
        <f t="shared" si="13"/>
        <v>103</v>
      </c>
      <c r="O36" s="132">
        <f t="shared" si="13"/>
        <v>9</v>
      </c>
      <c r="P36" s="132">
        <f t="shared" ref="P36" si="15">SUM(P34:P35)</f>
        <v>12</v>
      </c>
      <c r="Q36" s="132">
        <f t="shared" si="13"/>
        <v>36</v>
      </c>
      <c r="R36" s="132">
        <f t="shared" si="13"/>
        <v>160</v>
      </c>
      <c r="S36" s="132">
        <f t="shared" si="13"/>
        <v>34</v>
      </c>
      <c r="T36" s="133">
        <f t="shared" si="13"/>
        <v>9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235</v>
      </c>
      <c r="F37" s="98">
        <f t="shared" si="16"/>
        <v>21</v>
      </c>
      <c r="G37" s="98">
        <f t="shared" ref="G37" si="17">G36+G33+G32</f>
        <v>18</v>
      </c>
      <c r="H37" s="98">
        <f t="shared" si="16"/>
        <v>76</v>
      </c>
      <c r="I37" s="98">
        <f t="shared" si="16"/>
        <v>70</v>
      </c>
      <c r="J37" s="156">
        <f t="shared" si="16"/>
        <v>6</v>
      </c>
      <c r="K37" s="98">
        <f t="shared" si="16"/>
        <v>350</v>
      </c>
      <c r="L37" s="157">
        <f t="shared" si="16"/>
        <v>64</v>
      </c>
      <c r="M37" s="158">
        <f t="shared" si="16"/>
        <v>29</v>
      </c>
      <c r="N37" s="159">
        <f t="shared" si="16"/>
        <v>333</v>
      </c>
      <c r="O37" s="160">
        <f t="shared" si="16"/>
        <v>25</v>
      </c>
      <c r="P37" s="160">
        <f t="shared" ref="P37" si="18">P36+P33+P32</f>
        <v>28</v>
      </c>
      <c r="Q37" s="160">
        <f t="shared" si="16"/>
        <v>109</v>
      </c>
      <c r="R37" s="160">
        <f t="shared" si="16"/>
        <v>495</v>
      </c>
      <c r="S37" s="160">
        <f t="shared" si="16"/>
        <v>91</v>
      </c>
      <c r="T37" s="161">
        <f t="shared" si="16"/>
        <v>48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0.67142857142857137</v>
      </c>
      <c r="F38" s="265">
        <f t="shared" ref="F38" si="19">IF(ISERROR(F37/($E37+$F37+$G37+$H37)),0,(F37/($E37+$F37+$G37+$H37)))</f>
        <v>0.06</v>
      </c>
      <c r="G38" s="265">
        <f t="shared" ref="G38" si="20">IF(ISERROR(G37/($E37+$F37+$G37+$H37)),0,(G37/($E37+$F37+$G37+$H37)))</f>
        <v>5.1428571428571428E-2</v>
      </c>
      <c r="H38" s="264">
        <f>IF(1-E38-F38-G38=1,IF(H37=0,0,1),1-E38-F38-G38)</f>
        <v>0.21714285714285719</v>
      </c>
      <c r="I38" s="265">
        <f>IF(ISERROR(I37/H37),0,(I37/H37))</f>
        <v>0.92105263157894735</v>
      </c>
      <c r="J38" s="265">
        <f>IF(1-I38=1,IF(J37=0,0,1),1-I38)</f>
        <v>7.8947368421052655E-2</v>
      </c>
      <c r="K38" s="265"/>
      <c r="L38" s="265">
        <f>IF(ISERROR(L37/K37),0,(L37/K37))</f>
        <v>0.18285714285714286</v>
      </c>
      <c r="M38" s="266">
        <f>IF(ISERROR(M37/K37),0,(M37/K37))</f>
        <v>8.2857142857142851E-2</v>
      </c>
      <c r="N38" s="263">
        <f>IF(ISERROR(N37/R37),0,(N37/R37))</f>
        <v>0.67272727272727273</v>
      </c>
      <c r="O38" s="265">
        <f>IF(ISERROR(O37/R37),0,(O37/R37))</f>
        <v>5.0505050505050504E-2</v>
      </c>
      <c r="P38" s="265">
        <f>IF(ISERROR(P37/R37),0,(P37/R37))</f>
        <v>5.6565656565656569E-2</v>
      </c>
      <c r="Q38" s="265">
        <f>IF(1-N38-O38-P38=1,IF(Q37=0,0,1),1-N38-O38-P38)</f>
        <v>0.2202020202020202</v>
      </c>
      <c r="R38" s="265"/>
      <c r="S38" s="265">
        <f>IF(ISERROR(S37/R37),0,(S37/R37))</f>
        <v>0.18383838383838383</v>
      </c>
      <c r="T38" s="267">
        <f>IF(ISERROR(T37/R37),0,(T37/R37))</f>
        <v>9.696969696969697E-2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3</v>
      </c>
      <c r="F8" s="49">
        <v>0</v>
      </c>
      <c r="G8" s="49">
        <v>1</v>
      </c>
      <c r="H8" s="49">
        <v>0</v>
      </c>
      <c r="I8" s="49">
        <v>0</v>
      </c>
      <c r="J8" s="50">
        <v>0</v>
      </c>
      <c r="K8" s="49">
        <v>4</v>
      </c>
      <c r="L8" s="52">
        <v>0</v>
      </c>
      <c r="M8" s="53">
        <v>0</v>
      </c>
      <c r="N8" s="54">
        <v>3</v>
      </c>
      <c r="O8" s="55">
        <v>0</v>
      </c>
      <c r="P8" s="55">
        <v>2</v>
      </c>
      <c r="Q8" s="55">
        <v>0</v>
      </c>
      <c r="R8" s="55">
        <v>5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0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0</v>
      </c>
      <c r="L9" s="61">
        <v>0</v>
      </c>
      <c r="M9" s="62">
        <v>0</v>
      </c>
      <c r="N9" s="63">
        <v>0</v>
      </c>
      <c r="O9" s="64">
        <v>0</v>
      </c>
      <c r="P9" s="64">
        <v>0</v>
      </c>
      <c r="Q9" s="64">
        <v>0</v>
      </c>
      <c r="R9" s="55">
        <v>0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0</v>
      </c>
      <c r="H10" s="59">
        <v>1</v>
      </c>
      <c r="I10" s="59">
        <v>1</v>
      </c>
      <c r="J10" s="60">
        <v>0</v>
      </c>
      <c r="K10" s="59">
        <v>1</v>
      </c>
      <c r="L10" s="61">
        <v>1</v>
      </c>
      <c r="M10" s="62">
        <v>0</v>
      </c>
      <c r="N10" s="63">
        <v>0</v>
      </c>
      <c r="O10" s="64">
        <v>0</v>
      </c>
      <c r="P10" s="64">
        <v>0</v>
      </c>
      <c r="Q10" s="64">
        <v>2</v>
      </c>
      <c r="R10" s="55">
        <v>2</v>
      </c>
      <c r="S10" s="64">
        <v>2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0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0</v>
      </c>
      <c r="L12" s="61">
        <v>0</v>
      </c>
      <c r="M12" s="62">
        <v>0</v>
      </c>
      <c r="N12" s="63">
        <v>0</v>
      </c>
      <c r="O12" s="64">
        <v>0</v>
      </c>
      <c r="P12" s="64">
        <v>0</v>
      </c>
      <c r="Q12" s="64">
        <v>0</v>
      </c>
      <c r="R12" s="55">
        <v>0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3</v>
      </c>
      <c r="F13" s="69">
        <f t="shared" si="0"/>
        <v>0</v>
      </c>
      <c r="G13" s="69">
        <f t="shared" ref="G13" si="1">SUM(G8:G12)</f>
        <v>1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5</v>
      </c>
      <c r="L13" s="73">
        <f t="shared" si="0"/>
        <v>1</v>
      </c>
      <c r="M13" s="74">
        <f t="shared" si="0"/>
        <v>0</v>
      </c>
      <c r="N13" s="75">
        <f t="shared" si="0"/>
        <v>3</v>
      </c>
      <c r="O13" s="76">
        <f t="shared" si="0"/>
        <v>0</v>
      </c>
      <c r="P13" s="76">
        <f t="shared" ref="P13" si="2">SUM(P8:P12)</f>
        <v>2</v>
      </c>
      <c r="Q13" s="76">
        <f t="shared" si="0"/>
        <v>2</v>
      </c>
      <c r="R13" s="45">
        <f t="shared" si="0"/>
        <v>7</v>
      </c>
      <c r="S13" s="76">
        <f t="shared" si="0"/>
        <v>2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5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5</v>
      </c>
      <c r="L14" s="52">
        <v>0</v>
      </c>
      <c r="M14" s="53">
        <v>0</v>
      </c>
      <c r="N14" s="54">
        <v>7</v>
      </c>
      <c r="O14" s="55">
        <v>0</v>
      </c>
      <c r="P14" s="55">
        <v>0</v>
      </c>
      <c r="Q14" s="55">
        <v>0</v>
      </c>
      <c r="R14" s="55">
        <v>7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2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1</v>
      </c>
      <c r="N15" s="63">
        <v>2</v>
      </c>
      <c r="O15" s="64">
        <v>0</v>
      </c>
      <c r="P15" s="64">
        <v>0</v>
      </c>
      <c r="Q15" s="64">
        <v>0</v>
      </c>
      <c r="R15" s="55">
        <v>2</v>
      </c>
      <c r="S15" s="64">
        <v>0</v>
      </c>
      <c r="T15" s="84">
        <v>1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7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7</v>
      </c>
      <c r="L16" s="73">
        <f t="shared" si="3"/>
        <v>0</v>
      </c>
      <c r="M16" s="74">
        <f t="shared" si="3"/>
        <v>1</v>
      </c>
      <c r="N16" s="75">
        <f t="shared" si="3"/>
        <v>9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9</v>
      </c>
      <c r="S16" s="76">
        <f t="shared" si="3"/>
        <v>0</v>
      </c>
      <c r="T16" s="85">
        <f t="shared" si="3"/>
        <v>1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5</v>
      </c>
      <c r="F17" s="69">
        <v>0</v>
      </c>
      <c r="G17" s="69">
        <v>0</v>
      </c>
      <c r="H17" s="69">
        <v>2</v>
      </c>
      <c r="I17" s="69">
        <v>2</v>
      </c>
      <c r="J17" s="71">
        <v>0</v>
      </c>
      <c r="K17" s="81">
        <v>7</v>
      </c>
      <c r="L17" s="73">
        <v>2</v>
      </c>
      <c r="M17" s="74">
        <v>0</v>
      </c>
      <c r="N17" s="75">
        <v>7</v>
      </c>
      <c r="O17" s="76">
        <v>0</v>
      </c>
      <c r="P17" s="76">
        <v>0</v>
      </c>
      <c r="Q17" s="76">
        <v>3</v>
      </c>
      <c r="R17" s="45">
        <v>10</v>
      </c>
      <c r="S17" s="76">
        <v>3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4</v>
      </c>
      <c r="F19" s="59">
        <v>0</v>
      </c>
      <c r="G19" s="59">
        <v>0</v>
      </c>
      <c r="H19" s="59">
        <v>1</v>
      </c>
      <c r="I19" s="59">
        <v>1</v>
      </c>
      <c r="J19" s="60">
        <v>0</v>
      </c>
      <c r="K19" s="59">
        <v>5</v>
      </c>
      <c r="L19" s="61">
        <v>0</v>
      </c>
      <c r="M19" s="62">
        <v>1</v>
      </c>
      <c r="N19" s="63">
        <v>6</v>
      </c>
      <c r="O19" s="64">
        <v>0</v>
      </c>
      <c r="P19" s="64">
        <v>0</v>
      </c>
      <c r="Q19" s="64">
        <v>1</v>
      </c>
      <c r="R19" s="55">
        <v>7</v>
      </c>
      <c r="S19" s="64">
        <v>0</v>
      </c>
      <c r="T19" s="84">
        <v>1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4</v>
      </c>
      <c r="F20" s="69">
        <f t="shared" si="6"/>
        <v>0</v>
      </c>
      <c r="G20" s="69">
        <f t="shared" ref="G20" si="7">SUM(G18:G19)</f>
        <v>0</v>
      </c>
      <c r="H20" s="69">
        <f t="shared" si="6"/>
        <v>1</v>
      </c>
      <c r="I20" s="69">
        <f t="shared" si="6"/>
        <v>1</v>
      </c>
      <c r="J20" s="71">
        <f t="shared" si="6"/>
        <v>0</v>
      </c>
      <c r="K20" s="72">
        <f t="shared" si="6"/>
        <v>5</v>
      </c>
      <c r="L20" s="73">
        <f t="shared" si="6"/>
        <v>0</v>
      </c>
      <c r="M20" s="74">
        <f t="shared" si="6"/>
        <v>1</v>
      </c>
      <c r="N20" s="75">
        <f t="shared" si="6"/>
        <v>6</v>
      </c>
      <c r="O20" s="76">
        <f t="shared" si="6"/>
        <v>0</v>
      </c>
      <c r="P20" s="76">
        <f t="shared" ref="P20" si="8">SUM(P18:P19)</f>
        <v>0</v>
      </c>
      <c r="Q20" s="76">
        <f t="shared" si="6"/>
        <v>1</v>
      </c>
      <c r="R20" s="45">
        <f t="shared" si="6"/>
        <v>7</v>
      </c>
      <c r="S20" s="76">
        <f t="shared" si="6"/>
        <v>0</v>
      </c>
      <c r="T20" s="85">
        <f t="shared" si="6"/>
        <v>1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5</v>
      </c>
      <c r="F21" s="89">
        <v>1</v>
      </c>
      <c r="G21" s="89">
        <v>0</v>
      </c>
      <c r="H21" s="89">
        <v>1</v>
      </c>
      <c r="I21" s="89">
        <v>1</v>
      </c>
      <c r="J21" s="90">
        <v>0</v>
      </c>
      <c r="K21" s="167">
        <v>7</v>
      </c>
      <c r="L21" s="91">
        <v>1</v>
      </c>
      <c r="M21" s="92">
        <v>1</v>
      </c>
      <c r="N21" s="93">
        <v>6</v>
      </c>
      <c r="O21" s="94">
        <v>1</v>
      </c>
      <c r="P21" s="94">
        <v>0</v>
      </c>
      <c r="Q21" s="94">
        <v>2</v>
      </c>
      <c r="R21" s="95">
        <v>9</v>
      </c>
      <c r="S21" s="94">
        <v>2</v>
      </c>
      <c r="T21" s="96">
        <v>1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24</v>
      </c>
      <c r="F22" s="98">
        <f t="shared" si="9"/>
        <v>1</v>
      </c>
      <c r="G22" s="98">
        <f t="shared" ref="G22" si="10">G21+G20+G17+G16+G13</f>
        <v>1</v>
      </c>
      <c r="H22" s="98">
        <f t="shared" si="9"/>
        <v>5</v>
      </c>
      <c r="I22" s="98">
        <f t="shared" si="9"/>
        <v>5</v>
      </c>
      <c r="J22" s="98">
        <f t="shared" si="9"/>
        <v>0</v>
      </c>
      <c r="K22" s="98">
        <f t="shared" si="9"/>
        <v>31</v>
      </c>
      <c r="L22" s="98">
        <f t="shared" si="9"/>
        <v>4</v>
      </c>
      <c r="M22" s="99">
        <f t="shared" si="9"/>
        <v>3</v>
      </c>
      <c r="N22" s="97">
        <f t="shared" si="9"/>
        <v>31</v>
      </c>
      <c r="O22" s="98">
        <f t="shared" si="9"/>
        <v>1</v>
      </c>
      <c r="P22" s="98">
        <f t="shared" ref="P22" si="11">P21+P20+P17+P16+P13</f>
        <v>2</v>
      </c>
      <c r="Q22" s="98">
        <f t="shared" si="9"/>
        <v>8</v>
      </c>
      <c r="R22" s="98">
        <f t="shared" si="9"/>
        <v>42</v>
      </c>
      <c r="S22" s="98">
        <f t="shared" si="9"/>
        <v>7</v>
      </c>
      <c r="T22" s="99">
        <f t="shared" si="9"/>
        <v>3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0.77419354838709675</v>
      </c>
      <c r="F23" s="265">
        <f t="shared" ref="F23" si="12">IF(ISERROR(F22/($E22+$F22+$G22+$H22)),0,(F22/($E22+$F22+$G22+$H22)))</f>
        <v>3.2258064516129031E-2</v>
      </c>
      <c r="G23" s="265">
        <f t="shared" ref="G23" si="13">IF(ISERROR(G22/($E22+$F22+$G22+$H22)),0,(G22/($E22+$F22+$G22+$H22)))</f>
        <v>3.2258064516129031E-2</v>
      </c>
      <c r="H23" s="264">
        <f>IF(1-E23-F23-G23=1,IF(H22=0,0,1),1-E23-F23-G23)</f>
        <v>0.16129032258064518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0.12903225806451613</v>
      </c>
      <c r="M23" s="266">
        <f>IF(ISERROR(M22/K22),0,(M22/K22))</f>
        <v>9.6774193548387094E-2</v>
      </c>
      <c r="N23" s="263">
        <f>IF(ISERROR(N22/R22),0,(N22/R22))</f>
        <v>0.73809523809523814</v>
      </c>
      <c r="O23" s="265">
        <f>IF(ISERROR(O22/R22),0,(O22/R22))</f>
        <v>2.3809523809523808E-2</v>
      </c>
      <c r="P23" s="265">
        <f>IF(ISERROR(P22/R22),0,(P22/R22))</f>
        <v>4.7619047619047616E-2</v>
      </c>
      <c r="Q23" s="265">
        <f>IF(1-N23-O23-P23=1,IF(Q22=0,0,1),1-N23-O23-P23)</f>
        <v>0.19047619047619044</v>
      </c>
      <c r="R23" s="265"/>
      <c r="S23" s="265">
        <f>IF(ISERROR(S22/R22),0,(S22/R22))</f>
        <v>0.16666666666666666</v>
      </c>
      <c r="T23" s="267">
        <f>IF(ISERROR(T22/R22),0,(T22/R22))</f>
        <v>7.1428571428571425E-2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60</v>
      </c>
      <c r="F31" s="49">
        <v>10</v>
      </c>
      <c r="G31" s="49">
        <v>3</v>
      </c>
      <c r="H31" s="49">
        <v>13</v>
      </c>
      <c r="I31" s="49">
        <v>13</v>
      </c>
      <c r="J31" s="50">
        <v>0</v>
      </c>
      <c r="K31" s="49">
        <v>86</v>
      </c>
      <c r="L31" s="52">
        <v>9</v>
      </c>
      <c r="M31" s="53">
        <v>9</v>
      </c>
      <c r="N31" s="54">
        <v>100</v>
      </c>
      <c r="O31" s="55">
        <v>22</v>
      </c>
      <c r="P31" s="55">
        <v>10</v>
      </c>
      <c r="Q31" s="55">
        <v>17</v>
      </c>
      <c r="R31" s="55">
        <v>149</v>
      </c>
      <c r="S31" s="55">
        <v>11</v>
      </c>
      <c r="T31" s="83">
        <v>15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28</v>
      </c>
      <c r="F32" s="59">
        <v>5</v>
      </c>
      <c r="G32" s="59">
        <v>1</v>
      </c>
      <c r="H32" s="59">
        <v>5</v>
      </c>
      <c r="I32" s="59">
        <v>5</v>
      </c>
      <c r="J32" s="60">
        <v>0</v>
      </c>
      <c r="K32" s="59">
        <v>39</v>
      </c>
      <c r="L32" s="61">
        <v>4</v>
      </c>
      <c r="M32" s="62">
        <v>5</v>
      </c>
      <c r="N32" s="63">
        <v>37</v>
      </c>
      <c r="O32" s="64">
        <v>7</v>
      </c>
      <c r="P32" s="64">
        <v>1</v>
      </c>
      <c r="Q32" s="64">
        <v>7</v>
      </c>
      <c r="R32" s="55">
        <v>52</v>
      </c>
      <c r="S32" s="64">
        <v>5</v>
      </c>
      <c r="T32" s="84">
        <v>9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13</v>
      </c>
      <c r="F33" s="59">
        <v>2</v>
      </c>
      <c r="G33" s="59">
        <v>0</v>
      </c>
      <c r="H33" s="59">
        <v>4</v>
      </c>
      <c r="I33" s="59">
        <v>4</v>
      </c>
      <c r="J33" s="60">
        <v>0</v>
      </c>
      <c r="K33" s="59">
        <v>19</v>
      </c>
      <c r="L33" s="61">
        <v>2</v>
      </c>
      <c r="M33" s="62">
        <v>1</v>
      </c>
      <c r="N33" s="63">
        <v>21</v>
      </c>
      <c r="O33" s="64">
        <v>2</v>
      </c>
      <c r="P33" s="64">
        <v>0</v>
      </c>
      <c r="Q33" s="64">
        <v>7</v>
      </c>
      <c r="R33" s="55">
        <v>30</v>
      </c>
      <c r="S33" s="64">
        <v>4</v>
      </c>
      <c r="T33" s="84">
        <v>2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2</v>
      </c>
      <c r="L34" s="61">
        <v>0</v>
      </c>
      <c r="M34" s="62">
        <v>0</v>
      </c>
      <c r="N34" s="63">
        <v>3</v>
      </c>
      <c r="O34" s="64">
        <v>0</v>
      </c>
      <c r="P34" s="64">
        <v>0</v>
      </c>
      <c r="Q34" s="64">
        <v>0</v>
      </c>
      <c r="R34" s="55">
        <v>3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16</v>
      </c>
      <c r="F35" s="59">
        <v>1</v>
      </c>
      <c r="G35" s="59">
        <v>0</v>
      </c>
      <c r="H35" s="59">
        <v>1</v>
      </c>
      <c r="I35" s="59">
        <v>1</v>
      </c>
      <c r="J35" s="60">
        <v>0</v>
      </c>
      <c r="K35" s="59">
        <v>18</v>
      </c>
      <c r="L35" s="61">
        <v>1</v>
      </c>
      <c r="M35" s="62">
        <v>2</v>
      </c>
      <c r="N35" s="63">
        <v>23</v>
      </c>
      <c r="O35" s="64">
        <v>1</v>
      </c>
      <c r="P35" s="64">
        <v>0</v>
      </c>
      <c r="Q35" s="64">
        <v>1</v>
      </c>
      <c r="R35" s="55">
        <v>25</v>
      </c>
      <c r="S35" s="64">
        <v>1</v>
      </c>
      <c r="T35" s="84">
        <v>4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119</v>
      </c>
      <c r="F36" s="69">
        <f t="shared" si="14"/>
        <v>18</v>
      </c>
      <c r="G36" s="69">
        <f t="shared" ref="G36" si="15">SUM(G31:G35)</f>
        <v>4</v>
      </c>
      <c r="H36" s="69">
        <f t="shared" si="14"/>
        <v>23</v>
      </c>
      <c r="I36" s="69">
        <f t="shared" si="14"/>
        <v>23</v>
      </c>
      <c r="J36" s="71">
        <f t="shared" si="14"/>
        <v>0</v>
      </c>
      <c r="K36" s="72">
        <f t="shared" si="14"/>
        <v>164</v>
      </c>
      <c r="L36" s="73">
        <f t="shared" si="14"/>
        <v>16</v>
      </c>
      <c r="M36" s="74">
        <f t="shared" si="14"/>
        <v>17</v>
      </c>
      <c r="N36" s="75">
        <f t="shared" si="14"/>
        <v>184</v>
      </c>
      <c r="O36" s="76">
        <f t="shared" si="14"/>
        <v>32</v>
      </c>
      <c r="P36" s="76">
        <f t="shared" ref="P36" si="16">SUM(P31:P35)</f>
        <v>11</v>
      </c>
      <c r="Q36" s="76">
        <f t="shared" si="14"/>
        <v>32</v>
      </c>
      <c r="R36" s="45">
        <f t="shared" si="14"/>
        <v>259</v>
      </c>
      <c r="S36" s="76">
        <f t="shared" si="14"/>
        <v>21</v>
      </c>
      <c r="T36" s="85">
        <f t="shared" si="14"/>
        <v>30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57</v>
      </c>
      <c r="F37" s="49">
        <v>8</v>
      </c>
      <c r="G37" s="49">
        <v>4</v>
      </c>
      <c r="H37" s="49">
        <v>5</v>
      </c>
      <c r="I37" s="49">
        <v>3</v>
      </c>
      <c r="J37" s="50">
        <v>2</v>
      </c>
      <c r="K37" s="51">
        <v>74</v>
      </c>
      <c r="L37" s="52">
        <v>2</v>
      </c>
      <c r="M37" s="53">
        <v>5</v>
      </c>
      <c r="N37" s="54">
        <v>81</v>
      </c>
      <c r="O37" s="55">
        <v>10</v>
      </c>
      <c r="P37" s="55">
        <v>8</v>
      </c>
      <c r="Q37" s="55">
        <v>6</v>
      </c>
      <c r="R37" s="55">
        <v>105</v>
      </c>
      <c r="S37" s="55">
        <v>2</v>
      </c>
      <c r="T37" s="83">
        <v>6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12</v>
      </c>
      <c r="F38" s="59">
        <v>5</v>
      </c>
      <c r="G38" s="59">
        <v>1</v>
      </c>
      <c r="H38" s="59">
        <v>0</v>
      </c>
      <c r="I38" s="59">
        <v>0</v>
      </c>
      <c r="J38" s="60">
        <v>0</v>
      </c>
      <c r="K38" s="59">
        <v>18</v>
      </c>
      <c r="L38" s="61">
        <v>0</v>
      </c>
      <c r="M38" s="62">
        <v>0</v>
      </c>
      <c r="N38" s="63">
        <v>22</v>
      </c>
      <c r="O38" s="64">
        <v>8</v>
      </c>
      <c r="P38" s="64">
        <v>3</v>
      </c>
      <c r="Q38" s="64">
        <v>0</v>
      </c>
      <c r="R38" s="55">
        <v>33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69</v>
      </c>
      <c r="F39" s="69">
        <f t="shared" si="17"/>
        <v>13</v>
      </c>
      <c r="G39" s="69">
        <f t="shared" ref="G39" si="18">SUM(G37:G38)</f>
        <v>5</v>
      </c>
      <c r="H39" s="69">
        <f t="shared" si="17"/>
        <v>5</v>
      </c>
      <c r="I39" s="69">
        <f t="shared" si="17"/>
        <v>3</v>
      </c>
      <c r="J39" s="71">
        <f t="shared" si="17"/>
        <v>2</v>
      </c>
      <c r="K39" s="72">
        <f t="shared" si="17"/>
        <v>92</v>
      </c>
      <c r="L39" s="73">
        <f t="shared" si="17"/>
        <v>2</v>
      </c>
      <c r="M39" s="74">
        <f t="shared" si="17"/>
        <v>5</v>
      </c>
      <c r="N39" s="75">
        <f t="shared" si="17"/>
        <v>103</v>
      </c>
      <c r="O39" s="76">
        <f t="shared" si="17"/>
        <v>18</v>
      </c>
      <c r="P39" s="76">
        <f t="shared" ref="P39" si="19">SUM(P37:P38)</f>
        <v>11</v>
      </c>
      <c r="Q39" s="76">
        <f t="shared" si="17"/>
        <v>6</v>
      </c>
      <c r="R39" s="45">
        <f t="shared" si="17"/>
        <v>138</v>
      </c>
      <c r="S39" s="76">
        <f t="shared" si="17"/>
        <v>2</v>
      </c>
      <c r="T39" s="85">
        <f t="shared" si="17"/>
        <v>6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67</v>
      </c>
      <c r="F40" s="69">
        <v>9</v>
      </c>
      <c r="G40" s="69">
        <v>6</v>
      </c>
      <c r="H40" s="69">
        <v>8</v>
      </c>
      <c r="I40" s="69">
        <v>7</v>
      </c>
      <c r="J40" s="71">
        <v>1</v>
      </c>
      <c r="K40" s="81">
        <v>90</v>
      </c>
      <c r="L40" s="73">
        <v>8</v>
      </c>
      <c r="M40" s="74">
        <v>5</v>
      </c>
      <c r="N40" s="75">
        <v>108</v>
      </c>
      <c r="O40" s="76">
        <v>13</v>
      </c>
      <c r="P40" s="76">
        <v>10</v>
      </c>
      <c r="Q40" s="76">
        <v>9</v>
      </c>
      <c r="R40" s="45">
        <v>140</v>
      </c>
      <c r="S40" s="76">
        <v>9</v>
      </c>
      <c r="T40" s="85">
        <v>7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39</v>
      </c>
      <c r="F41" s="49">
        <v>4</v>
      </c>
      <c r="G41" s="49">
        <v>3</v>
      </c>
      <c r="H41" s="49">
        <v>1</v>
      </c>
      <c r="I41" s="49">
        <v>1</v>
      </c>
      <c r="J41" s="50">
        <v>0</v>
      </c>
      <c r="K41" s="51">
        <v>47</v>
      </c>
      <c r="L41" s="52">
        <v>0</v>
      </c>
      <c r="M41" s="53">
        <v>1</v>
      </c>
      <c r="N41" s="54">
        <v>57</v>
      </c>
      <c r="O41" s="55">
        <v>9</v>
      </c>
      <c r="P41" s="55">
        <v>5</v>
      </c>
      <c r="Q41" s="55">
        <v>3</v>
      </c>
      <c r="R41" s="55">
        <v>74</v>
      </c>
      <c r="S41" s="55">
        <v>0</v>
      </c>
      <c r="T41" s="83">
        <v>3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51</v>
      </c>
      <c r="F42" s="59">
        <v>5</v>
      </c>
      <c r="G42" s="59">
        <v>3</v>
      </c>
      <c r="H42" s="59">
        <v>4</v>
      </c>
      <c r="I42" s="59">
        <v>4</v>
      </c>
      <c r="J42" s="60">
        <v>0</v>
      </c>
      <c r="K42" s="59">
        <v>63</v>
      </c>
      <c r="L42" s="61">
        <v>4</v>
      </c>
      <c r="M42" s="62">
        <v>3</v>
      </c>
      <c r="N42" s="63">
        <v>80</v>
      </c>
      <c r="O42" s="64">
        <v>7</v>
      </c>
      <c r="P42" s="64">
        <v>7</v>
      </c>
      <c r="Q42" s="64">
        <v>7</v>
      </c>
      <c r="R42" s="55">
        <v>101</v>
      </c>
      <c r="S42" s="64">
        <v>7</v>
      </c>
      <c r="T42" s="84">
        <v>5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90</v>
      </c>
      <c r="F43" s="69">
        <f t="shared" si="20"/>
        <v>9</v>
      </c>
      <c r="G43" s="69">
        <f t="shared" ref="G43" si="21">SUM(G41:G42)</f>
        <v>6</v>
      </c>
      <c r="H43" s="69">
        <f t="shared" si="20"/>
        <v>5</v>
      </c>
      <c r="I43" s="69">
        <f t="shared" si="20"/>
        <v>5</v>
      </c>
      <c r="J43" s="71">
        <f t="shared" si="20"/>
        <v>0</v>
      </c>
      <c r="K43" s="72">
        <f t="shared" si="20"/>
        <v>110</v>
      </c>
      <c r="L43" s="73">
        <f t="shared" si="20"/>
        <v>4</v>
      </c>
      <c r="M43" s="74">
        <f t="shared" si="20"/>
        <v>4</v>
      </c>
      <c r="N43" s="75">
        <f t="shared" si="20"/>
        <v>137</v>
      </c>
      <c r="O43" s="76">
        <f t="shared" si="20"/>
        <v>16</v>
      </c>
      <c r="P43" s="76">
        <f t="shared" ref="P43" si="22">SUM(P41:P42)</f>
        <v>12</v>
      </c>
      <c r="Q43" s="76">
        <f t="shared" si="20"/>
        <v>10</v>
      </c>
      <c r="R43" s="45">
        <f t="shared" si="20"/>
        <v>175</v>
      </c>
      <c r="S43" s="76">
        <f t="shared" si="20"/>
        <v>7</v>
      </c>
      <c r="T43" s="85">
        <f t="shared" si="20"/>
        <v>8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79</v>
      </c>
      <c r="F44" s="89">
        <v>16</v>
      </c>
      <c r="G44" s="89">
        <v>0</v>
      </c>
      <c r="H44" s="89">
        <v>6</v>
      </c>
      <c r="I44" s="89">
        <v>5</v>
      </c>
      <c r="J44" s="90">
        <v>1</v>
      </c>
      <c r="K44" s="167">
        <v>101</v>
      </c>
      <c r="L44" s="91">
        <v>4</v>
      </c>
      <c r="M44" s="92">
        <v>8</v>
      </c>
      <c r="N44" s="93">
        <v>101</v>
      </c>
      <c r="O44" s="94">
        <v>24</v>
      </c>
      <c r="P44" s="94">
        <v>0</v>
      </c>
      <c r="Q44" s="94">
        <v>8</v>
      </c>
      <c r="R44" s="95">
        <v>133</v>
      </c>
      <c r="S44" s="94">
        <v>6</v>
      </c>
      <c r="T44" s="96">
        <v>10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424</v>
      </c>
      <c r="F45" s="98">
        <f t="shared" si="23"/>
        <v>65</v>
      </c>
      <c r="G45" s="98">
        <f t="shared" si="23"/>
        <v>21</v>
      </c>
      <c r="H45" s="98">
        <f t="shared" si="23"/>
        <v>47</v>
      </c>
      <c r="I45" s="98">
        <f t="shared" si="23"/>
        <v>43</v>
      </c>
      <c r="J45" s="98">
        <f t="shared" si="23"/>
        <v>4</v>
      </c>
      <c r="K45" s="98">
        <f t="shared" si="23"/>
        <v>557</v>
      </c>
      <c r="L45" s="98">
        <f t="shared" si="23"/>
        <v>34</v>
      </c>
      <c r="M45" s="99">
        <f t="shared" si="23"/>
        <v>39</v>
      </c>
      <c r="N45" s="97">
        <f t="shared" si="23"/>
        <v>633</v>
      </c>
      <c r="O45" s="98">
        <f t="shared" si="23"/>
        <v>103</v>
      </c>
      <c r="P45" s="98">
        <f t="shared" si="23"/>
        <v>44</v>
      </c>
      <c r="Q45" s="98">
        <f t="shared" si="23"/>
        <v>65</v>
      </c>
      <c r="R45" s="98">
        <f t="shared" si="23"/>
        <v>845</v>
      </c>
      <c r="S45" s="98">
        <f t="shared" si="23"/>
        <v>45</v>
      </c>
      <c r="T45" s="99">
        <f t="shared" si="23"/>
        <v>61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0.76122082585278272</v>
      </c>
      <c r="F46" s="265">
        <f t="shared" ref="F46:G46" si="24">IF(ISERROR(F45/($E45+$F45+$G45+$H45)),0,(F45/($E45+$F45+$G45+$H45)))</f>
        <v>0.11669658886894076</v>
      </c>
      <c r="G46" s="265">
        <f t="shared" si="24"/>
        <v>3.7701974865350089E-2</v>
      </c>
      <c r="H46" s="264">
        <f>IF(1-E46-F46-G46=1,IF(H45=0,0,1),1-E46-F46-G46)</f>
        <v>8.4380610412926438E-2</v>
      </c>
      <c r="I46" s="265">
        <f>IF(ISERROR(I45/H45),0,(I45/H45))</f>
        <v>0.91489361702127658</v>
      </c>
      <c r="J46" s="265">
        <f>IF(1-I46=1,IF(J45=0,0,1),1-I46)</f>
        <v>8.5106382978723416E-2</v>
      </c>
      <c r="K46" s="265"/>
      <c r="L46" s="265">
        <f>IF(ISERROR(L45/K45),0,(L45/K45))</f>
        <v>6.1041292639138239E-2</v>
      </c>
      <c r="M46" s="266">
        <f>IF(ISERROR(M45/K45),0,(M45/K45))</f>
        <v>7.0017953321364457E-2</v>
      </c>
      <c r="N46" s="263">
        <f>IF(ISERROR(N45/R45),0,(N45/R45))</f>
        <v>0.74911242603550299</v>
      </c>
      <c r="O46" s="265">
        <f>IF(ISERROR(O45/R45),0,(O45/R45))</f>
        <v>0.12189349112426036</v>
      </c>
      <c r="P46" s="265">
        <f>IF(ISERROR(P45/R45),0,(P45/R45))</f>
        <v>5.2071005917159761E-2</v>
      </c>
      <c r="Q46" s="265">
        <f>IF(1-N46-O46-P46=1,IF(Q45=0,0,1),1-N46-O46-P46)</f>
        <v>7.69230769230769E-2</v>
      </c>
      <c r="R46" s="265"/>
      <c r="S46" s="265">
        <f>IF(ISERROR(S45/R45),0,(S45/R45))</f>
        <v>5.3254437869822487E-2</v>
      </c>
      <c r="T46" s="267">
        <f>IF(ISERROR(T45/R45),0,(T45/R45))</f>
        <v>7.2189349112426041E-2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2</v>
      </c>
      <c r="F8" s="38">
        <v>0</v>
      </c>
      <c r="G8" s="38">
        <v>0</v>
      </c>
      <c r="H8" s="38">
        <v>0</v>
      </c>
      <c r="I8" s="38">
        <v>0</v>
      </c>
      <c r="J8" s="39">
        <v>0</v>
      </c>
      <c r="K8" s="40">
        <v>2</v>
      </c>
      <c r="L8" s="41">
        <v>0</v>
      </c>
      <c r="M8" s="42">
        <v>0</v>
      </c>
      <c r="N8" s="43">
        <v>2</v>
      </c>
      <c r="O8" s="44">
        <v>0</v>
      </c>
      <c r="P8" s="44">
        <v>0</v>
      </c>
      <c r="Q8" s="44">
        <v>0</v>
      </c>
      <c r="R8" s="45">
        <v>2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3</v>
      </c>
      <c r="F9" s="38">
        <v>1</v>
      </c>
      <c r="G9" s="38">
        <v>0</v>
      </c>
      <c r="H9" s="38">
        <v>1</v>
      </c>
      <c r="I9" s="38">
        <v>1</v>
      </c>
      <c r="J9" s="39">
        <v>0</v>
      </c>
      <c r="K9" s="81">
        <v>5</v>
      </c>
      <c r="L9" s="41">
        <v>0</v>
      </c>
      <c r="M9" s="42">
        <v>1</v>
      </c>
      <c r="N9" s="43">
        <v>3</v>
      </c>
      <c r="O9" s="44">
        <v>1</v>
      </c>
      <c r="P9" s="44">
        <v>0</v>
      </c>
      <c r="Q9" s="44">
        <v>1</v>
      </c>
      <c r="R9" s="77">
        <v>5</v>
      </c>
      <c r="S9" s="44">
        <v>0</v>
      </c>
      <c r="T9" s="46">
        <v>1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7</v>
      </c>
      <c r="F10" s="49">
        <v>3</v>
      </c>
      <c r="G10" s="49">
        <v>0</v>
      </c>
      <c r="H10" s="49">
        <v>2</v>
      </c>
      <c r="I10" s="49">
        <v>2</v>
      </c>
      <c r="J10" s="50">
        <v>0</v>
      </c>
      <c r="K10" s="51">
        <v>12</v>
      </c>
      <c r="L10" s="52">
        <v>1</v>
      </c>
      <c r="M10" s="53">
        <v>1</v>
      </c>
      <c r="N10" s="54">
        <v>11</v>
      </c>
      <c r="O10" s="55">
        <v>6</v>
      </c>
      <c r="P10" s="55">
        <v>0</v>
      </c>
      <c r="Q10" s="55">
        <v>3</v>
      </c>
      <c r="R10" s="64">
        <v>20</v>
      </c>
      <c r="S10" s="55">
        <v>1</v>
      </c>
      <c r="T10" s="56">
        <v>2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8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9</v>
      </c>
      <c r="L11" s="61">
        <v>1</v>
      </c>
      <c r="M11" s="62">
        <v>0</v>
      </c>
      <c r="N11" s="63">
        <v>17</v>
      </c>
      <c r="O11" s="64">
        <v>0</v>
      </c>
      <c r="P11" s="64">
        <v>0</v>
      </c>
      <c r="Q11" s="64">
        <v>2</v>
      </c>
      <c r="R11" s="55">
        <v>19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15</v>
      </c>
      <c r="F12" s="69">
        <f t="shared" si="0"/>
        <v>3</v>
      </c>
      <c r="G12" s="69">
        <f t="shared" ref="G12" si="1">SUM(G10:G11)</f>
        <v>0</v>
      </c>
      <c r="H12" s="69">
        <f t="shared" si="0"/>
        <v>3</v>
      </c>
      <c r="I12" s="69">
        <f t="shared" si="0"/>
        <v>3</v>
      </c>
      <c r="J12" s="71">
        <f t="shared" si="0"/>
        <v>0</v>
      </c>
      <c r="K12" s="72">
        <f t="shared" si="0"/>
        <v>21</v>
      </c>
      <c r="L12" s="73">
        <f t="shared" si="0"/>
        <v>2</v>
      </c>
      <c r="M12" s="74">
        <f t="shared" si="0"/>
        <v>1</v>
      </c>
      <c r="N12" s="75">
        <f t="shared" si="0"/>
        <v>28</v>
      </c>
      <c r="O12" s="76">
        <f t="shared" si="0"/>
        <v>6</v>
      </c>
      <c r="P12" s="76">
        <f t="shared" ref="P12" si="2">SUM(P10:P11)</f>
        <v>0</v>
      </c>
      <c r="Q12" s="76">
        <f t="shared" si="0"/>
        <v>5</v>
      </c>
      <c r="R12" s="45">
        <f t="shared" si="0"/>
        <v>39</v>
      </c>
      <c r="S12" s="76">
        <f t="shared" si="0"/>
        <v>3</v>
      </c>
      <c r="T12" s="78">
        <f t="shared" si="0"/>
        <v>2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10</v>
      </c>
      <c r="F13" s="49">
        <v>3</v>
      </c>
      <c r="G13" s="49">
        <v>0</v>
      </c>
      <c r="H13" s="49">
        <v>1</v>
      </c>
      <c r="I13" s="49">
        <v>1</v>
      </c>
      <c r="J13" s="50">
        <v>0</v>
      </c>
      <c r="K13" s="51">
        <v>14</v>
      </c>
      <c r="L13" s="52">
        <v>1</v>
      </c>
      <c r="M13" s="53">
        <v>0</v>
      </c>
      <c r="N13" s="54">
        <v>13</v>
      </c>
      <c r="O13" s="55">
        <v>4</v>
      </c>
      <c r="P13" s="55">
        <v>0</v>
      </c>
      <c r="Q13" s="55">
        <v>1</v>
      </c>
      <c r="R13" s="55">
        <v>18</v>
      </c>
      <c r="S13" s="55">
        <v>1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4</v>
      </c>
      <c r="F14" s="59">
        <v>0</v>
      </c>
      <c r="G14" s="59">
        <v>2</v>
      </c>
      <c r="H14" s="59">
        <v>1</v>
      </c>
      <c r="I14" s="59">
        <v>1</v>
      </c>
      <c r="J14" s="60">
        <v>0</v>
      </c>
      <c r="K14" s="59">
        <v>7</v>
      </c>
      <c r="L14" s="61">
        <v>1</v>
      </c>
      <c r="M14" s="62">
        <v>0</v>
      </c>
      <c r="N14" s="63">
        <v>5</v>
      </c>
      <c r="O14" s="64">
        <v>0</v>
      </c>
      <c r="P14" s="64">
        <v>2</v>
      </c>
      <c r="Q14" s="64">
        <v>1</v>
      </c>
      <c r="R14" s="55">
        <v>8</v>
      </c>
      <c r="S14" s="64">
        <v>1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14</v>
      </c>
      <c r="F15" s="89">
        <f t="shared" si="3"/>
        <v>3</v>
      </c>
      <c r="G15" s="89">
        <f t="shared" ref="G15" si="4">SUM(G13:G14)</f>
        <v>2</v>
      </c>
      <c r="H15" s="89">
        <f t="shared" si="3"/>
        <v>2</v>
      </c>
      <c r="I15" s="89">
        <f t="shared" si="3"/>
        <v>2</v>
      </c>
      <c r="J15" s="90">
        <f t="shared" si="3"/>
        <v>0</v>
      </c>
      <c r="K15" s="69">
        <f t="shared" si="3"/>
        <v>21</v>
      </c>
      <c r="L15" s="91">
        <f t="shared" si="3"/>
        <v>2</v>
      </c>
      <c r="M15" s="92">
        <f t="shared" si="3"/>
        <v>0</v>
      </c>
      <c r="N15" s="93">
        <f t="shared" si="3"/>
        <v>18</v>
      </c>
      <c r="O15" s="94">
        <f t="shared" si="3"/>
        <v>4</v>
      </c>
      <c r="P15" s="94">
        <f t="shared" ref="P15" si="5">SUM(P13:P14)</f>
        <v>2</v>
      </c>
      <c r="Q15" s="94">
        <f t="shared" si="3"/>
        <v>2</v>
      </c>
      <c r="R15" s="95">
        <f t="shared" si="3"/>
        <v>26</v>
      </c>
      <c r="S15" s="94">
        <f t="shared" si="3"/>
        <v>2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6">
        <v>0</v>
      </c>
      <c r="N16" s="174">
        <v>0</v>
      </c>
      <c r="O16" s="175">
        <v>0</v>
      </c>
      <c r="P16" s="175">
        <v>0</v>
      </c>
      <c r="Q16" s="175">
        <v>0</v>
      </c>
      <c r="R16" s="175">
        <v>0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34</v>
      </c>
      <c r="F17" s="98">
        <f t="shared" si="6"/>
        <v>7</v>
      </c>
      <c r="G17" s="98">
        <f t="shared" ref="G17" si="7">G16+G15+G12+G9+G8</f>
        <v>2</v>
      </c>
      <c r="H17" s="98">
        <f t="shared" si="6"/>
        <v>6</v>
      </c>
      <c r="I17" s="98">
        <f t="shared" si="6"/>
        <v>6</v>
      </c>
      <c r="J17" s="98">
        <f t="shared" si="6"/>
        <v>0</v>
      </c>
      <c r="K17" s="98">
        <f t="shared" si="6"/>
        <v>49</v>
      </c>
      <c r="L17" s="98">
        <f t="shared" si="6"/>
        <v>4</v>
      </c>
      <c r="M17" s="99">
        <f t="shared" si="6"/>
        <v>2</v>
      </c>
      <c r="N17" s="97">
        <f t="shared" si="6"/>
        <v>51</v>
      </c>
      <c r="O17" s="98">
        <f t="shared" si="6"/>
        <v>11</v>
      </c>
      <c r="P17" s="98">
        <f t="shared" ref="P17" si="8">P16+P15+P12+P9+P8</f>
        <v>2</v>
      </c>
      <c r="Q17" s="98">
        <f t="shared" si="6"/>
        <v>8</v>
      </c>
      <c r="R17" s="98">
        <f t="shared" si="6"/>
        <v>72</v>
      </c>
      <c r="S17" s="98">
        <f t="shared" si="6"/>
        <v>5</v>
      </c>
      <c r="T17" s="99">
        <f t="shared" si="6"/>
        <v>3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0.69387755102040816</v>
      </c>
      <c r="F18" s="265">
        <f t="shared" ref="F18:G18" si="9">IF(ISERROR(F17/($E17+$F17+$G17+$H17)),0,(F17/($E17+$F17+$G17+$H17)))</f>
        <v>0.14285714285714285</v>
      </c>
      <c r="G18" s="265">
        <f t="shared" si="9"/>
        <v>4.0816326530612242E-2</v>
      </c>
      <c r="H18" s="264">
        <f>IF(1-E18-F18-G18=1,IF(H17=0,0,1),1-E18-F18-G18)</f>
        <v>0.12244897959183676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8.1632653061224483E-2</v>
      </c>
      <c r="M18" s="266">
        <f>IF(ISERROR(M17/K17),0,M17/K17)</f>
        <v>4.0816326530612242E-2</v>
      </c>
      <c r="N18" s="263">
        <f>IF(ISERROR(N17/R17),0,N17/R17)</f>
        <v>0.70833333333333337</v>
      </c>
      <c r="O18" s="265">
        <f>IF(ISERROR(O17/R17),0,O17/R17)</f>
        <v>0.15277777777777779</v>
      </c>
      <c r="P18" s="265">
        <f>IF(ISERROR(P17/R17),0,P17/R17)</f>
        <v>2.7777777777777776E-2</v>
      </c>
      <c r="Q18" s="265">
        <f>IF(1-N18-O18-P18=1,IF(Q17=0,0,1),1-N18-O18-P18)</f>
        <v>0.11111111111111106</v>
      </c>
      <c r="R18" s="265"/>
      <c r="S18" s="265">
        <f>IF(ISERROR(S17/R17),0,(S17/R17))</f>
        <v>6.9444444444444448E-2</v>
      </c>
      <c r="T18" s="267">
        <f>IF(ISERROR(T17/R17),0,T17/R17)</f>
        <v>4.1666666666666664E-2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60</v>
      </c>
      <c r="F26" s="38">
        <v>12</v>
      </c>
      <c r="G26" s="38">
        <v>5</v>
      </c>
      <c r="H26" s="38">
        <v>4</v>
      </c>
      <c r="I26" s="38">
        <v>3</v>
      </c>
      <c r="J26" s="39">
        <v>1</v>
      </c>
      <c r="K26" s="40">
        <v>81</v>
      </c>
      <c r="L26" s="41">
        <v>3</v>
      </c>
      <c r="M26" s="42">
        <v>6</v>
      </c>
      <c r="N26" s="43">
        <v>83</v>
      </c>
      <c r="O26" s="44">
        <v>24</v>
      </c>
      <c r="P26" s="44">
        <v>7</v>
      </c>
      <c r="Q26" s="44">
        <v>5</v>
      </c>
      <c r="R26" s="45">
        <v>119</v>
      </c>
      <c r="S26" s="44">
        <v>4</v>
      </c>
      <c r="T26" s="46">
        <v>8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68</v>
      </c>
      <c r="F27" s="38">
        <v>8</v>
      </c>
      <c r="G27" s="38">
        <v>0</v>
      </c>
      <c r="H27" s="38">
        <v>17</v>
      </c>
      <c r="I27" s="38">
        <v>17</v>
      </c>
      <c r="J27" s="39">
        <v>0</v>
      </c>
      <c r="K27" s="81">
        <v>93</v>
      </c>
      <c r="L27" s="41">
        <v>11</v>
      </c>
      <c r="M27" s="42">
        <v>12</v>
      </c>
      <c r="N27" s="43">
        <v>94</v>
      </c>
      <c r="O27" s="44">
        <v>11</v>
      </c>
      <c r="P27" s="44">
        <v>0</v>
      </c>
      <c r="Q27" s="44">
        <v>25</v>
      </c>
      <c r="R27" s="77">
        <v>130</v>
      </c>
      <c r="S27" s="44">
        <v>18</v>
      </c>
      <c r="T27" s="46">
        <v>15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105</v>
      </c>
      <c r="F28" s="49">
        <v>13</v>
      </c>
      <c r="G28" s="49">
        <v>7</v>
      </c>
      <c r="H28" s="49">
        <v>19</v>
      </c>
      <c r="I28" s="49">
        <v>18</v>
      </c>
      <c r="J28" s="50">
        <v>1</v>
      </c>
      <c r="K28" s="51">
        <v>144</v>
      </c>
      <c r="L28" s="52">
        <v>11</v>
      </c>
      <c r="M28" s="53">
        <v>12</v>
      </c>
      <c r="N28" s="54">
        <v>153</v>
      </c>
      <c r="O28" s="55">
        <v>14</v>
      </c>
      <c r="P28" s="55">
        <v>10</v>
      </c>
      <c r="Q28" s="55">
        <v>25</v>
      </c>
      <c r="R28" s="64">
        <v>202</v>
      </c>
      <c r="S28" s="55">
        <v>16</v>
      </c>
      <c r="T28" s="56">
        <v>16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42</v>
      </c>
      <c r="F29" s="59">
        <v>5</v>
      </c>
      <c r="G29" s="59">
        <v>0</v>
      </c>
      <c r="H29" s="59">
        <v>7</v>
      </c>
      <c r="I29" s="59">
        <v>7</v>
      </c>
      <c r="J29" s="60">
        <v>0</v>
      </c>
      <c r="K29" s="59">
        <v>54</v>
      </c>
      <c r="L29" s="61">
        <v>6</v>
      </c>
      <c r="M29" s="62">
        <v>1</v>
      </c>
      <c r="N29" s="63">
        <v>51</v>
      </c>
      <c r="O29" s="64">
        <v>6</v>
      </c>
      <c r="P29" s="64">
        <v>0</v>
      </c>
      <c r="Q29" s="64">
        <v>9</v>
      </c>
      <c r="R29" s="55">
        <v>66</v>
      </c>
      <c r="S29" s="64">
        <v>8</v>
      </c>
      <c r="T29" s="65">
        <v>1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147</v>
      </c>
      <c r="F30" s="69">
        <f t="shared" si="10"/>
        <v>18</v>
      </c>
      <c r="G30" s="69">
        <f t="shared" ref="G30" si="11">SUM(G28:G29)</f>
        <v>7</v>
      </c>
      <c r="H30" s="69">
        <f t="shared" si="10"/>
        <v>26</v>
      </c>
      <c r="I30" s="69">
        <f t="shared" si="10"/>
        <v>25</v>
      </c>
      <c r="J30" s="71">
        <f t="shared" si="10"/>
        <v>1</v>
      </c>
      <c r="K30" s="72">
        <f t="shared" si="10"/>
        <v>198</v>
      </c>
      <c r="L30" s="73">
        <f t="shared" si="10"/>
        <v>17</v>
      </c>
      <c r="M30" s="74">
        <f t="shared" si="10"/>
        <v>13</v>
      </c>
      <c r="N30" s="75">
        <f t="shared" si="10"/>
        <v>204</v>
      </c>
      <c r="O30" s="76">
        <f t="shared" si="10"/>
        <v>20</v>
      </c>
      <c r="P30" s="76">
        <f t="shared" ref="P30" si="12">SUM(P28:P29)</f>
        <v>10</v>
      </c>
      <c r="Q30" s="76">
        <f t="shared" si="10"/>
        <v>34</v>
      </c>
      <c r="R30" s="45">
        <f t="shared" si="10"/>
        <v>268</v>
      </c>
      <c r="S30" s="76">
        <f t="shared" si="10"/>
        <v>24</v>
      </c>
      <c r="T30" s="78">
        <f t="shared" si="10"/>
        <v>17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102</v>
      </c>
      <c r="F31" s="49">
        <v>18</v>
      </c>
      <c r="G31" s="49">
        <v>4</v>
      </c>
      <c r="H31" s="49">
        <v>11</v>
      </c>
      <c r="I31" s="49">
        <v>10</v>
      </c>
      <c r="J31" s="50">
        <v>1</v>
      </c>
      <c r="K31" s="51">
        <v>135</v>
      </c>
      <c r="L31" s="52">
        <v>7</v>
      </c>
      <c r="M31" s="53">
        <v>7</v>
      </c>
      <c r="N31" s="54">
        <v>142</v>
      </c>
      <c r="O31" s="55">
        <v>24</v>
      </c>
      <c r="P31" s="55">
        <v>6</v>
      </c>
      <c r="Q31" s="55">
        <v>15</v>
      </c>
      <c r="R31" s="55">
        <v>187</v>
      </c>
      <c r="S31" s="55">
        <v>9</v>
      </c>
      <c r="T31" s="56">
        <v>11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29</v>
      </c>
      <c r="F32" s="59">
        <v>5</v>
      </c>
      <c r="G32" s="59">
        <v>4</v>
      </c>
      <c r="H32" s="59">
        <v>5</v>
      </c>
      <c r="I32" s="59">
        <v>5</v>
      </c>
      <c r="J32" s="60">
        <v>0</v>
      </c>
      <c r="K32" s="59">
        <v>43</v>
      </c>
      <c r="L32" s="61">
        <v>2</v>
      </c>
      <c r="M32" s="62">
        <v>3</v>
      </c>
      <c r="N32" s="63">
        <v>37</v>
      </c>
      <c r="O32" s="64">
        <v>7</v>
      </c>
      <c r="P32" s="64">
        <v>4</v>
      </c>
      <c r="Q32" s="64">
        <v>8</v>
      </c>
      <c r="R32" s="55">
        <v>56</v>
      </c>
      <c r="S32" s="64">
        <v>3</v>
      </c>
      <c r="T32" s="65">
        <v>5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131</v>
      </c>
      <c r="F33" s="89">
        <f t="shared" si="13"/>
        <v>23</v>
      </c>
      <c r="G33" s="89">
        <f t="shared" ref="G33" si="14">SUM(G31:G32)</f>
        <v>8</v>
      </c>
      <c r="H33" s="89">
        <f t="shared" si="13"/>
        <v>16</v>
      </c>
      <c r="I33" s="89">
        <f t="shared" si="13"/>
        <v>15</v>
      </c>
      <c r="J33" s="90">
        <f t="shared" si="13"/>
        <v>1</v>
      </c>
      <c r="K33" s="69">
        <f t="shared" si="13"/>
        <v>178</v>
      </c>
      <c r="L33" s="91">
        <f t="shared" si="13"/>
        <v>9</v>
      </c>
      <c r="M33" s="92">
        <f t="shared" si="13"/>
        <v>10</v>
      </c>
      <c r="N33" s="93">
        <f t="shared" si="13"/>
        <v>179</v>
      </c>
      <c r="O33" s="94">
        <f t="shared" si="13"/>
        <v>31</v>
      </c>
      <c r="P33" s="94">
        <f t="shared" ref="P33" si="15">SUM(P31:P32)</f>
        <v>10</v>
      </c>
      <c r="Q33" s="94">
        <f t="shared" si="13"/>
        <v>23</v>
      </c>
      <c r="R33" s="95">
        <f t="shared" si="13"/>
        <v>243</v>
      </c>
      <c r="S33" s="94">
        <f t="shared" si="13"/>
        <v>12</v>
      </c>
      <c r="T33" s="171">
        <f t="shared" si="13"/>
        <v>16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44</v>
      </c>
      <c r="F34" s="175">
        <v>5</v>
      </c>
      <c r="G34" s="175">
        <v>0</v>
      </c>
      <c r="H34" s="175">
        <v>6</v>
      </c>
      <c r="I34" s="175">
        <v>3</v>
      </c>
      <c r="J34" s="175">
        <v>3</v>
      </c>
      <c r="K34" s="175">
        <v>55</v>
      </c>
      <c r="L34" s="175">
        <v>3</v>
      </c>
      <c r="M34" s="176">
        <v>8</v>
      </c>
      <c r="N34" s="174">
        <v>64</v>
      </c>
      <c r="O34" s="175">
        <v>8</v>
      </c>
      <c r="P34" s="175">
        <v>0</v>
      </c>
      <c r="Q34" s="175">
        <v>9</v>
      </c>
      <c r="R34" s="175">
        <v>81</v>
      </c>
      <c r="S34" s="175">
        <v>4</v>
      </c>
      <c r="T34" s="176">
        <v>12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450</v>
      </c>
      <c r="F35" s="98">
        <f t="shared" si="16"/>
        <v>66</v>
      </c>
      <c r="G35" s="98">
        <f t="shared" ref="G35" si="17">G34+G33+G30+G27+G26</f>
        <v>20</v>
      </c>
      <c r="H35" s="98">
        <f t="shared" si="16"/>
        <v>69</v>
      </c>
      <c r="I35" s="98">
        <f t="shared" si="16"/>
        <v>63</v>
      </c>
      <c r="J35" s="98">
        <f t="shared" si="16"/>
        <v>6</v>
      </c>
      <c r="K35" s="98">
        <f t="shared" si="16"/>
        <v>605</v>
      </c>
      <c r="L35" s="98">
        <f t="shared" si="16"/>
        <v>43</v>
      </c>
      <c r="M35" s="99">
        <f t="shared" si="16"/>
        <v>49</v>
      </c>
      <c r="N35" s="97">
        <f t="shared" si="16"/>
        <v>624</v>
      </c>
      <c r="O35" s="98">
        <f t="shared" si="16"/>
        <v>94</v>
      </c>
      <c r="P35" s="98">
        <f t="shared" ref="P35" si="18">P34+P33+P30+P27+P26</f>
        <v>27</v>
      </c>
      <c r="Q35" s="98">
        <f t="shared" si="16"/>
        <v>96</v>
      </c>
      <c r="R35" s="98">
        <f t="shared" si="16"/>
        <v>841</v>
      </c>
      <c r="S35" s="98">
        <f t="shared" si="16"/>
        <v>62</v>
      </c>
      <c r="T35" s="99">
        <f t="shared" si="16"/>
        <v>68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0.74380165289256195</v>
      </c>
      <c r="F36" s="265">
        <f t="shared" ref="F36:G36" si="19">IF(ISERROR(F35/($E35+$F35+$G35+$H35)),0,(F35/($E35+$F35+$G35+$H35)))</f>
        <v>0.10909090909090909</v>
      </c>
      <c r="G36" s="265">
        <f t="shared" si="19"/>
        <v>3.3057851239669422E-2</v>
      </c>
      <c r="H36" s="264">
        <f>IF(1-E36-F36-G36=1,IF(H35=0,0,1),1-E36-F36-G36)</f>
        <v>0.11404958677685956</v>
      </c>
      <c r="I36" s="265">
        <f>IF(ISERROR(I35/H35),0,I35/H35)</f>
        <v>0.91304347826086951</v>
      </c>
      <c r="J36" s="265">
        <f>IF(1-I36=1,IF(J35=0,0,1),1-I36)</f>
        <v>8.6956521739130488E-2</v>
      </c>
      <c r="K36" s="265"/>
      <c r="L36" s="265">
        <f>IF(ISERROR(L35/K35),0,L35/K35)</f>
        <v>7.1074380165289261E-2</v>
      </c>
      <c r="M36" s="266">
        <f>IF(ISERROR(M35/K35),0,M35/K35)</f>
        <v>8.0991735537190079E-2</v>
      </c>
      <c r="N36" s="263">
        <f>IF(ISERROR(N35/R35),0,N35/R35)</f>
        <v>0.74197384066587391</v>
      </c>
      <c r="O36" s="265">
        <f>IF(ISERROR(O35/R35),0,O35/R35)</f>
        <v>0.1117717003567182</v>
      </c>
      <c r="P36" s="265">
        <f>IF(ISERROR(P35/R35),0,P35/R35)</f>
        <v>3.2104637336504163E-2</v>
      </c>
      <c r="Q36" s="265">
        <f>IF(1-N36-O36-P36=1,IF(Q35=0,0,1),1-N36-O36-P36)</f>
        <v>0.11414982164090375</v>
      </c>
      <c r="R36" s="265"/>
      <c r="S36" s="265">
        <f>IF(ISERROR(S35/R35),0,S35/R35)</f>
        <v>7.3721759809750292E-2</v>
      </c>
      <c r="T36" s="267">
        <f>IF(ISERROR(T35/R35),0,T35/R35)</f>
        <v>8.0856123662306781E-2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3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3</v>
      </c>
      <c r="L8" s="149">
        <v>0</v>
      </c>
      <c r="M8" s="150">
        <v>0</v>
      </c>
      <c r="N8" s="151">
        <v>4</v>
      </c>
      <c r="O8" s="152">
        <v>0</v>
      </c>
      <c r="P8" s="152">
        <v>0</v>
      </c>
      <c r="Q8" s="152">
        <v>0</v>
      </c>
      <c r="R8" s="55">
        <v>4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0</v>
      </c>
      <c r="N9" s="120">
        <v>3</v>
      </c>
      <c r="O9" s="121">
        <v>3</v>
      </c>
      <c r="P9" s="121">
        <v>0</v>
      </c>
      <c r="Q9" s="121">
        <v>0</v>
      </c>
      <c r="R9" s="55">
        <v>6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5</v>
      </c>
      <c r="F10" s="180">
        <f t="shared" si="0"/>
        <v>1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6</v>
      </c>
      <c r="L10" s="183">
        <f t="shared" si="0"/>
        <v>0</v>
      </c>
      <c r="M10" s="184">
        <f t="shared" si="0"/>
        <v>0</v>
      </c>
      <c r="N10" s="185">
        <f t="shared" si="0"/>
        <v>7</v>
      </c>
      <c r="O10" s="186">
        <f t="shared" si="0"/>
        <v>3</v>
      </c>
      <c r="P10" s="186">
        <f t="shared" ref="P10" si="2">SUM(P8:P9)</f>
        <v>0</v>
      </c>
      <c r="Q10" s="186">
        <f t="shared" si="0"/>
        <v>0</v>
      </c>
      <c r="R10" s="45">
        <f t="shared" si="0"/>
        <v>10</v>
      </c>
      <c r="S10" s="187">
        <f t="shared" si="0"/>
        <v>0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1</v>
      </c>
      <c r="F11" s="188">
        <v>0</v>
      </c>
      <c r="G11" s="188">
        <v>0</v>
      </c>
      <c r="H11" s="188">
        <v>1</v>
      </c>
      <c r="I11" s="147">
        <v>0</v>
      </c>
      <c r="J11" s="148">
        <v>1</v>
      </c>
      <c r="K11" s="107">
        <v>2</v>
      </c>
      <c r="L11" s="149">
        <v>1</v>
      </c>
      <c r="M11" s="150">
        <v>0</v>
      </c>
      <c r="N11" s="151">
        <v>2</v>
      </c>
      <c r="O11" s="152">
        <v>0</v>
      </c>
      <c r="P11" s="152">
        <v>0</v>
      </c>
      <c r="Q11" s="152">
        <v>1</v>
      </c>
      <c r="R11" s="55">
        <v>3</v>
      </c>
      <c r="S11" s="177">
        <v>1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2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1</v>
      </c>
      <c r="N12" s="120">
        <v>3</v>
      </c>
      <c r="O12" s="121">
        <v>0</v>
      </c>
      <c r="P12" s="121">
        <v>0</v>
      </c>
      <c r="Q12" s="121">
        <v>0</v>
      </c>
      <c r="R12" s="55">
        <v>3</v>
      </c>
      <c r="S12" s="122">
        <v>0</v>
      </c>
      <c r="T12" s="122">
        <v>1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3</v>
      </c>
      <c r="F13" s="180">
        <f t="shared" si="3"/>
        <v>0</v>
      </c>
      <c r="G13" s="180">
        <f t="shared" ref="G13" si="4">SUM(G11:G12)</f>
        <v>0</v>
      </c>
      <c r="H13" s="180">
        <f t="shared" si="3"/>
        <v>1</v>
      </c>
      <c r="I13" s="181">
        <f t="shared" si="3"/>
        <v>0</v>
      </c>
      <c r="J13" s="182">
        <f t="shared" si="3"/>
        <v>1</v>
      </c>
      <c r="K13" s="128">
        <f t="shared" si="3"/>
        <v>4</v>
      </c>
      <c r="L13" s="183">
        <f t="shared" si="3"/>
        <v>1</v>
      </c>
      <c r="M13" s="184">
        <f t="shared" si="3"/>
        <v>1</v>
      </c>
      <c r="N13" s="185">
        <f t="shared" si="3"/>
        <v>5</v>
      </c>
      <c r="O13" s="186">
        <f t="shared" si="3"/>
        <v>0</v>
      </c>
      <c r="P13" s="186">
        <f t="shared" ref="P13" si="5">SUM(P11:P12)</f>
        <v>0</v>
      </c>
      <c r="Q13" s="186">
        <f t="shared" si="3"/>
        <v>1</v>
      </c>
      <c r="R13" s="45">
        <f t="shared" si="3"/>
        <v>6</v>
      </c>
      <c r="S13" s="187">
        <f t="shared" si="3"/>
        <v>1</v>
      </c>
      <c r="T13" s="187">
        <f t="shared" si="3"/>
        <v>1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4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4</v>
      </c>
      <c r="L14" s="183">
        <v>0</v>
      </c>
      <c r="M14" s="184">
        <v>0</v>
      </c>
      <c r="N14" s="185">
        <v>6</v>
      </c>
      <c r="O14" s="186">
        <v>0</v>
      </c>
      <c r="P14" s="186">
        <v>0</v>
      </c>
      <c r="Q14" s="186">
        <v>0</v>
      </c>
      <c r="R14" s="45">
        <v>6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6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6</v>
      </c>
      <c r="L15" s="149">
        <v>0</v>
      </c>
      <c r="M15" s="150">
        <v>0</v>
      </c>
      <c r="N15" s="192">
        <v>6</v>
      </c>
      <c r="O15" s="193">
        <v>0</v>
      </c>
      <c r="P15" s="193">
        <v>0</v>
      </c>
      <c r="Q15" s="193">
        <v>0</v>
      </c>
      <c r="R15" s="55">
        <v>6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3</v>
      </c>
      <c r="F16" s="116">
        <v>1</v>
      </c>
      <c r="G16" s="116">
        <v>0</v>
      </c>
      <c r="H16" s="116">
        <v>1</v>
      </c>
      <c r="I16" s="116">
        <v>0</v>
      </c>
      <c r="J16" s="117">
        <v>1</v>
      </c>
      <c r="K16" s="116">
        <v>5</v>
      </c>
      <c r="L16" s="118">
        <v>1</v>
      </c>
      <c r="M16" s="119">
        <v>0</v>
      </c>
      <c r="N16" s="120">
        <v>4</v>
      </c>
      <c r="O16" s="121">
        <v>1</v>
      </c>
      <c r="P16" s="121">
        <v>0</v>
      </c>
      <c r="Q16" s="121">
        <v>1</v>
      </c>
      <c r="R16" s="55">
        <v>6</v>
      </c>
      <c r="S16" s="122">
        <v>1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9</v>
      </c>
      <c r="F17" s="181">
        <f t="shared" si="6"/>
        <v>1</v>
      </c>
      <c r="G17" s="181">
        <f t="shared" ref="G17" si="7">SUM(G15:G16)</f>
        <v>0</v>
      </c>
      <c r="H17" s="181">
        <f t="shared" si="6"/>
        <v>1</v>
      </c>
      <c r="I17" s="181">
        <f t="shared" si="6"/>
        <v>0</v>
      </c>
      <c r="J17" s="182">
        <f t="shared" si="6"/>
        <v>1</v>
      </c>
      <c r="K17" s="128">
        <f t="shared" si="6"/>
        <v>11</v>
      </c>
      <c r="L17" s="183">
        <f t="shared" si="6"/>
        <v>1</v>
      </c>
      <c r="M17" s="184">
        <f t="shared" si="6"/>
        <v>0</v>
      </c>
      <c r="N17" s="185">
        <f t="shared" si="6"/>
        <v>10</v>
      </c>
      <c r="O17" s="186">
        <f t="shared" si="6"/>
        <v>1</v>
      </c>
      <c r="P17" s="186">
        <f t="shared" ref="P17" si="8">SUM(P15:P16)</f>
        <v>0</v>
      </c>
      <c r="Q17" s="186">
        <f t="shared" si="6"/>
        <v>1</v>
      </c>
      <c r="R17" s="45">
        <f t="shared" si="6"/>
        <v>12</v>
      </c>
      <c r="S17" s="187">
        <f t="shared" si="6"/>
        <v>1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9</v>
      </c>
      <c r="F18" s="147">
        <v>2</v>
      </c>
      <c r="G18" s="147">
        <v>1</v>
      </c>
      <c r="H18" s="147">
        <v>1</v>
      </c>
      <c r="I18" s="147">
        <v>0</v>
      </c>
      <c r="J18" s="148">
        <v>1</v>
      </c>
      <c r="K18" s="107">
        <v>13</v>
      </c>
      <c r="L18" s="194">
        <v>1</v>
      </c>
      <c r="M18" s="195">
        <v>1</v>
      </c>
      <c r="N18" s="151">
        <v>18</v>
      </c>
      <c r="O18" s="152">
        <v>4</v>
      </c>
      <c r="P18" s="152">
        <v>3</v>
      </c>
      <c r="Q18" s="152">
        <v>1</v>
      </c>
      <c r="R18" s="55">
        <v>26</v>
      </c>
      <c r="S18" s="193">
        <v>2</v>
      </c>
      <c r="T18" s="196">
        <v>1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2</v>
      </c>
      <c r="F19" s="116">
        <v>0</v>
      </c>
      <c r="G19" s="116">
        <v>1</v>
      </c>
      <c r="H19" s="116">
        <v>0</v>
      </c>
      <c r="I19" s="116">
        <v>0</v>
      </c>
      <c r="J19" s="117">
        <v>0</v>
      </c>
      <c r="K19" s="116">
        <v>3</v>
      </c>
      <c r="L19" s="118">
        <v>0</v>
      </c>
      <c r="M19" s="119">
        <v>0</v>
      </c>
      <c r="N19" s="120">
        <v>3</v>
      </c>
      <c r="O19" s="121">
        <v>0</v>
      </c>
      <c r="P19" s="121">
        <v>2</v>
      </c>
      <c r="Q19" s="121">
        <v>0</v>
      </c>
      <c r="R19" s="55">
        <v>5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11</v>
      </c>
      <c r="F20" s="181">
        <f t="shared" si="9"/>
        <v>2</v>
      </c>
      <c r="G20" s="181">
        <f t="shared" ref="G20" si="10">SUM(G18:G19)</f>
        <v>2</v>
      </c>
      <c r="H20" s="181">
        <f t="shared" si="9"/>
        <v>1</v>
      </c>
      <c r="I20" s="181">
        <f t="shared" si="9"/>
        <v>0</v>
      </c>
      <c r="J20" s="182">
        <f t="shared" si="9"/>
        <v>1</v>
      </c>
      <c r="K20" s="128">
        <f t="shared" si="9"/>
        <v>16</v>
      </c>
      <c r="L20" s="183">
        <f t="shared" si="9"/>
        <v>1</v>
      </c>
      <c r="M20" s="184">
        <f t="shared" si="9"/>
        <v>1</v>
      </c>
      <c r="N20" s="185">
        <f t="shared" si="9"/>
        <v>21</v>
      </c>
      <c r="O20" s="186">
        <f t="shared" si="9"/>
        <v>4</v>
      </c>
      <c r="P20" s="186">
        <f t="shared" ref="P20" si="11">SUM(P18:P19)</f>
        <v>5</v>
      </c>
      <c r="Q20" s="186">
        <f t="shared" si="9"/>
        <v>1</v>
      </c>
      <c r="R20" s="45">
        <f t="shared" si="9"/>
        <v>31</v>
      </c>
      <c r="S20" s="186">
        <f t="shared" si="9"/>
        <v>2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5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5</v>
      </c>
      <c r="L21" s="183">
        <v>0</v>
      </c>
      <c r="M21" s="184">
        <v>0</v>
      </c>
      <c r="N21" s="185">
        <v>7</v>
      </c>
      <c r="O21" s="186">
        <v>0</v>
      </c>
      <c r="P21" s="186">
        <v>0</v>
      </c>
      <c r="Q21" s="186">
        <v>0</v>
      </c>
      <c r="R21" s="45">
        <v>7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1</v>
      </c>
      <c r="G23" s="116">
        <v>0</v>
      </c>
      <c r="H23" s="116">
        <v>0</v>
      </c>
      <c r="I23" s="116">
        <v>0</v>
      </c>
      <c r="J23" s="117">
        <v>0</v>
      </c>
      <c r="K23" s="116">
        <v>1</v>
      </c>
      <c r="L23" s="118">
        <v>0</v>
      </c>
      <c r="M23" s="119">
        <v>0</v>
      </c>
      <c r="N23" s="120">
        <v>0</v>
      </c>
      <c r="O23" s="121">
        <v>3</v>
      </c>
      <c r="P23" s="121">
        <v>0</v>
      </c>
      <c r="Q23" s="121">
        <v>0</v>
      </c>
      <c r="R23" s="55">
        <v>3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0</v>
      </c>
      <c r="F24" s="181">
        <f t="shared" si="12"/>
        <v>1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1</v>
      </c>
      <c r="L24" s="183">
        <f t="shared" si="12"/>
        <v>0</v>
      </c>
      <c r="M24" s="184">
        <f t="shared" si="12"/>
        <v>0</v>
      </c>
      <c r="N24" s="185">
        <f t="shared" si="12"/>
        <v>0</v>
      </c>
      <c r="O24" s="186">
        <f t="shared" si="12"/>
        <v>3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3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1</v>
      </c>
      <c r="I25" s="126">
        <v>1</v>
      </c>
      <c r="J25" s="127">
        <v>0</v>
      </c>
      <c r="K25" s="198">
        <v>1</v>
      </c>
      <c r="L25" s="129">
        <v>0</v>
      </c>
      <c r="M25" s="130">
        <v>1</v>
      </c>
      <c r="N25" s="131">
        <v>0</v>
      </c>
      <c r="O25" s="132">
        <v>0</v>
      </c>
      <c r="P25" s="132">
        <v>0</v>
      </c>
      <c r="Q25" s="132">
        <v>2</v>
      </c>
      <c r="R25" s="95">
        <v>2</v>
      </c>
      <c r="S25" s="132">
        <v>0</v>
      </c>
      <c r="T25" s="199">
        <v>2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37</v>
      </c>
      <c r="F26" s="98">
        <f t="shared" si="15"/>
        <v>5</v>
      </c>
      <c r="G26" s="98">
        <f t="shared" ref="G26" si="16">G25+G24+G21+G20+G17+G14+G13+G10</f>
        <v>2</v>
      </c>
      <c r="H26" s="98">
        <f t="shared" si="15"/>
        <v>4</v>
      </c>
      <c r="I26" s="98">
        <f t="shared" si="15"/>
        <v>1</v>
      </c>
      <c r="J26" s="98">
        <f t="shared" si="15"/>
        <v>3</v>
      </c>
      <c r="K26" s="98">
        <f t="shared" si="15"/>
        <v>48</v>
      </c>
      <c r="L26" s="98">
        <f t="shared" si="15"/>
        <v>3</v>
      </c>
      <c r="M26" s="99">
        <f t="shared" si="15"/>
        <v>3</v>
      </c>
      <c r="N26" s="97">
        <f t="shared" si="15"/>
        <v>56</v>
      </c>
      <c r="O26" s="98">
        <f t="shared" si="15"/>
        <v>11</v>
      </c>
      <c r="P26" s="98">
        <f t="shared" ref="P26" si="17">P25+P24+P21+P20+P17+P14+P13+P10</f>
        <v>5</v>
      </c>
      <c r="Q26" s="98">
        <f t="shared" si="15"/>
        <v>5</v>
      </c>
      <c r="R26" s="98">
        <f t="shared" si="15"/>
        <v>77</v>
      </c>
      <c r="S26" s="98">
        <f t="shared" si="15"/>
        <v>4</v>
      </c>
      <c r="T26" s="99">
        <f t="shared" si="15"/>
        <v>4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0.77083333333333337</v>
      </c>
      <c r="F27" s="265">
        <f t="shared" ref="F27:G27" si="18">IF(ISERROR(F26/($E26+$F26+$G26+$H26)),0,(F26/($E26+$F26+$G26+$H26)))</f>
        <v>0.10416666666666667</v>
      </c>
      <c r="G27" s="265">
        <f t="shared" si="18"/>
        <v>4.1666666666666664E-2</v>
      </c>
      <c r="H27" s="264">
        <f>IF(1-E27-F27-G27=1,IF(H26=0,0,1),1-E27-F27-G27)</f>
        <v>8.3333333333333287E-2</v>
      </c>
      <c r="I27" s="265">
        <f>IF(ISERROR(I26/H26),0,(I26/H26))</f>
        <v>0.25</v>
      </c>
      <c r="J27" s="265">
        <f>IF(1-I27=1,IF(J26=0,0,1),1-I27)</f>
        <v>0.75</v>
      </c>
      <c r="K27" s="265"/>
      <c r="L27" s="265">
        <f>IF(ISERROR(L26/K26),0,L26/K26)</f>
        <v>6.25E-2</v>
      </c>
      <c r="M27" s="266">
        <f>IF(ISERROR(M26/K26),0,M26/K26)</f>
        <v>6.25E-2</v>
      </c>
      <c r="N27" s="263">
        <f>IF(ISERROR(N26/R26),0,N26/R26)</f>
        <v>0.72727272727272729</v>
      </c>
      <c r="O27" s="265">
        <f>IF(ISERROR(O26/R26),0,O26/R26)</f>
        <v>0.14285714285714285</v>
      </c>
      <c r="P27" s="265">
        <f>IF(ISERROR(P26/R26),0,P26/R26)</f>
        <v>6.4935064935064929E-2</v>
      </c>
      <c r="Q27" s="265">
        <f>IF(1-N27-O27-P27=1,IF(Q26=0,0,1),1-N27-O27-P27)</f>
        <v>6.4935064935064929E-2</v>
      </c>
      <c r="R27" s="265"/>
      <c r="S27" s="265">
        <f>IF(ISERROR(S26/R26),0,(S26/R26))</f>
        <v>5.1948051948051951E-2</v>
      </c>
      <c r="T27" s="267">
        <f>IF(ISERROR(T26/R26),0,T26/R26)</f>
        <v>5.1948051948051951E-2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46</v>
      </c>
      <c r="F35" s="147">
        <v>9</v>
      </c>
      <c r="G35" s="147">
        <v>4</v>
      </c>
      <c r="H35" s="147">
        <v>3</v>
      </c>
      <c r="I35" s="147">
        <v>3</v>
      </c>
      <c r="J35" s="148">
        <v>0</v>
      </c>
      <c r="K35" s="147">
        <v>62</v>
      </c>
      <c r="L35" s="149">
        <v>0</v>
      </c>
      <c r="M35" s="150">
        <v>4</v>
      </c>
      <c r="N35" s="151">
        <v>70</v>
      </c>
      <c r="O35" s="152">
        <v>14</v>
      </c>
      <c r="P35" s="152">
        <v>6</v>
      </c>
      <c r="Q35" s="152">
        <v>4</v>
      </c>
      <c r="R35" s="55">
        <v>94</v>
      </c>
      <c r="S35" s="177">
        <v>0</v>
      </c>
      <c r="T35" s="177">
        <v>5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16</v>
      </c>
      <c r="F36" s="116">
        <v>6</v>
      </c>
      <c r="G36" s="116">
        <v>0</v>
      </c>
      <c r="H36" s="116">
        <v>0</v>
      </c>
      <c r="I36" s="116">
        <v>0</v>
      </c>
      <c r="J36" s="117">
        <v>0</v>
      </c>
      <c r="K36" s="116">
        <v>22</v>
      </c>
      <c r="L36" s="118">
        <v>0</v>
      </c>
      <c r="M36" s="119">
        <v>1</v>
      </c>
      <c r="N36" s="120">
        <v>21</v>
      </c>
      <c r="O36" s="121">
        <v>6</v>
      </c>
      <c r="P36" s="121">
        <v>0</v>
      </c>
      <c r="Q36" s="121">
        <v>0</v>
      </c>
      <c r="R36" s="55">
        <v>27</v>
      </c>
      <c r="S36" s="122">
        <v>0</v>
      </c>
      <c r="T36" s="122">
        <v>1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62</v>
      </c>
      <c r="F37" s="180">
        <f t="shared" si="19"/>
        <v>15</v>
      </c>
      <c r="G37" s="180">
        <f t="shared" ref="G37" si="20">SUM(G35:G36)</f>
        <v>4</v>
      </c>
      <c r="H37" s="180">
        <f t="shared" si="19"/>
        <v>3</v>
      </c>
      <c r="I37" s="181">
        <f t="shared" si="19"/>
        <v>3</v>
      </c>
      <c r="J37" s="182">
        <f t="shared" si="19"/>
        <v>0</v>
      </c>
      <c r="K37" s="128">
        <f t="shared" si="19"/>
        <v>84</v>
      </c>
      <c r="L37" s="183">
        <f t="shared" si="19"/>
        <v>0</v>
      </c>
      <c r="M37" s="184">
        <f t="shared" si="19"/>
        <v>5</v>
      </c>
      <c r="N37" s="185">
        <f t="shared" si="19"/>
        <v>91</v>
      </c>
      <c r="O37" s="186">
        <f t="shared" si="19"/>
        <v>20</v>
      </c>
      <c r="P37" s="186">
        <f t="shared" ref="P37" si="21">SUM(P35:P36)</f>
        <v>6</v>
      </c>
      <c r="Q37" s="186">
        <f t="shared" si="19"/>
        <v>4</v>
      </c>
      <c r="R37" s="45">
        <f t="shared" si="19"/>
        <v>121</v>
      </c>
      <c r="S37" s="187">
        <f t="shared" si="19"/>
        <v>0</v>
      </c>
      <c r="T37" s="187">
        <f t="shared" si="19"/>
        <v>6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36</v>
      </c>
      <c r="F38" s="188">
        <v>4</v>
      </c>
      <c r="G38" s="188">
        <v>1</v>
      </c>
      <c r="H38" s="188">
        <v>14</v>
      </c>
      <c r="I38" s="147">
        <v>6</v>
      </c>
      <c r="J38" s="148">
        <v>8</v>
      </c>
      <c r="K38" s="107">
        <v>55</v>
      </c>
      <c r="L38" s="149">
        <v>8</v>
      </c>
      <c r="M38" s="150">
        <v>9</v>
      </c>
      <c r="N38" s="151">
        <v>49</v>
      </c>
      <c r="O38" s="152">
        <v>4</v>
      </c>
      <c r="P38" s="152">
        <v>2</v>
      </c>
      <c r="Q38" s="152">
        <v>19</v>
      </c>
      <c r="R38" s="55">
        <v>74</v>
      </c>
      <c r="S38" s="177">
        <v>9</v>
      </c>
      <c r="T38" s="177">
        <v>14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23</v>
      </c>
      <c r="F39" s="190">
        <v>2</v>
      </c>
      <c r="G39" s="190">
        <v>1</v>
      </c>
      <c r="H39" s="190">
        <v>2</v>
      </c>
      <c r="I39" s="116">
        <v>0</v>
      </c>
      <c r="J39" s="117">
        <v>2</v>
      </c>
      <c r="K39" s="116">
        <v>28</v>
      </c>
      <c r="L39" s="118">
        <v>0</v>
      </c>
      <c r="M39" s="119">
        <v>5</v>
      </c>
      <c r="N39" s="120">
        <v>35</v>
      </c>
      <c r="O39" s="121">
        <v>2</v>
      </c>
      <c r="P39" s="121">
        <v>2</v>
      </c>
      <c r="Q39" s="121">
        <v>3</v>
      </c>
      <c r="R39" s="55">
        <v>42</v>
      </c>
      <c r="S39" s="122">
        <v>0</v>
      </c>
      <c r="T39" s="122">
        <v>8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59</v>
      </c>
      <c r="F40" s="180">
        <f t="shared" si="22"/>
        <v>6</v>
      </c>
      <c r="G40" s="180">
        <f t="shared" ref="G40" si="23">SUM(G38:G39)</f>
        <v>2</v>
      </c>
      <c r="H40" s="180">
        <f t="shared" si="22"/>
        <v>16</v>
      </c>
      <c r="I40" s="181">
        <f t="shared" si="22"/>
        <v>6</v>
      </c>
      <c r="J40" s="182">
        <f t="shared" si="22"/>
        <v>10</v>
      </c>
      <c r="K40" s="128">
        <f t="shared" si="22"/>
        <v>83</v>
      </c>
      <c r="L40" s="183">
        <f t="shared" si="22"/>
        <v>8</v>
      </c>
      <c r="M40" s="184">
        <f t="shared" si="22"/>
        <v>14</v>
      </c>
      <c r="N40" s="185">
        <f t="shared" si="22"/>
        <v>84</v>
      </c>
      <c r="O40" s="186">
        <f t="shared" si="22"/>
        <v>6</v>
      </c>
      <c r="P40" s="186">
        <f t="shared" ref="P40" si="24">SUM(P38:P39)</f>
        <v>4</v>
      </c>
      <c r="Q40" s="186">
        <f t="shared" si="22"/>
        <v>22</v>
      </c>
      <c r="R40" s="45">
        <f t="shared" si="22"/>
        <v>116</v>
      </c>
      <c r="S40" s="187">
        <f t="shared" si="22"/>
        <v>9</v>
      </c>
      <c r="T40" s="187">
        <f t="shared" si="22"/>
        <v>22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48</v>
      </c>
      <c r="F41" s="181">
        <v>2</v>
      </c>
      <c r="G41" s="181">
        <v>4</v>
      </c>
      <c r="H41" s="181">
        <v>6</v>
      </c>
      <c r="I41" s="181">
        <v>6</v>
      </c>
      <c r="J41" s="182">
        <v>0</v>
      </c>
      <c r="K41" s="139">
        <v>60</v>
      </c>
      <c r="L41" s="183">
        <v>5</v>
      </c>
      <c r="M41" s="184">
        <v>1</v>
      </c>
      <c r="N41" s="185">
        <v>85</v>
      </c>
      <c r="O41" s="186">
        <v>2</v>
      </c>
      <c r="P41" s="186">
        <v>5</v>
      </c>
      <c r="Q41" s="186">
        <v>14</v>
      </c>
      <c r="R41" s="45">
        <v>106</v>
      </c>
      <c r="S41" s="187">
        <v>11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36</v>
      </c>
      <c r="F42" s="147">
        <v>3</v>
      </c>
      <c r="G42" s="147">
        <v>0</v>
      </c>
      <c r="H42" s="147">
        <v>2</v>
      </c>
      <c r="I42" s="147">
        <v>2</v>
      </c>
      <c r="J42" s="148">
        <v>0</v>
      </c>
      <c r="K42" s="107">
        <v>41</v>
      </c>
      <c r="L42" s="149">
        <v>2</v>
      </c>
      <c r="M42" s="150">
        <v>0</v>
      </c>
      <c r="N42" s="192">
        <v>36</v>
      </c>
      <c r="O42" s="193">
        <v>3</v>
      </c>
      <c r="P42" s="193">
        <v>0</v>
      </c>
      <c r="Q42" s="193">
        <v>2</v>
      </c>
      <c r="R42" s="55">
        <v>41</v>
      </c>
      <c r="S42" s="177">
        <v>2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64</v>
      </c>
      <c r="F43" s="116">
        <v>7</v>
      </c>
      <c r="G43" s="116">
        <v>0</v>
      </c>
      <c r="H43" s="116">
        <v>9</v>
      </c>
      <c r="I43" s="116">
        <v>3</v>
      </c>
      <c r="J43" s="117">
        <v>6</v>
      </c>
      <c r="K43" s="116">
        <v>80</v>
      </c>
      <c r="L43" s="118">
        <v>3</v>
      </c>
      <c r="M43" s="119">
        <v>8</v>
      </c>
      <c r="N43" s="120">
        <v>92</v>
      </c>
      <c r="O43" s="121">
        <v>7</v>
      </c>
      <c r="P43" s="121">
        <v>0</v>
      </c>
      <c r="Q43" s="121">
        <v>12</v>
      </c>
      <c r="R43" s="55">
        <v>111</v>
      </c>
      <c r="S43" s="122">
        <v>3</v>
      </c>
      <c r="T43" s="122">
        <v>12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100</v>
      </c>
      <c r="F44" s="181">
        <f t="shared" si="25"/>
        <v>10</v>
      </c>
      <c r="G44" s="181">
        <f t="shared" ref="G44" si="26">SUM(G42:G43)</f>
        <v>0</v>
      </c>
      <c r="H44" s="181">
        <f t="shared" si="25"/>
        <v>11</v>
      </c>
      <c r="I44" s="181">
        <f t="shared" si="25"/>
        <v>5</v>
      </c>
      <c r="J44" s="182">
        <f t="shared" si="25"/>
        <v>6</v>
      </c>
      <c r="K44" s="128">
        <f t="shared" si="25"/>
        <v>121</v>
      </c>
      <c r="L44" s="183">
        <f t="shared" si="25"/>
        <v>5</v>
      </c>
      <c r="M44" s="184">
        <f t="shared" si="25"/>
        <v>8</v>
      </c>
      <c r="N44" s="185">
        <f t="shared" si="25"/>
        <v>128</v>
      </c>
      <c r="O44" s="186">
        <f t="shared" si="25"/>
        <v>10</v>
      </c>
      <c r="P44" s="186">
        <f t="shared" ref="P44" si="27">SUM(P42:P43)</f>
        <v>0</v>
      </c>
      <c r="Q44" s="186">
        <f t="shared" si="25"/>
        <v>14</v>
      </c>
      <c r="R44" s="45">
        <f t="shared" si="25"/>
        <v>152</v>
      </c>
      <c r="S44" s="187">
        <f t="shared" si="25"/>
        <v>5</v>
      </c>
      <c r="T44" s="187">
        <f t="shared" si="25"/>
        <v>12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90</v>
      </c>
      <c r="F45" s="147">
        <v>13</v>
      </c>
      <c r="G45" s="147">
        <v>8</v>
      </c>
      <c r="H45" s="147">
        <v>14</v>
      </c>
      <c r="I45" s="147">
        <v>13</v>
      </c>
      <c r="J45" s="148">
        <v>1</v>
      </c>
      <c r="K45" s="107">
        <v>125</v>
      </c>
      <c r="L45" s="194">
        <v>11</v>
      </c>
      <c r="M45" s="195">
        <v>5</v>
      </c>
      <c r="N45" s="151">
        <v>149</v>
      </c>
      <c r="O45" s="152">
        <v>24</v>
      </c>
      <c r="P45" s="152">
        <v>14</v>
      </c>
      <c r="Q45" s="152">
        <v>24</v>
      </c>
      <c r="R45" s="55">
        <v>211</v>
      </c>
      <c r="S45" s="193">
        <v>21</v>
      </c>
      <c r="T45" s="196">
        <v>10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45</v>
      </c>
      <c r="F46" s="116">
        <v>4</v>
      </c>
      <c r="G46" s="116">
        <v>3</v>
      </c>
      <c r="H46" s="116">
        <v>4</v>
      </c>
      <c r="I46" s="116">
        <v>2</v>
      </c>
      <c r="J46" s="117">
        <v>2</v>
      </c>
      <c r="K46" s="116">
        <v>56</v>
      </c>
      <c r="L46" s="118">
        <v>3</v>
      </c>
      <c r="M46" s="119">
        <v>2</v>
      </c>
      <c r="N46" s="120">
        <v>76</v>
      </c>
      <c r="O46" s="121">
        <v>10</v>
      </c>
      <c r="P46" s="121">
        <v>4</v>
      </c>
      <c r="Q46" s="121">
        <v>6</v>
      </c>
      <c r="R46" s="55">
        <v>96</v>
      </c>
      <c r="S46" s="121">
        <v>5</v>
      </c>
      <c r="T46" s="122">
        <v>2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135</v>
      </c>
      <c r="F47" s="181">
        <f t="shared" si="28"/>
        <v>17</v>
      </c>
      <c r="G47" s="181">
        <f t="shared" ref="G47" si="29">SUM(G45:G46)</f>
        <v>11</v>
      </c>
      <c r="H47" s="181">
        <f t="shared" si="28"/>
        <v>18</v>
      </c>
      <c r="I47" s="181">
        <f t="shared" si="28"/>
        <v>15</v>
      </c>
      <c r="J47" s="182">
        <f t="shared" si="28"/>
        <v>3</v>
      </c>
      <c r="K47" s="128">
        <f t="shared" si="28"/>
        <v>181</v>
      </c>
      <c r="L47" s="183">
        <f t="shared" si="28"/>
        <v>14</v>
      </c>
      <c r="M47" s="184">
        <f t="shared" si="28"/>
        <v>7</v>
      </c>
      <c r="N47" s="185">
        <f t="shared" si="28"/>
        <v>225</v>
      </c>
      <c r="O47" s="186">
        <f t="shared" si="28"/>
        <v>34</v>
      </c>
      <c r="P47" s="186">
        <f t="shared" ref="P47" si="30">SUM(P45:P46)</f>
        <v>18</v>
      </c>
      <c r="Q47" s="186">
        <f t="shared" si="28"/>
        <v>30</v>
      </c>
      <c r="R47" s="45">
        <f t="shared" si="28"/>
        <v>307</v>
      </c>
      <c r="S47" s="186">
        <f t="shared" si="28"/>
        <v>26</v>
      </c>
      <c r="T47" s="187">
        <f t="shared" si="28"/>
        <v>12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24</v>
      </c>
      <c r="F48" s="181">
        <v>6</v>
      </c>
      <c r="G48" s="181">
        <v>0</v>
      </c>
      <c r="H48" s="181">
        <v>0</v>
      </c>
      <c r="I48" s="181">
        <v>0</v>
      </c>
      <c r="J48" s="182">
        <v>0</v>
      </c>
      <c r="K48" s="139">
        <v>30</v>
      </c>
      <c r="L48" s="183">
        <v>0</v>
      </c>
      <c r="M48" s="184">
        <v>3</v>
      </c>
      <c r="N48" s="185">
        <v>41</v>
      </c>
      <c r="O48" s="186">
        <v>12</v>
      </c>
      <c r="P48" s="186">
        <v>0</v>
      </c>
      <c r="Q48" s="186">
        <v>0</v>
      </c>
      <c r="R48" s="45">
        <v>53</v>
      </c>
      <c r="S48" s="186">
        <v>0</v>
      </c>
      <c r="T48" s="187">
        <v>5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4</v>
      </c>
      <c r="F49" s="147">
        <v>1</v>
      </c>
      <c r="G49" s="147">
        <v>0</v>
      </c>
      <c r="H49" s="147">
        <v>2</v>
      </c>
      <c r="I49" s="147">
        <v>1</v>
      </c>
      <c r="J49" s="148">
        <v>1</v>
      </c>
      <c r="K49" s="107">
        <v>7</v>
      </c>
      <c r="L49" s="149">
        <v>0</v>
      </c>
      <c r="M49" s="150">
        <v>2</v>
      </c>
      <c r="N49" s="151">
        <v>6</v>
      </c>
      <c r="O49" s="152">
        <v>1</v>
      </c>
      <c r="P49" s="152">
        <v>0</v>
      </c>
      <c r="Q49" s="152">
        <v>3</v>
      </c>
      <c r="R49" s="55">
        <v>10</v>
      </c>
      <c r="S49" s="152">
        <v>0</v>
      </c>
      <c r="T49" s="177">
        <v>3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9</v>
      </c>
      <c r="F50" s="116">
        <v>4</v>
      </c>
      <c r="G50" s="116">
        <v>1</v>
      </c>
      <c r="H50" s="116">
        <v>0</v>
      </c>
      <c r="I50" s="116">
        <v>0</v>
      </c>
      <c r="J50" s="117">
        <v>0</v>
      </c>
      <c r="K50" s="116">
        <v>14</v>
      </c>
      <c r="L50" s="118">
        <v>0</v>
      </c>
      <c r="M50" s="119">
        <v>1</v>
      </c>
      <c r="N50" s="120">
        <v>12</v>
      </c>
      <c r="O50" s="121">
        <v>6</v>
      </c>
      <c r="P50" s="121">
        <v>1</v>
      </c>
      <c r="Q50" s="121">
        <v>0</v>
      </c>
      <c r="R50" s="55">
        <v>19</v>
      </c>
      <c r="S50" s="121">
        <v>0</v>
      </c>
      <c r="T50" s="122">
        <v>2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13</v>
      </c>
      <c r="F51" s="181">
        <f t="shared" si="31"/>
        <v>5</v>
      </c>
      <c r="G51" s="181">
        <f t="shared" ref="G51" si="32">SUM(G49:G50)</f>
        <v>1</v>
      </c>
      <c r="H51" s="181">
        <f t="shared" si="31"/>
        <v>2</v>
      </c>
      <c r="I51" s="181">
        <f t="shared" si="31"/>
        <v>1</v>
      </c>
      <c r="J51" s="182">
        <f t="shared" si="31"/>
        <v>1</v>
      </c>
      <c r="K51" s="128">
        <f t="shared" si="31"/>
        <v>21</v>
      </c>
      <c r="L51" s="183">
        <f t="shared" si="31"/>
        <v>0</v>
      </c>
      <c r="M51" s="184">
        <f t="shared" si="31"/>
        <v>3</v>
      </c>
      <c r="N51" s="185">
        <f t="shared" si="31"/>
        <v>18</v>
      </c>
      <c r="O51" s="186">
        <f t="shared" si="31"/>
        <v>7</v>
      </c>
      <c r="P51" s="186">
        <f t="shared" ref="P51" si="33">SUM(P49:P50)</f>
        <v>1</v>
      </c>
      <c r="Q51" s="186">
        <f t="shared" si="31"/>
        <v>3</v>
      </c>
      <c r="R51" s="45">
        <f t="shared" si="31"/>
        <v>29</v>
      </c>
      <c r="S51" s="186">
        <f t="shared" si="31"/>
        <v>0</v>
      </c>
      <c r="T51" s="187">
        <f t="shared" si="31"/>
        <v>5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59</v>
      </c>
      <c r="F52" s="126">
        <v>7</v>
      </c>
      <c r="G52" s="126">
        <v>3</v>
      </c>
      <c r="H52" s="126">
        <v>3</v>
      </c>
      <c r="I52" s="126">
        <v>2</v>
      </c>
      <c r="J52" s="127">
        <v>1</v>
      </c>
      <c r="K52" s="198">
        <v>72</v>
      </c>
      <c r="L52" s="129">
        <v>1</v>
      </c>
      <c r="M52" s="130">
        <v>2</v>
      </c>
      <c r="N52" s="131">
        <v>91</v>
      </c>
      <c r="O52" s="132">
        <v>13</v>
      </c>
      <c r="P52" s="132">
        <v>6</v>
      </c>
      <c r="Q52" s="132">
        <v>4</v>
      </c>
      <c r="R52" s="95">
        <v>114</v>
      </c>
      <c r="S52" s="132">
        <v>1</v>
      </c>
      <c r="T52" s="199">
        <v>3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500</v>
      </c>
      <c r="F53" s="98">
        <f t="shared" si="34"/>
        <v>68</v>
      </c>
      <c r="G53" s="98">
        <f t="shared" ref="G53" si="35">G52+G51+G48+G47+G44+G41+G40+G37</f>
        <v>25</v>
      </c>
      <c r="H53" s="98">
        <f t="shared" si="34"/>
        <v>59</v>
      </c>
      <c r="I53" s="98">
        <f t="shared" si="34"/>
        <v>38</v>
      </c>
      <c r="J53" s="98">
        <f t="shared" si="34"/>
        <v>21</v>
      </c>
      <c r="K53" s="98">
        <f t="shared" si="34"/>
        <v>652</v>
      </c>
      <c r="L53" s="98">
        <f t="shared" si="34"/>
        <v>33</v>
      </c>
      <c r="M53" s="99">
        <f t="shared" si="34"/>
        <v>43</v>
      </c>
      <c r="N53" s="97">
        <f t="shared" si="34"/>
        <v>763</v>
      </c>
      <c r="O53" s="98">
        <f t="shared" si="34"/>
        <v>104</v>
      </c>
      <c r="P53" s="98">
        <f t="shared" ref="P53" si="36">P52+P51+P48+P47+P44+P41+P40+P37</f>
        <v>40</v>
      </c>
      <c r="Q53" s="98">
        <f t="shared" si="34"/>
        <v>91</v>
      </c>
      <c r="R53" s="98">
        <f t="shared" si="34"/>
        <v>998</v>
      </c>
      <c r="S53" s="98">
        <f t="shared" si="34"/>
        <v>52</v>
      </c>
      <c r="T53" s="99">
        <f t="shared" si="34"/>
        <v>68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0.76687116564417179</v>
      </c>
      <c r="F54" s="265">
        <f t="shared" ref="F54:G54" si="37">IF(ISERROR(F53/($E53+$F53+$G53+$H53)),0,(F53/($E53+$F53+$G53+$H53)))</f>
        <v>0.10429447852760736</v>
      </c>
      <c r="G54" s="265">
        <f t="shared" si="37"/>
        <v>3.834355828220859E-2</v>
      </c>
      <c r="H54" s="264">
        <f>IF(1-E54-F54-G54=1,IF(H53=0,0,1),1-E54-F54-G54)</f>
        <v>9.0490797546012247E-2</v>
      </c>
      <c r="I54" s="265">
        <f>IF(ISERROR(I53/H53),0,(I53/H53))</f>
        <v>0.64406779661016944</v>
      </c>
      <c r="J54" s="265">
        <f>IF(1-I54=1,IF(J53=0,0,1),1-I54)</f>
        <v>0.35593220338983056</v>
      </c>
      <c r="K54" s="265"/>
      <c r="L54" s="265">
        <f>IF(ISERROR(L53/K53),0,L53/K53)</f>
        <v>5.0613496932515337E-2</v>
      </c>
      <c r="M54" s="266">
        <f>IF(ISERROR(M53/K53),0,M53/K53)</f>
        <v>6.5950920245398767E-2</v>
      </c>
      <c r="N54" s="263">
        <f>IF(ISERROR(N53/R53),0,N53/R53)</f>
        <v>0.76452905811623251</v>
      </c>
      <c r="O54" s="265">
        <f>IF(ISERROR(O53/R53),0,O53/R53)</f>
        <v>0.10420841683366733</v>
      </c>
      <c r="P54" s="265">
        <f>IF(ISERROR(P53/R53),0,P53/R53)</f>
        <v>4.0080160320641281E-2</v>
      </c>
      <c r="Q54" s="265">
        <f>IF(1-N54-O54-P54=1,IF(Q53=0,0,1),1-N54-O54-P54)</f>
        <v>9.1182364729458884E-2</v>
      </c>
      <c r="R54" s="265"/>
      <c r="S54" s="265">
        <f>IF(ISERROR(S53/R53),0,(S53/R53))</f>
        <v>5.2104208416833664E-2</v>
      </c>
      <c r="T54" s="267">
        <f>IF(ISERROR(T53/R53),0,T53/R53)</f>
        <v>6.8136272545090179E-2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4</v>
      </c>
      <c r="F8" s="147">
        <v>0</v>
      </c>
      <c r="G8" s="147">
        <v>1</v>
      </c>
      <c r="H8" s="147">
        <v>0</v>
      </c>
      <c r="I8" s="147">
        <v>0</v>
      </c>
      <c r="J8" s="148">
        <v>0</v>
      </c>
      <c r="K8" s="147">
        <v>5</v>
      </c>
      <c r="L8" s="149">
        <v>0</v>
      </c>
      <c r="M8" s="150">
        <v>1</v>
      </c>
      <c r="N8" s="151">
        <v>5</v>
      </c>
      <c r="O8" s="152">
        <v>0</v>
      </c>
      <c r="P8" s="152">
        <v>1</v>
      </c>
      <c r="Q8" s="152">
        <v>0</v>
      </c>
      <c r="R8" s="55">
        <v>6</v>
      </c>
      <c r="S8" s="152">
        <v>0</v>
      </c>
      <c r="T8" s="153">
        <v>1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4</v>
      </c>
      <c r="F9" s="116">
        <v>0</v>
      </c>
      <c r="G9" s="116">
        <v>0</v>
      </c>
      <c r="H9" s="116">
        <v>3</v>
      </c>
      <c r="I9" s="116">
        <v>3</v>
      </c>
      <c r="J9" s="117">
        <v>0</v>
      </c>
      <c r="K9" s="116">
        <v>7</v>
      </c>
      <c r="L9" s="118">
        <v>3</v>
      </c>
      <c r="M9" s="119">
        <v>1</v>
      </c>
      <c r="N9" s="120">
        <v>6</v>
      </c>
      <c r="O9" s="121">
        <v>0</v>
      </c>
      <c r="P9" s="121">
        <v>0</v>
      </c>
      <c r="Q9" s="121">
        <v>6</v>
      </c>
      <c r="R9" s="55">
        <v>12</v>
      </c>
      <c r="S9" s="121">
        <v>5</v>
      </c>
      <c r="T9" s="123">
        <v>2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8</v>
      </c>
      <c r="F10" s="181">
        <f t="shared" si="0"/>
        <v>0</v>
      </c>
      <c r="G10" s="181">
        <f t="shared" ref="G10" si="1">SUM(G8:G9)</f>
        <v>1</v>
      </c>
      <c r="H10" s="181">
        <f t="shared" si="0"/>
        <v>3</v>
      </c>
      <c r="I10" s="181">
        <f t="shared" si="0"/>
        <v>3</v>
      </c>
      <c r="J10" s="182">
        <f t="shared" si="0"/>
        <v>0</v>
      </c>
      <c r="K10" s="128">
        <f t="shared" si="0"/>
        <v>12</v>
      </c>
      <c r="L10" s="183">
        <f t="shared" si="0"/>
        <v>3</v>
      </c>
      <c r="M10" s="184">
        <f t="shared" si="0"/>
        <v>2</v>
      </c>
      <c r="N10" s="185">
        <f t="shared" si="0"/>
        <v>11</v>
      </c>
      <c r="O10" s="186">
        <f t="shared" si="0"/>
        <v>0</v>
      </c>
      <c r="P10" s="186">
        <f t="shared" ref="P10" si="2">SUM(P8:P9)</f>
        <v>1</v>
      </c>
      <c r="Q10" s="186">
        <f t="shared" si="0"/>
        <v>6</v>
      </c>
      <c r="R10" s="45">
        <f t="shared" si="0"/>
        <v>18</v>
      </c>
      <c r="S10" s="186">
        <f t="shared" si="0"/>
        <v>5</v>
      </c>
      <c r="T10" s="204">
        <f t="shared" si="0"/>
        <v>3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2</v>
      </c>
      <c r="L11" s="149">
        <v>0</v>
      </c>
      <c r="M11" s="150">
        <v>0</v>
      </c>
      <c r="N11" s="151">
        <v>2</v>
      </c>
      <c r="O11" s="152">
        <v>0</v>
      </c>
      <c r="P11" s="152">
        <v>0</v>
      </c>
      <c r="Q11" s="152">
        <v>0</v>
      </c>
      <c r="R11" s="55">
        <v>2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55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3</v>
      </c>
      <c r="F13" s="181">
        <f t="shared" si="3"/>
        <v>0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3</v>
      </c>
      <c r="L13" s="183">
        <f t="shared" si="3"/>
        <v>0</v>
      </c>
      <c r="M13" s="184">
        <f t="shared" si="3"/>
        <v>0</v>
      </c>
      <c r="N13" s="185">
        <f t="shared" si="3"/>
        <v>3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3</v>
      </c>
      <c r="S13" s="186">
        <f t="shared" si="3"/>
        <v>0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0</v>
      </c>
      <c r="G14" s="147">
        <v>0</v>
      </c>
      <c r="H14" s="147">
        <v>1</v>
      </c>
      <c r="I14" s="147">
        <v>1</v>
      </c>
      <c r="J14" s="148">
        <v>0</v>
      </c>
      <c r="K14" s="107">
        <v>1</v>
      </c>
      <c r="L14" s="149">
        <v>0</v>
      </c>
      <c r="M14" s="150">
        <v>1</v>
      </c>
      <c r="N14" s="151">
        <v>0</v>
      </c>
      <c r="O14" s="152">
        <v>0</v>
      </c>
      <c r="P14" s="152">
        <v>0</v>
      </c>
      <c r="Q14" s="152">
        <v>2</v>
      </c>
      <c r="R14" s="55">
        <v>2</v>
      </c>
      <c r="S14" s="152">
        <v>0</v>
      </c>
      <c r="T14" s="153">
        <v>2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0</v>
      </c>
      <c r="G15" s="116">
        <v>1</v>
      </c>
      <c r="H15" s="116">
        <v>0</v>
      </c>
      <c r="I15" s="116">
        <v>0</v>
      </c>
      <c r="J15" s="117">
        <v>0</v>
      </c>
      <c r="K15" s="116">
        <v>2</v>
      </c>
      <c r="L15" s="118">
        <v>0</v>
      </c>
      <c r="M15" s="119">
        <v>0</v>
      </c>
      <c r="N15" s="120">
        <v>1</v>
      </c>
      <c r="O15" s="121">
        <v>0</v>
      </c>
      <c r="P15" s="121">
        <v>1</v>
      </c>
      <c r="Q15" s="121">
        <v>0</v>
      </c>
      <c r="R15" s="55">
        <v>2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1</v>
      </c>
      <c r="F16" s="181">
        <f t="shared" si="6"/>
        <v>0</v>
      </c>
      <c r="G16" s="181">
        <f t="shared" ref="G16" si="7">SUM(G14:G15)</f>
        <v>1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3</v>
      </c>
      <c r="L16" s="183">
        <f t="shared" si="6"/>
        <v>0</v>
      </c>
      <c r="M16" s="184">
        <f t="shared" si="6"/>
        <v>1</v>
      </c>
      <c r="N16" s="185">
        <f t="shared" si="6"/>
        <v>1</v>
      </c>
      <c r="O16" s="186">
        <f t="shared" si="6"/>
        <v>0</v>
      </c>
      <c r="P16" s="186">
        <f t="shared" ref="P16" si="8">SUM(P14:P15)</f>
        <v>1</v>
      </c>
      <c r="Q16" s="186">
        <f t="shared" si="6"/>
        <v>2</v>
      </c>
      <c r="R16" s="45">
        <f t="shared" si="6"/>
        <v>4</v>
      </c>
      <c r="S16" s="186">
        <f t="shared" si="6"/>
        <v>0</v>
      </c>
      <c r="T16" s="204">
        <f t="shared" si="6"/>
        <v>2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14</v>
      </c>
      <c r="F17" s="181">
        <v>1</v>
      </c>
      <c r="G17" s="181">
        <v>0</v>
      </c>
      <c r="H17" s="181">
        <v>2</v>
      </c>
      <c r="I17" s="181">
        <v>2</v>
      </c>
      <c r="J17" s="182">
        <v>0</v>
      </c>
      <c r="K17" s="139">
        <v>17</v>
      </c>
      <c r="L17" s="183">
        <v>2</v>
      </c>
      <c r="M17" s="184">
        <v>1</v>
      </c>
      <c r="N17" s="185">
        <v>19</v>
      </c>
      <c r="O17" s="186">
        <v>1</v>
      </c>
      <c r="P17" s="186">
        <v>0</v>
      </c>
      <c r="Q17" s="186">
        <v>4</v>
      </c>
      <c r="R17" s="45">
        <v>24</v>
      </c>
      <c r="S17" s="186">
        <v>4</v>
      </c>
      <c r="T17" s="204">
        <v>1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2</v>
      </c>
      <c r="L18" s="149">
        <v>0</v>
      </c>
      <c r="M18" s="150">
        <v>1</v>
      </c>
      <c r="N18" s="151">
        <v>1</v>
      </c>
      <c r="O18" s="152">
        <v>0</v>
      </c>
      <c r="P18" s="152">
        <v>0</v>
      </c>
      <c r="Q18" s="152">
        <v>1</v>
      </c>
      <c r="R18" s="55">
        <v>2</v>
      </c>
      <c r="S18" s="152">
        <v>0</v>
      </c>
      <c r="T18" s="153">
        <v>1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10</v>
      </c>
      <c r="F19" s="116">
        <v>1</v>
      </c>
      <c r="G19" s="116">
        <v>0</v>
      </c>
      <c r="H19" s="116">
        <v>2</v>
      </c>
      <c r="I19" s="116">
        <v>2</v>
      </c>
      <c r="J19" s="117">
        <v>0</v>
      </c>
      <c r="K19" s="116">
        <v>13</v>
      </c>
      <c r="L19" s="118">
        <v>2</v>
      </c>
      <c r="M19" s="119">
        <v>1</v>
      </c>
      <c r="N19" s="120">
        <v>16</v>
      </c>
      <c r="O19" s="121">
        <v>1</v>
      </c>
      <c r="P19" s="121">
        <v>0</v>
      </c>
      <c r="Q19" s="121">
        <v>2</v>
      </c>
      <c r="R19" s="55">
        <v>19</v>
      </c>
      <c r="S19" s="121">
        <v>2</v>
      </c>
      <c r="T19" s="123">
        <v>2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11</v>
      </c>
      <c r="F20" s="126">
        <f t="shared" si="9"/>
        <v>1</v>
      </c>
      <c r="G20" s="126">
        <f t="shared" ref="G20" si="10">SUM(G18:G19)</f>
        <v>0</v>
      </c>
      <c r="H20" s="126">
        <f t="shared" si="9"/>
        <v>3</v>
      </c>
      <c r="I20" s="126">
        <f t="shared" si="9"/>
        <v>3</v>
      </c>
      <c r="J20" s="127">
        <f t="shared" si="9"/>
        <v>0</v>
      </c>
      <c r="K20" s="126">
        <f t="shared" si="9"/>
        <v>15</v>
      </c>
      <c r="L20" s="129">
        <f t="shared" si="9"/>
        <v>2</v>
      </c>
      <c r="M20" s="130">
        <f t="shared" si="9"/>
        <v>2</v>
      </c>
      <c r="N20" s="131">
        <f t="shared" si="9"/>
        <v>17</v>
      </c>
      <c r="O20" s="132">
        <f t="shared" si="9"/>
        <v>1</v>
      </c>
      <c r="P20" s="132">
        <f t="shared" ref="P20" si="11">SUM(P18:P19)</f>
        <v>0</v>
      </c>
      <c r="Q20" s="132">
        <f t="shared" si="9"/>
        <v>3</v>
      </c>
      <c r="R20" s="94">
        <f t="shared" si="9"/>
        <v>21</v>
      </c>
      <c r="S20" s="132">
        <f t="shared" si="9"/>
        <v>2</v>
      </c>
      <c r="T20" s="133">
        <f t="shared" si="9"/>
        <v>3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37</v>
      </c>
      <c r="F21" s="98">
        <f t="shared" si="12"/>
        <v>2</v>
      </c>
      <c r="G21" s="98">
        <f t="shared" ref="G21" si="13">G20+G17+G16+G13+G10</f>
        <v>2</v>
      </c>
      <c r="H21" s="98">
        <f t="shared" si="12"/>
        <v>9</v>
      </c>
      <c r="I21" s="98">
        <f t="shared" si="12"/>
        <v>9</v>
      </c>
      <c r="J21" s="98">
        <f t="shared" si="12"/>
        <v>0</v>
      </c>
      <c r="K21" s="98">
        <f t="shared" si="12"/>
        <v>50</v>
      </c>
      <c r="L21" s="98">
        <f t="shared" si="12"/>
        <v>7</v>
      </c>
      <c r="M21" s="99">
        <f t="shared" si="12"/>
        <v>6</v>
      </c>
      <c r="N21" s="97">
        <f t="shared" si="12"/>
        <v>51</v>
      </c>
      <c r="O21" s="98">
        <f t="shared" si="12"/>
        <v>2</v>
      </c>
      <c r="P21" s="98">
        <f t="shared" ref="P21" si="14">P20+P17+P16+P13+P10</f>
        <v>2</v>
      </c>
      <c r="Q21" s="98">
        <f t="shared" si="12"/>
        <v>15</v>
      </c>
      <c r="R21" s="98">
        <f t="shared" si="12"/>
        <v>70</v>
      </c>
      <c r="S21" s="98">
        <f t="shared" si="12"/>
        <v>11</v>
      </c>
      <c r="T21" s="99">
        <f t="shared" si="12"/>
        <v>9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0.74</v>
      </c>
      <c r="F22" s="265">
        <f t="shared" ref="F22:G22" si="15">IF(ISERROR(F21/($E21+$F21+$G21+$H21)),0,(F21/($E21+$F21+$G21+$H21)))</f>
        <v>0.04</v>
      </c>
      <c r="G22" s="265">
        <f t="shared" si="15"/>
        <v>0.04</v>
      </c>
      <c r="H22" s="264">
        <f>IF(1-E22-F22-G22=1,IF(H21=0,0,1),1-E22-F22-G22)</f>
        <v>0.18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0.14000000000000001</v>
      </c>
      <c r="M22" s="266">
        <f>IF(ISERROR(M21/K21),0,M21/K21)</f>
        <v>0.12</v>
      </c>
      <c r="N22" s="263">
        <f>IF(ISERROR(N21/R21),0,N21/R21)</f>
        <v>0.72857142857142854</v>
      </c>
      <c r="O22" s="265">
        <f>IF(ISERROR(O21/R21),0,O21/R21)</f>
        <v>2.8571428571428571E-2</v>
      </c>
      <c r="P22" s="265">
        <f>IF(ISERROR(P21/R21),0,P21/R21)</f>
        <v>2.8571428571428571E-2</v>
      </c>
      <c r="Q22" s="265">
        <f>IF(1-N22-O22-P22=1,IF(Q21=0,0,1),1-N22-O22-P22)</f>
        <v>0.2142857142857143</v>
      </c>
      <c r="R22" s="265"/>
      <c r="S22" s="265">
        <f>IF(ISERROR(S21/R21),0,(S21/R21))</f>
        <v>0.15714285714285714</v>
      </c>
      <c r="T22" s="267">
        <f>IF(ISERROR(T21/R21),0,T21/R21)</f>
        <v>0.12857142857142856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16</v>
      </c>
      <c r="F30" s="147">
        <v>2</v>
      </c>
      <c r="G30" s="147">
        <v>3</v>
      </c>
      <c r="H30" s="147">
        <v>6</v>
      </c>
      <c r="I30" s="147">
        <v>5</v>
      </c>
      <c r="J30" s="148">
        <v>1</v>
      </c>
      <c r="K30" s="147">
        <v>27</v>
      </c>
      <c r="L30" s="149">
        <v>1</v>
      </c>
      <c r="M30" s="150">
        <v>5</v>
      </c>
      <c r="N30" s="151">
        <v>20</v>
      </c>
      <c r="O30" s="152">
        <v>2</v>
      </c>
      <c r="P30" s="152">
        <v>4</v>
      </c>
      <c r="Q30" s="152">
        <v>7</v>
      </c>
      <c r="R30" s="55">
        <v>33</v>
      </c>
      <c r="S30" s="152">
        <v>1</v>
      </c>
      <c r="T30" s="153">
        <v>6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56</v>
      </c>
      <c r="F31" s="116">
        <v>8</v>
      </c>
      <c r="G31" s="116">
        <v>3</v>
      </c>
      <c r="H31" s="116">
        <v>17</v>
      </c>
      <c r="I31" s="116">
        <v>15</v>
      </c>
      <c r="J31" s="117">
        <v>2</v>
      </c>
      <c r="K31" s="116">
        <v>84</v>
      </c>
      <c r="L31" s="118">
        <v>10</v>
      </c>
      <c r="M31" s="119">
        <v>16</v>
      </c>
      <c r="N31" s="120">
        <v>73</v>
      </c>
      <c r="O31" s="121">
        <v>9</v>
      </c>
      <c r="P31" s="121">
        <v>5</v>
      </c>
      <c r="Q31" s="121">
        <v>28</v>
      </c>
      <c r="R31" s="55">
        <v>115</v>
      </c>
      <c r="S31" s="121">
        <v>20</v>
      </c>
      <c r="T31" s="123">
        <v>21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72</v>
      </c>
      <c r="F32" s="181">
        <f t="shared" si="16"/>
        <v>10</v>
      </c>
      <c r="G32" s="181">
        <f t="shared" ref="G32" si="17">SUM(G30:G31)</f>
        <v>6</v>
      </c>
      <c r="H32" s="181">
        <f t="shared" si="16"/>
        <v>23</v>
      </c>
      <c r="I32" s="181">
        <f t="shared" si="16"/>
        <v>20</v>
      </c>
      <c r="J32" s="182">
        <f t="shared" si="16"/>
        <v>3</v>
      </c>
      <c r="K32" s="128">
        <f t="shared" si="16"/>
        <v>111</v>
      </c>
      <c r="L32" s="183">
        <f t="shared" si="16"/>
        <v>11</v>
      </c>
      <c r="M32" s="184">
        <f t="shared" si="16"/>
        <v>21</v>
      </c>
      <c r="N32" s="185">
        <f t="shared" si="16"/>
        <v>93</v>
      </c>
      <c r="O32" s="186">
        <f t="shared" si="16"/>
        <v>11</v>
      </c>
      <c r="P32" s="186">
        <f t="shared" ref="P32" si="18">SUM(P30:P31)</f>
        <v>9</v>
      </c>
      <c r="Q32" s="186">
        <f t="shared" si="16"/>
        <v>35</v>
      </c>
      <c r="R32" s="45">
        <f t="shared" si="16"/>
        <v>148</v>
      </c>
      <c r="S32" s="186">
        <f t="shared" si="16"/>
        <v>21</v>
      </c>
      <c r="T32" s="204">
        <f t="shared" si="16"/>
        <v>27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35</v>
      </c>
      <c r="F33" s="147">
        <v>5</v>
      </c>
      <c r="G33" s="147">
        <v>1</v>
      </c>
      <c r="H33" s="147">
        <v>5</v>
      </c>
      <c r="I33" s="147">
        <v>5</v>
      </c>
      <c r="J33" s="148">
        <v>0</v>
      </c>
      <c r="K33" s="107">
        <v>46</v>
      </c>
      <c r="L33" s="149">
        <v>4</v>
      </c>
      <c r="M33" s="150">
        <v>2</v>
      </c>
      <c r="N33" s="151">
        <v>47</v>
      </c>
      <c r="O33" s="152">
        <v>11</v>
      </c>
      <c r="P33" s="152">
        <v>1</v>
      </c>
      <c r="Q33" s="152">
        <v>8</v>
      </c>
      <c r="R33" s="55">
        <v>67</v>
      </c>
      <c r="S33" s="152">
        <v>7</v>
      </c>
      <c r="T33" s="153">
        <v>3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25</v>
      </c>
      <c r="F34" s="116">
        <v>7</v>
      </c>
      <c r="G34" s="116">
        <v>2</v>
      </c>
      <c r="H34" s="116">
        <v>5</v>
      </c>
      <c r="I34" s="116">
        <v>5</v>
      </c>
      <c r="J34" s="117">
        <v>0</v>
      </c>
      <c r="K34" s="116">
        <v>39</v>
      </c>
      <c r="L34" s="118">
        <v>4</v>
      </c>
      <c r="M34" s="119">
        <v>4</v>
      </c>
      <c r="N34" s="120">
        <v>32</v>
      </c>
      <c r="O34" s="121">
        <v>8</v>
      </c>
      <c r="P34" s="121">
        <v>4</v>
      </c>
      <c r="Q34" s="121">
        <v>8</v>
      </c>
      <c r="R34" s="55">
        <v>52</v>
      </c>
      <c r="S34" s="121">
        <v>6</v>
      </c>
      <c r="T34" s="123">
        <v>6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60</v>
      </c>
      <c r="F35" s="181">
        <f t="shared" si="19"/>
        <v>12</v>
      </c>
      <c r="G35" s="181">
        <f t="shared" ref="G35" si="20">SUM(G33:G34)</f>
        <v>3</v>
      </c>
      <c r="H35" s="181">
        <f t="shared" si="19"/>
        <v>10</v>
      </c>
      <c r="I35" s="181">
        <f t="shared" si="19"/>
        <v>10</v>
      </c>
      <c r="J35" s="182">
        <f t="shared" si="19"/>
        <v>0</v>
      </c>
      <c r="K35" s="128">
        <f t="shared" si="19"/>
        <v>85</v>
      </c>
      <c r="L35" s="183">
        <f t="shared" si="19"/>
        <v>8</v>
      </c>
      <c r="M35" s="184">
        <f t="shared" si="19"/>
        <v>6</v>
      </c>
      <c r="N35" s="185">
        <f t="shared" si="19"/>
        <v>79</v>
      </c>
      <c r="O35" s="186">
        <f t="shared" si="19"/>
        <v>19</v>
      </c>
      <c r="P35" s="186">
        <f t="shared" ref="P35" si="21">SUM(P33:P34)</f>
        <v>5</v>
      </c>
      <c r="Q35" s="186">
        <f t="shared" si="19"/>
        <v>16</v>
      </c>
      <c r="R35" s="45">
        <f t="shared" si="19"/>
        <v>119</v>
      </c>
      <c r="S35" s="186">
        <f t="shared" si="19"/>
        <v>13</v>
      </c>
      <c r="T35" s="204">
        <f t="shared" si="19"/>
        <v>9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39</v>
      </c>
      <c r="F36" s="147">
        <v>4</v>
      </c>
      <c r="G36" s="147">
        <v>1</v>
      </c>
      <c r="H36" s="147">
        <v>10</v>
      </c>
      <c r="I36" s="147">
        <v>9</v>
      </c>
      <c r="J36" s="148">
        <v>1</v>
      </c>
      <c r="K36" s="107">
        <v>54</v>
      </c>
      <c r="L36" s="149">
        <v>2</v>
      </c>
      <c r="M36" s="150">
        <v>14</v>
      </c>
      <c r="N36" s="151">
        <v>56</v>
      </c>
      <c r="O36" s="152">
        <v>7</v>
      </c>
      <c r="P36" s="152">
        <v>2</v>
      </c>
      <c r="Q36" s="152">
        <v>20</v>
      </c>
      <c r="R36" s="55">
        <v>85</v>
      </c>
      <c r="S36" s="152">
        <v>4</v>
      </c>
      <c r="T36" s="153">
        <v>26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35</v>
      </c>
      <c r="F37" s="116">
        <v>8</v>
      </c>
      <c r="G37" s="116">
        <v>1</v>
      </c>
      <c r="H37" s="116">
        <v>6</v>
      </c>
      <c r="I37" s="116">
        <v>6</v>
      </c>
      <c r="J37" s="117">
        <v>0</v>
      </c>
      <c r="K37" s="116">
        <v>50</v>
      </c>
      <c r="L37" s="118">
        <v>4</v>
      </c>
      <c r="M37" s="119">
        <v>3</v>
      </c>
      <c r="N37" s="120">
        <v>48</v>
      </c>
      <c r="O37" s="121">
        <v>11</v>
      </c>
      <c r="P37" s="121">
        <v>1</v>
      </c>
      <c r="Q37" s="121">
        <v>8</v>
      </c>
      <c r="R37" s="55">
        <v>68</v>
      </c>
      <c r="S37" s="121">
        <v>6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74</v>
      </c>
      <c r="F38" s="181">
        <f t="shared" si="22"/>
        <v>12</v>
      </c>
      <c r="G38" s="181">
        <f t="shared" ref="G38" si="23">SUM(G36:G37)</f>
        <v>2</v>
      </c>
      <c r="H38" s="181">
        <f t="shared" si="22"/>
        <v>16</v>
      </c>
      <c r="I38" s="181">
        <f t="shared" si="22"/>
        <v>15</v>
      </c>
      <c r="J38" s="182">
        <f t="shared" si="22"/>
        <v>1</v>
      </c>
      <c r="K38" s="128">
        <f t="shared" si="22"/>
        <v>104</v>
      </c>
      <c r="L38" s="183">
        <f t="shared" si="22"/>
        <v>6</v>
      </c>
      <c r="M38" s="184">
        <f t="shared" si="22"/>
        <v>17</v>
      </c>
      <c r="N38" s="185">
        <f t="shared" si="22"/>
        <v>104</v>
      </c>
      <c r="O38" s="186">
        <f t="shared" si="22"/>
        <v>18</v>
      </c>
      <c r="P38" s="186">
        <f t="shared" ref="P38" si="24">SUM(P36:P37)</f>
        <v>3</v>
      </c>
      <c r="Q38" s="186">
        <f t="shared" si="22"/>
        <v>28</v>
      </c>
      <c r="R38" s="45">
        <f t="shared" si="22"/>
        <v>153</v>
      </c>
      <c r="S38" s="186">
        <f t="shared" si="22"/>
        <v>10</v>
      </c>
      <c r="T38" s="204">
        <f t="shared" si="22"/>
        <v>29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111</v>
      </c>
      <c r="F39" s="181">
        <v>11</v>
      </c>
      <c r="G39" s="181">
        <v>3</v>
      </c>
      <c r="H39" s="181">
        <v>27</v>
      </c>
      <c r="I39" s="181">
        <v>27</v>
      </c>
      <c r="J39" s="182">
        <v>0</v>
      </c>
      <c r="K39" s="139">
        <v>152</v>
      </c>
      <c r="L39" s="183">
        <v>25</v>
      </c>
      <c r="M39" s="184">
        <v>13</v>
      </c>
      <c r="N39" s="185">
        <v>156</v>
      </c>
      <c r="O39" s="186">
        <v>12</v>
      </c>
      <c r="P39" s="186">
        <v>5</v>
      </c>
      <c r="Q39" s="186">
        <v>43</v>
      </c>
      <c r="R39" s="45">
        <v>216</v>
      </c>
      <c r="S39" s="186">
        <v>37</v>
      </c>
      <c r="T39" s="204">
        <v>22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11</v>
      </c>
      <c r="F40" s="147">
        <v>6</v>
      </c>
      <c r="G40" s="147">
        <v>2</v>
      </c>
      <c r="H40" s="147">
        <v>4</v>
      </c>
      <c r="I40" s="147">
        <v>3</v>
      </c>
      <c r="J40" s="148">
        <v>1</v>
      </c>
      <c r="K40" s="107">
        <v>23</v>
      </c>
      <c r="L40" s="149">
        <v>4</v>
      </c>
      <c r="M40" s="150">
        <v>1</v>
      </c>
      <c r="N40" s="151">
        <v>16</v>
      </c>
      <c r="O40" s="152">
        <v>7</v>
      </c>
      <c r="P40" s="152">
        <v>4</v>
      </c>
      <c r="Q40" s="152">
        <v>8</v>
      </c>
      <c r="R40" s="55">
        <v>35</v>
      </c>
      <c r="S40" s="152">
        <v>7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108</v>
      </c>
      <c r="F41" s="116">
        <v>13</v>
      </c>
      <c r="G41" s="116">
        <v>8</v>
      </c>
      <c r="H41" s="116">
        <v>25</v>
      </c>
      <c r="I41" s="116">
        <v>24</v>
      </c>
      <c r="J41" s="117">
        <v>1</v>
      </c>
      <c r="K41" s="116">
        <v>154</v>
      </c>
      <c r="L41" s="118">
        <v>20</v>
      </c>
      <c r="M41" s="119">
        <v>20</v>
      </c>
      <c r="N41" s="120">
        <v>139</v>
      </c>
      <c r="O41" s="121">
        <v>19</v>
      </c>
      <c r="P41" s="121">
        <v>10</v>
      </c>
      <c r="Q41" s="121">
        <v>34</v>
      </c>
      <c r="R41" s="55">
        <v>202</v>
      </c>
      <c r="S41" s="121">
        <v>28</v>
      </c>
      <c r="T41" s="123">
        <v>25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119</v>
      </c>
      <c r="F42" s="126">
        <f t="shared" si="25"/>
        <v>19</v>
      </c>
      <c r="G42" s="126">
        <f t="shared" ref="G42" si="26">SUM(G40:G41)</f>
        <v>10</v>
      </c>
      <c r="H42" s="126">
        <f t="shared" si="25"/>
        <v>29</v>
      </c>
      <c r="I42" s="126">
        <f t="shared" si="25"/>
        <v>27</v>
      </c>
      <c r="J42" s="127">
        <f t="shared" si="25"/>
        <v>2</v>
      </c>
      <c r="K42" s="126">
        <f t="shared" si="25"/>
        <v>177</v>
      </c>
      <c r="L42" s="129">
        <f t="shared" si="25"/>
        <v>24</v>
      </c>
      <c r="M42" s="130">
        <f t="shared" si="25"/>
        <v>21</v>
      </c>
      <c r="N42" s="131">
        <f t="shared" si="25"/>
        <v>155</v>
      </c>
      <c r="O42" s="132">
        <f t="shared" si="25"/>
        <v>26</v>
      </c>
      <c r="P42" s="132">
        <f t="shared" ref="P42" si="27">SUM(P40:P41)</f>
        <v>14</v>
      </c>
      <c r="Q42" s="132">
        <f t="shared" si="25"/>
        <v>42</v>
      </c>
      <c r="R42" s="94">
        <f t="shared" si="25"/>
        <v>237</v>
      </c>
      <c r="S42" s="132">
        <f t="shared" si="25"/>
        <v>35</v>
      </c>
      <c r="T42" s="133">
        <f t="shared" si="25"/>
        <v>28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436</v>
      </c>
      <c r="F43" s="98">
        <f t="shared" si="28"/>
        <v>64</v>
      </c>
      <c r="G43" s="98">
        <f t="shared" ref="G43" si="29">G42+G39+G38+G35+G32</f>
        <v>24</v>
      </c>
      <c r="H43" s="98">
        <f t="shared" si="28"/>
        <v>105</v>
      </c>
      <c r="I43" s="98">
        <f t="shared" si="28"/>
        <v>99</v>
      </c>
      <c r="J43" s="98">
        <f t="shared" si="28"/>
        <v>6</v>
      </c>
      <c r="K43" s="98">
        <f t="shared" si="28"/>
        <v>629</v>
      </c>
      <c r="L43" s="98">
        <f t="shared" si="28"/>
        <v>74</v>
      </c>
      <c r="M43" s="99">
        <f t="shared" si="28"/>
        <v>78</v>
      </c>
      <c r="N43" s="97">
        <f t="shared" si="28"/>
        <v>587</v>
      </c>
      <c r="O43" s="98">
        <f t="shared" si="28"/>
        <v>86</v>
      </c>
      <c r="P43" s="98">
        <f t="shared" ref="P43" si="30">P42+P39+P38+P35+P32</f>
        <v>36</v>
      </c>
      <c r="Q43" s="98">
        <f t="shared" si="28"/>
        <v>164</v>
      </c>
      <c r="R43" s="98">
        <f t="shared" si="28"/>
        <v>873</v>
      </c>
      <c r="S43" s="98">
        <f t="shared" si="28"/>
        <v>116</v>
      </c>
      <c r="T43" s="99">
        <f t="shared" si="28"/>
        <v>115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0.69316375198728142</v>
      </c>
      <c r="F44" s="265">
        <f t="shared" ref="F44:G44" si="31">IF(ISERROR(F43/($E43+$F43+$G43+$H43)),0,(F43/($E43+$F43+$G43+$H43)))</f>
        <v>0.10174880763116058</v>
      </c>
      <c r="G44" s="265">
        <f t="shared" si="31"/>
        <v>3.8155802861685212E-2</v>
      </c>
      <c r="H44" s="264">
        <f>IF(1-E44-F44-G44=1,IF(H43=0,0,1),1-E44-F44-G44)</f>
        <v>0.16693163751987281</v>
      </c>
      <c r="I44" s="265">
        <f>IF(ISERROR(I43/H43),0,(I43/H43))</f>
        <v>0.94285714285714284</v>
      </c>
      <c r="J44" s="265">
        <f>IF(1-I44=1,IF(J43=0,0,1),1-I44)</f>
        <v>5.7142857142857162E-2</v>
      </c>
      <c r="K44" s="265"/>
      <c r="L44" s="265">
        <f>IF(ISERROR(L43/K43),0,L43/K43)</f>
        <v>0.11764705882352941</v>
      </c>
      <c r="M44" s="266">
        <f>IF(ISERROR(M43/K43),0,M43/K43)</f>
        <v>0.12400635930047695</v>
      </c>
      <c r="N44" s="263">
        <f>IF(ISERROR(N43/R43),0,N43/R43)</f>
        <v>0.6723940435280642</v>
      </c>
      <c r="O44" s="265">
        <f>IF(ISERROR(O43/R43),0,O43/R43)</f>
        <v>9.8510882016036652E-2</v>
      </c>
      <c r="P44" s="265">
        <f>IF(ISERROR(P43/R43),0,P43/R43)</f>
        <v>4.1237113402061855E-2</v>
      </c>
      <c r="Q44" s="265">
        <f>IF(1-N44-O44-P44=1,IF(Q43=0,0,1),1-N44-O44-P44)</f>
        <v>0.18785796105383731</v>
      </c>
      <c r="R44" s="265"/>
      <c r="S44" s="265">
        <f>IF(ISERROR(S43/R43),0,(S43/R43))</f>
        <v>0.13287514318442153</v>
      </c>
      <c r="T44" s="267">
        <f>IF(ISERROR(T43/R43),0,T43/R43)</f>
        <v>0.13172966781214204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8</v>
      </c>
      <c r="F8" s="38">
        <v>0</v>
      </c>
      <c r="G8" s="38">
        <v>4</v>
      </c>
      <c r="H8" s="38">
        <v>1</v>
      </c>
      <c r="I8" s="38">
        <v>1</v>
      </c>
      <c r="J8" s="39">
        <v>0</v>
      </c>
      <c r="K8" s="38">
        <v>13</v>
      </c>
      <c r="L8" s="41">
        <v>1</v>
      </c>
      <c r="M8" s="42">
        <v>0</v>
      </c>
      <c r="N8" s="43">
        <v>10</v>
      </c>
      <c r="O8" s="44">
        <v>0</v>
      </c>
      <c r="P8" s="44">
        <v>4</v>
      </c>
      <c r="Q8" s="44">
        <v>2</v>
      </c>
      <c r="R8" s="44">
        <v>16</v>
      </c>
      <c r="S8" s="44">
        <v>2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9</v>
      </c>
      <c r="F9" s="38">
        <v>2</v>
      </c>
      <c r="G9" s="38">
        <v>1</v>
      </c>
      <c r="H9" s="38">
        <v>0</v>
      </c>
      <c r="I9" s="38">
        <v>0</v>
      </c>
      <c r="J9" s="39">
        <v>0</v>
      </c>
      <c r="K9" s="212">
        <v>12</v>
      </c>
      <c r="L9" s="41">
        <v>0</v>
      </c>
      <c r="M9" s="42">
        <v>0</v>
      </c>
      <c r="N9" s="43">
        <v>11</v>
      </c>
      <c r="O9" s="44">
        <v>2</v>
      </c>
      <c r="P9" s="44">
        <v>1</v>
      </c>
      <c r="Q9" s="44">
        <v>0</v>
      </c>
      <c r="R9" s="44">
        <v>14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1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1</v>
      </c>
      <c r="L10" s="52">
        <v>0</v>
      </c>
      <c r="M10" s="53">
        <v>0</v>
      </c>
      <c r="N10" s="54">
        <v>1</v>
      </c>
      <c r="O10" s="55">
        <v>0</v>
      </c>
      <c r="P10" s="55">
        <v>0</v>
      </c>
      <c r="Q10" s="55">
        <v>0</v>
      </c>
      <c r="R10" s="55">
        <v>1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2</v>
      </c>
      <c r="F11" s="59">
        <v>2</v>
      </c>
      <c r="G11" s="59">
        <v>5</v>
      </c>
      <c r="H11" s="59">
        <v>1</v>
      </c>
      <c r="I11" s="59">
        <v>1</v>
      </c>
      <c r="J11" s="60">
        <v>0</v>
      </c>
      <c r="K11" s="59">
        <v>10</v>
      </c>
      <c r="L11" s="61">
        <v>1</v>
      </c>
      <c r="M11" s="62">
        <v>1</v>
      </c>
      <c r="N11" s="63">
        <v>4</v>
      </c>
      <c r="O11" s="64">
        <v>5</v>
      </c>
      <c r="P11" s="64">
        <v>8</v>
      </c>
      <c r="Q11" s="64">
        <v>1</v>
      </c>
      <c r="R11" s="55">
        <v>18</v>
      </c>
      <c r="S11" s="64">
        <v>1</v>
      </c>
      <c r="T11" s="65">
        <v>3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3</v>
      </c>
      <c r="F12" s="69">
        <f t="shared" si="0"/>
        <v>2</v>
      </c>
      <c r="G12" s="69">
        <f t="shared" ref="G12" si="1">SUM(G10:G11)</f>
        <v>5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11</v>
      </c>
      <c r="L12" s="73">
        <f t="shared" si="0"/>
        <v>1</v>
      </c>
      <c r="M12" s="74">
        <f t="shared" si="0"/>
        <v>1</v>
      </c>
      <c r="N12" s="75">
        <f t="shared" si="0"/>
        <v>5</v>
      </c>
      <c r="O12" s="76">
        <f t="shared" si="0"/>
        <v>5</v>
      </c>
      <c r="P12" s="76">
        <f t="shared" ref="P12" si="2">SUM(P10:P11)</f>
        <v>8</v>
      </c>
      <c r="Q12" s="76">
        <f t="shared" si="0"/>
        <v>1</v>
      </c>
      <c r="R12" s="76">
        <f t="shared" si="0"/>
        <v>19</v>
      </c>
      <c r="S12" s="76">
        <f t="shared" si="0"/>
        <v>1</v>
      </c>
      <c r="T12" s="78">
        <f t="shared" si="0"/>
        <v>3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2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2</v>
      </c>
      <c r="L13" s="52">
        <v>0</v>
      </c>
      <c r="M13" s="53">
        <v>0</v>
      </c>
      <c r="N13" s="54">
        <v>2</v>
      </c>
      <c r="O13" s="55">
        <v>0</v>
      </c>
      <c r="P13" s="55">
        <v>0</v>
      </c>
      <c r="Q13" s="55">
        <v>0</v>
      </c>
      <c r="R13" s="55">
        <v>2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2</v>
      </c>
      <c r="F15" s="69">
        <f t="shared" si="3"/>
        <v>0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2</v>
      </c>
      <c r="L15" s="73">
        <f t="shared" si="3"/>
        <v>0</v>
      </c>
      <c r="M15" s="74">
        <f t="shared" si="3"/>
        <v>0</v>
      </c>
      <c r="N15" s="75">
        <f t="shared" si="3"/>
        <v>2</v>
      </c>
      <c r="O15" s="76">
        <f t="shared" si="3"/>
        <v>0</v>
      </c>
      <c r="P15" s="76">
        <f t="shared" ref="P15" si="5">SUM(P13:P14)</f>
        <v>0</v>
      </c>
      <c r="Q15" s="76">
        <f t="shared" si="3"/>
        <v>0</v>
      </c>
      <c r="R15" s="95">
        <f t="shared" si="3"/>
        <v>2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22</v>
      </c>
      <c r="F17" s="98">
        <f t="shared" si="6"/>
        <v>4</v>
      </c>
      <c r="G17" s="98">
        <f t="shared" ref="G17" si="7">G16+G15+G12+G9+G8</f>
        <v>10</v>
      </c>
      <c r="H17" s="98">
        <f t="shared" si="6"/>
        <v>2</v>
      </c>
      <c r="I17" s="98">
        <f t="shared" si="6"/>
        <v>2</v>
      </c>
      <c r="J17" s="98">
        <f t="shared" si="6"/>
        <v>0</v>
      </c>
      <c r="K17" s="98">
        <f t="shared" si="6"/>
        <v>38</v>
      </c>
      <c r="L17" s="98">
        <f t="shared" si="6"/>
        <v>2</v>
      </c>
      <c r="M17" s="99">
        <f t="shared" si="6"/>
        <v>1</v>
      </c>
      <c r="N17" s="97">
        <f t="shared" si="6"/>
        <v>28</v>
      </c>
      <c r="O17" s="98">
        <f t="shared" si="6"/>
        <v>7</v>
      </c>
      <c r="P17" s="98">
        <f t="shared" ref="P17" si="8">P16+P15+P12+P9+P8</f>
        <v>13</v>
      </c>
      <c r="Q17" s="98">
        <f t="shared" si="6"/>
        <v>3</v>
      </c>
      <c r="R17" s="98">
        <f t="shared" si="6"/>
        <v>51</v>
      </c>
      <c r="S17" s="98">
        <f t="shared" si="6"/>
        <v>3</v>
      </c>
      <c r="T17" s="99">
        <f t="shared" si="6"/>
        <v>3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0.57894736842105265</v>
      </c>
      <c r="F18" s="265">
        <f t="shared" ref="F18:G18" si="9">IF(ISERROR(F17/($E17+$F17+$G17+$H17)),0,(F17/($E17+$F17+$G17+$H17)))</f>
        <v>0.10526315789473684</v>
      </c>
      <c r="G18" s="265">
        <f t="shared" si="9"/>
        <v>0.26315789473684209</v>
      </c>
      <c r="H18" s="264">
        <f>IF(1-E18-F18-G18=1,IF(H17=0,0,1),1-E18-F18-G18)</f>
        <v>5.2631578947368418E-2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5.2631578947368418E-2</v>
      </c>
      <c r="M18" s="266">
        <f>IF(ISERROR(M17/K17),0,M17/K17)</f>
        <v>2.6315789473684209E-2</v>
      </c>
      <c r="N18" s="263">
        <f>IF(ISERROR(N17/R17),0,N17/R17)</f>
        <v>0.5490196078431373</v>
      </c>
      <c r="O18" s="265">
        <f>IF(ISERROR(O17/R17),0,O17/R17)</f>
        <v>0.13725490196078433</v>
      </c>
      <c r="P18" s="265">
        <f>IF(ISERROR(P17/R17),0,P17/R17)</f>
        <v>0.25490196078431371</v>
      </c>
      <c r="Q18" s="265">
        <f>IF(1-N18-O18-P18=1,IF(Q17=0,0,1),1-N18-O18-P18)</f>
        <v>5.8823529411764663E-2</v>
      </c>
      <c r="R18" s="265"/>
      <c r="S18" s="265">
        <f>IF(ISERROR(S17/R17),0,(S17/R17))</f>
        <v>5.8823529411764705E-2</v>
      </c>
      <c r="T18" s="267">
        <f>IF(ISERROR(T17/R17),0,T17/R17)</f>
        <v>5.8823529411764705E-2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82</v>
      </c>
      <c r="F26" s="38">
        <v>10</v>
      </c>
      <c r="G26" s="38">
        <v>19</v>
      </c>
      <c r="H26" s="38">
        <v>13</v>
      </c>
      <c r="I26" s="38">
        <v>12</v>
      </c>
      <c r="J26" s="39">
        <v>1</v>
      </c>
      <c r="K26" s="38">
        <v>124</v>
      </c>
      <c r="L26" s="41">
        <v>12</v>
      </c>
      <c r="M26" s="42">
        <v>2</v>
      </c>
      <c r="N26" s="43">
        <v>106</v>
      </c>
      <c r="O26" s="44">
        <v>11</v>
      </c>
      <c r="P26" s="44">
        <v>31</v>
      </c>
      <c r="Q26" s="44">
        <v>21</v>
      </c>
      <c r="R26" s="44">
        <v>169</v>
      </c>
      <c r="S26" s="44">
        <v>20</v>
      </c>
      <c r="T26" s="46">
        <v>2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83</v>
      </c>
      <c r="F27" s="38">
        <v>14</v>
      </c>
      <c r="G27" s="38">
        <v>3</v>
      </c>
      <c r="H27" s="38">
        <v>12</v>
      </c>
      <c r="I27" s="38">
        <v>12</v>
      </c>
      <c r="J27" s="39">
        <v>0</v>
      </c>
      <c r="K27" s="212">
        <v>112</v>
      </c>
      <c r="L27" s="41">
        <v>12</v>
      </c>
      <c r="M27" s="42">
        <v>4</v>
      </c>
      <c r="N27" s="43">
        <v>115</v>
      </c>
      <c r="O27" s="44">
        <v>14</v>
      </c>
      <c r="P27" s="44">
        <v>6</v>
      </c>
      <c r="Q27" s="44">
        <v>17</v>
      </c>
      <c r="R27" s="44">
        <v>152</v>
      </c>
      <c r="S27" s="44">
        <v>18</v>
      </c>
      <c r="T27" s="46">
        <v>7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9</v>
      </c>
      <c r="F28" s="49">
        <v>0</v>
      </c>
      <c r="G28" s="49">
        <v>1</v>
      </c>
      <c r="H28" s="49">
        <v>0</v>
      </c>
      <c r="I28" s="49">
        <v>0</v>
      </c>
      <c r="J28" s="50">
        <v>0</v>
      </c>
      <c r="K28" s="51">
        <v>10</v>
      </c>
      <c r="L28" s="52">
        <v>0</v>
      </c>
      <c r="M28" s="53">
        <v>0</v>
      </c>
      <c r="N28" s="54">
        <v>10</v>
      </c>
      <c r="O28" s="55">
        <v>0</v>
      </c>
      <c r="P28" s="55">
        <v>1</v>
      </c>
      <c r="Q28" s="55">
        <v>0</v>
      </c>
      <c r="R28" s="55">
        <v>11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40</v>
      </c>
      <c r="F29" s="59">
        <v>5</v>
      </c>
      <c r="G29" s="59">
        <v>0</v>
      </c>
      <c r="H29" s="59">
        <v>9</v>
      </c>
      <c r="I29" s="59">
        <v>8</v>
      </c>
      <c r="J29" s="60">
        <v>1</v>
      </c>
      <c r="K29" s="59">
        <v>54</v>
      </c>
      <c r="L29" s="61">
        <v>4</v>
      </c>
      <c r="M29" s="62">
        <v>8</v>
      </c>
      <c r="N29" s="63">
        <v>61</v>
      </c>
      <c r="O29" s="64">
        <v>6</v>
      </c>
      <c r="P29" s="64">
        <v>0</v>
      </c>
      <c r="Q29" s="64">
        <v>14</v>
      </c>
      <c r="R29" s="55">
        <v>81</v>
      </c>
      <c r="S29" s="64">
        <v>8</v>
      </c>
      <c r="T29" s="65">
        <v>12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49</v>
      </c>
      <c r="F30" s="69">
        <f t="shared" si="10"/>
        <v>5</v>
      </c>
      <c r="G30" s="69">
        <f t="shared" ref="G30" si="11">SUM(G28:G29)</f>
        <v>1</v>
      </c>
      <c r="H30" s="69">
        <f t="shared" si="10"/>
        <v>9</v>
      </c>
      <c r="I30" s="69">
        <f t="shared" si="10"/>
        <v>8</v>
      </c>
      <c r="J30" s="71">
        <f t="shared" si="10"/>
        <v>1</v>
      </c>
      <c r="K30" s="72">
        <f t="shared" si="10"/>
        <v>64</v>
      </c>
      <c r="L30" s="73">
        <f t="shared" si="10"/>
        <v>4</v>
      </c>
      <c r="M30" s="74">
        <f t="shared" si="10"/>
        <v>8</v>
      </c>
      <c r="N30" s="75">
        <f t="shared" si="10"/>
        <v>71</v>
      </c>
      <c r="O30" s="76">
        <f t="shared" si="10"/>
        <v>6</v>
      </c>
      <c r="P30" s="76">
        <f t="shared" ref="P30" si="12">SUM(P28:P29)</f>
        <v>1</v>
      </c>
      <c r="Q30" s="76">
        <f t="shared" si="10"/>
        <v>14</v>
      </c>
      <c r="R30" s="76">
        <f t="shared" si="10"/>
        <v>92</v>
      </c>
      <c r="S30" s="76">
        <f t="shared" si="10"/>
        <v>8</v>
      </c>
      <c r="T30" s="78">
        <f t="shared" si="10"/>
        <v>12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48</v>
      </c>
      <c r="F31" s="49">
        <v>6</v>
      </c>
      <c r="G31" s="49">
        <v>0</v>
      </c>
      <c r="H31" s="49">
        <v>1</v>
      </c>
      <c r="I31" s="49">
        <v>1</v>
      </c>
      <c r="J31" s="50">
        <v>0</v>
      </c>
      <c r="K31" s="51">
        <v>55</v>
      </c>
      <c r="L31" s="52">
        <v>1</v>
      </c>
      <c r="M31" s="53">
        <v>4</v>
      </c>
      <c r="N31" s="54">
        <v>64</v>
      </c>
      <c r="O31" s="55">
        <v>8</v>
      </c>
      <c r="P31" s="55">
        <v>0</v>
      </c>
      <c r="Q31" s="55">
        <v>1</v>
      </c>
      <c r="R31" s="55">
        <v>73</v>
      </c>
      <c r="S31" s="55">
        <v>2</v>
      </c>
      <c r="T31" s="56">
        <v>5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39</v>
      </c>
      <c r="F32" s="59">
        <v>7</v>
      </c>
      <c r="G32" s="59">
        <v>1</v>
      </c>
      <c r="H32" s="59">
        <v>4</v>
      </c>
      <c r="I32" s="59">
        <v>4</v>
      </c>
      <c r="J32" s="60">
        <v>0</v>
      </c>
      <c r="K32" s="59">
        <v>51</v>
      </c>
      <c r="L32" s="61">
        <v>4</v>
      </c>
      <c r="M32" s="62">
        <v>2</v>
      </c>
      <c r="N32" s="63">
        <v>57</v>
      </c>
      <c r="O32" s="64">
        <v>9</v>
      </c>
      <c r="P32" s="64">
        <v>2</v>
      </c>
      <c r="Q32" s="64">
        <v>5</v>
      </c>
      <c r="R32" s="55">
        <v>73</v>
      </c>
      <c r="S32" s="64">
        <v>5</v>
      </c>
      <c r="T32" s="65">
        <v>3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87</v>
      </c>
      <c r="F33" s="69">
        <f t="shared" si="13"/>
        <v>13</v>
      </c>
      <c r="G33" s="69">
        <f t="shared" ref="G33" si="14">SUM(G31:G32)</f>
        <v>1</v>
      </c>
      <c r="H33" s="69">
        <f t="shared" si="13"/>
        <v>5</v>
      </c>
      <c r="I33" s="69">
        <f t="shared" si="13"/>
        <v>5</v>
      </c>
      <c r="J33" s="71">
        <f t="shared" si="13"/>
        <v>0</v>
      </c>
      <c r="K33" s="72">
        <f t="shared" si="13"/>
        <v>106</v>
      </c>
      <c r="L33" s="73">
        <f t="shared" si="13"/>
        <v>5</v>
      </c>
      <c r="M33" s="74">
        <f t="shared" si="13"/>
        <v>6</v>
      </c>
      <c r="N33" s="75">
        <f t="shared" si="13"/>
        <v>121</v>
      </c>
      <c r="O33" s="76">
        <f t="shared" si="13"/>
        <v>17</v>
      </c>
      <c r="P33" s="76">
        <f t="shared" ref="P33" si="15">SUM(P31:P32)</f>
        <v>2</v>
      </c>
      <c r="Q33" s="76">
        <f t="shared" si="13"/>
        <v>6</v>
      </c>
      <c r="R33" s="95">
        <f t="shared" si="13"/>
        <v>146</v>
      </c>
      <c r="S33" s="76">
        <f t="shared" si="13"/>
        <v>7</v>
      </c>
      <c r="T33" s="78">
        <f t="shared" si="13"/>
        <v>8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80</v>
      </c>
      <c r="F34" s="217">
        <v>12</v>
      </c>
      <c r="G34" s="217">
        <v>3</v>
      </c>
      <c r="H34" s="217">
        <v>21</v>
      </c>
      <c r="I34" s="217">
        <v>20</v>
      </c>
      <c r="J34" s="218">
        <v>1</v>
      </c>
      <c r="K34" s="167">
        <v>116</v>
      </c>
      <c r="L34" s="219">
        <v>21</v>
      </c>
      <c r="M34" s="220">
        <v>3</v>
      </c>
      <c r="N34" s="221">
        <v>118</v>
      </c>
      <c r="O34" s="95">
        <v>15</v>
      </c>
      <c r="P34" s="95">
        <v>6</v>
      </c>
      <c r="Q34" s="95">
        <v>36</v>
      </c>
      <c r="R34" s="222">
        <v>175</v>
      </c>
      <c r="S34" s="95">
        <v>36</v>
      </c>
      <c r="T34" s="223">
        <v>5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381</v>
      </c>
      <c r="F35" s="98">
        <f t="shared" si="16"/>
        <v>54</v>
      </c>
      <c r="G35" s="98">
        <f t="shared" ref="G35" si="17">G34+G33+G30+G27+G26</f>
        <v>27</v>
      </c>
      <c r="H35" s="98">
        <f t="shared" si="16"/>
        <v>60</v>
      </c>
      <c r="I35" s="98">
        <f t="shared" si="16"/>
        <v>57</v>
      </c>
      <c r="J35" s="98">
        <f t="shared" si="16"/>
        <v>3</v>
      </c>
      <c r="K35" s="98">
        <f t="shared" si="16"/>
        <v>522</v>
      </c>
      <c r="L35" s="98">
        <f t="shared" si="16"/>
        <v>54</v>
      </c>
      <c r="M35" s="99">
        <f t="shared" si="16"/>
        <v>23</v>
      </c>
      <c r="N35" s="97">
        <f t="shared" si="16"/>
        <v>531</v>
      </c>
      <c r="O35" s="98">
        <f t="shared" si="16"/>
        <v>63</v>
      </c>
      <c r="P35" s="98">
        <f t="shared" ref="P35" si="18">P34+P33+P30+P27+P26</f>
        <v>46</v>
      </c>
      <c r="Q35" s="98">
        <f t="shared" si="16"/>
        <v>94</v>
      </c>
      <c r="R35" s="98">
        <f t="shared" si="16"/>
        <v>734</v>
      </c>
      <c r="S35" s="98">
        <f t="shared" si="16"/>
        <v>89</v>
      </c>
      <c r="T35" s="99">
        <f t="shared" si="16"/>
        <v>34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0.72988505747126442</v>
      </c>
      <c r="F36" s="265">
        <f t="shared" ref="F36:G36" si="19">IF(ISERROR(F35/($E35+$F35+$G35+$H35)),0,(F35/($E35+$F35+$G35+$H35)))</f>
        <v>0.10344827586206896</v>
      </c>
      <c r="G36" s="265">
        <f t="shared" si="19"/>
        <v>5.1724137931034482E-2</v>
      </c>
      <c r="H36" s="264">
        <f>IF(1-E36-F36-G36=1,IF(H35=0,0,1),1-E36-F36-G36)</f>
        <v>0.11494252873563215</v>
      </c>
      <c r="I36" s="265">
        <f>IF(ISERROR(I35/H35),0,(I35/H35))</f>
        <v>0.95</v>
      </c>
      <c r="J36" s="265">
        <f>IF(1-I36=1,IF(J35=0,0,1),1-I36)</f>
        <v>5.0000000000000044E-2</v>
      </c>
      <c r="K36" s="265"/>
      <c r="L36" s="265">
        <f>IF(ISERROR(L35/K35),0,L35/K35)</f>
        <v>0.10344827586206896</v>
      </c>
      <c r="M36" s="266">
        <f>IF(ISERROR(M35/K35),0,M35/K35)</f>
        <v>4.4061302681992334E-2</v>
      </c>
      <c r="N36" s="263">
        <f>IF(ISERROR(N35/R35),0,N35/R35)</f>
        <v>0.72343324250681196</v>
      </c>
      <c r="O36" s="265">
        <f>IF(ISERROR(O35/R35),0,O35/R35)</f>
        <v>8.5831062670299732E-2</v>
      </c>
      <c r="P36" s="265">
        <f>IF(ISERROR(P35/R35),0,P35/R35)</f>
        <v>6.2670299727520432E-2</v>
      </c>
      <c r="Q36" s="265">
        <f>IF(1-N36-O36-P36=1,IF(Q35=0,0,1),1-N36-O36-P36)</f>
        <v>0.12806539509536791</v>
      </c>
      <c r="R36" s="265"/>
      <c r="S36" s="265">
        <f>IF(ISERROR(S35/R35),0,(S35/R35))</f>
        <v>0.12125340599455041</v>
      </c>
      <c r="T36" s="267">
        <f>IF(ISERROR(T35/R35),0,T35/R35)</f>
        <v>4.632152588555858E-2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1</v>
      </c>
      <c r="H8" s="226">
        <v>0</v>
      </c>
      <c r="I8" s="226">
        <v>0</v>
      </c>
      <c r="J8" s="227">
        <v>0</v>
      </c>
      <c r="K8" s="228">
        <v>1</v>
      </c>
      <c r="L8" s="229">
        <v>0</v>
      </c>
      <c r="M8" s="230">
        <v>0</v>
      </c>
      <c r="N8" s="231">
        <v>0</v>
      </c>
      <c r="O8" s="232">
        <v>0</v>
      </c>
      <c r="P8" s="232">
        <v>3</v>
      </c>
      <c r="Q8" s="232">
        <v>0</v>
      </c>
      <c r="R8" s="45">
        <v>3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2</v>
      </c>
      <c r="F9" s="226">
        <v>0</v>
      </c>
      <c r="G9" s="226">
        <v>1</v>
      </c>
      <c r="H9" s="226">
        <v>0</v>
      </c>
      <c r="I9" s="226">
        <v>0</v>
      </c>
      <c r="J9" s="227">
        <v>0</v>
      </c>
      <c r="K9" s="139">
        <v>3</v>
      </c>
      <c r="L9" s="229">
        <v>0</v>
      </c>
      <c r="M9" s="230">
        <v>0</v>
      </c>
      <c r="N9" s="231">
        <v>4</v>
      </c>
      <c r="O9" s="232">
        <v>0</v>
      </c>
      <c r="P9" s="232">
        <v>1</v>
      </c>
      <c r="Q9" s="232">
        <v>0</v>
      </c>
      <c r="R9" s="45">
        <v>5</v>
      </c>
      <c r="S9" s="232">
        <v>0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2</v>
      </c>
      <c r="F10" s="147">
        <v>0</v>
      </c>
      <c r="G10" s="147">
        <v>1</v>
      </c>
      <c r="H10" s="147">
        <v>1</v>
      </c>
      <c r="I10" s="147">
        <v>1</v>
      </c>
      <c r="J10" s="148">
        <v>0</v>
      </c>
      <c r="K10" s="107">
        <v>4</v>
      </c>
      <c r="L10" s="149">
        <v>1</v>
      </c>
      <c r="M10" s="150">
        <v>0</v>
      </c>
      <c r="N10" s="151">
        <v>4</v>
      </c>
      <c r="O10" s="152">
        <v>0</v>
      </c>
      <c r="P10" s="152">
        <v>1</v>
      </c>
      <c r="Q10" s="152">
        <v>2</v>
      </c>
      <c r="R10" s="55">
        <v>7</v>
      </c>
      <c r="S10" s="152">
        <v>2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2</v>
      </c>
      <c r="F12" s="181">
        <f t="shared" si="0"/>
        <v>0</v>
      </c>
      <c r="G12" s="181">
        <f t="shared" ref="G12" si="1">SUM(G10:G11)</f>
        <v>1</v>
      </c>
      <c r="H12" s="181">
        <f t="shared" si="0"/>
        <v>1</v>
      </c>
      <c r="I12" s="181">
        <f t="shared" si="0"/>
        <v>1</v>
      </c>
      <c r="J12" s="182">
        <f t="shared" si="0"/>
        <v>0</v>
      </c>
      <c r="K12" s="128">
        <f t="shared" si="0"/>
        <v>4</v>
      </c>
      <c r="L12" s="183">
        <f t="shared" si="0"/>
        <v>1</v>
      </c>
      <c r="M12" s="184">
        <f t="shared" si="0"/>
        <v>0</v>
      </c>
      <c r="N12" s="185">
        <f t="shared" si="0"/>
        <v>4</v>
      </c>
      <c r="O12" s="186">
        <f t="shared" si="0"/>
        <v>0</v>
      </c>
      <c r="P12" s="186">
        <f t="shared" ref="P12" si="2">SUM(P10:P11)</f>
        <v>1</v>
      </c>
      <c r="Q12" s="186">
        <f t="shared" si="0"/>
        <v>2</v>
      </c>
      <c r="R12" s="45">
        <f t="shared" si="0"/>
        <v>7</v>
      </c>
      <c r="S12" s="186">
        <f t="shared" si="0"/>
        <v>2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2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2</v>
      </c>
      <c r="L14" s="118">
        <v>0</v>
      </c>
      <c r="M14" s="119">
        <v>0</v>
      </c>
      <c r="N14" s="120">
        <v>5</v>
      </c>
      <c r="O14" s="121">
        <v>0</v>
      </c>
      <c r="P14" s="121">
        <v>0</v>
      </c>
      <c r="Q14" s="121">
        <v>0</v>
      </c>
      <c r="R14" s="55">
        <v>5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2</v>
      </c>
      <c r="L15" s="183">
        <f t="shared" si="3"/>
        <v>0</v>
      </c>
      <c r="M15" s="184">
        <f t="shared" si="3"/>
        <v>0</v>
      </c>
      <c r="N15" s="185">
        <f t="shared" si="3"/>
        <v>5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5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2</v>
      </c>
      <c r="F16" s="226">
        <v>1</v>
      </c>
      <c r="G16" s="226">
        <v>1</v>
      </c>
      <c r="H16" s="226">
        <v>0</v>
      </c>
      <c r="I16" s="226">
        <v>0</v>
      </c>
      <c r="J16" s="227">
        <v>0</v>
      </c>
      <c r="K16" s="139">
        <v>4</v>
      </c>
      <c r="L16" s="229">
        <v>0</v>
      </c>
      <c r="M16" s="230">
        <v>0</v>
      </c>
      <c r="N16" s="231">
        <v>3</v>
      </c>
      <c r="O16" s="232">
        <v>1</v>
      </c>
      <c r="P16" s="232">
        <v>2</v>
      </c>
      <c r="Q16" s="232">
        <v>0</v>
      </c>
      <c r="R16" s="45">
        <v>6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1</v>
      </c>
      <c r="O17" s="232">
        <v>0</v>
      </c>
      <c r="P17" s="232">
        <v>0</v>
      </c>
      <c r="Q17" s="232">
        <v>0</v>
      </c>
      <c r="R17" s="45">
        <v>1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1</v>
      </c>
      <c r="F18" s="147">
        <v>1</v>
      </c>
      <c r="G18" s="147">
        <v>0</v>
      </c>
      <c r="H18" s="147">
        <v>2</v>
      </c>
      <c r="I18" s="147">
        <v>2</v>
      </c>
      <c r="J18" s="148">
        <v>0</v>
      </c>
      <c r="K18" s="107">
        <v>4</v>
      </c>
      <c r="L18" s="149">
        <v>2</v>
      </c>
      <c r="M18" s="150">
        <v>0</v>
      </c>
      <c r="N18" s="151">
        <v>2</v>
      </c>
      <c r="O18" s="152">
        <v>1</v>
      </c>
      <c r="P18" s="152">
        <v>0</v>
      </c>
      <c r="Q18" s="152">
        <v>3</v>
      </c>
      <c r="R18" s="55">
        <v>6</v>
      </c>
      <c r="S18" s="152">
        <v>3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1</v>
      </c>
      <c r="O19" s="121">
        <v>0</v>
      </c>
      <c r="P19" s="121">
        <v>0</v>
      </c>
      <c r="Q19" s="121">
        <v>0</v>
      </c>
      <c r="R19" s="55">
        <v>1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3</v>
      </c>
      <c r="F20" s="116">
        <v>1</v>
      </c>
      <c r="G20" s="116">
        <v>0</v>
      </c>
      <c r="H20" s="116">
        <v>0</v>
      </c>
      <c r="I20" s="116">
        <v>0</v>
      </c>
      <c r="J20" s="117">
        <v>0</v>
      </c>
      <c r="K20" s="116">
        <v>4</v>
      </c>
      <c r="L20" s="118">
        <v>0</v>
      </c>
      <c r="M20" s="119">
        <v>0</v>
      </c>
      <c r="N20" s="120">
        <v>6</v>
      </c>
      <c r="O20" s="121">
        <v>1</v>
      </c>
      <c r="P20" s="121">
        <v>0</v>
      </c>
      <c r="Q20" s="121">
        <v>0</v>
      </c>
      <c r="R20" s="55">
        <v>7</v>
      </c>
      <c r="S20" s="121">
        <v>0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5</v>
      </c>
      <c r="F21" s="126">
        <f t="shared" si="6"/>
        <v>2</v>
      </c>
      <c r="G21" s="126">
        <f t="shared" ref="G21" si="7">SUM(G18:G20)</f>
        <v>0</v>
      </c>
      <c r="H21" s="126">
        <f t="shared" si="6"/>
        <v>2</v>
      </c>
      <c r="I21" s="126">
        <f t="shared" si="6"/>
        <v>2</v>
      </c>
      <c r="J21" s="127">
        <f t="shared" si="6"/>
        <v>0</v>
      </c>
      <c r="K21" s="126">
        <f t="shared" si="6"/>
        <v>9</v>
      </c>
      <c r="L21" s="129">
        <f t="shared" si="6"/>
        <v>2</v>
      </c>
      <c r="M21" s="130">
        <f t="shared" si="6"/>
        <v>0</v>
      </c>
      <c r="N21" s="131">
        <f t="shared" si="6"/>
        <v>9</v>
      </c>
      <c r="O21" s="132">
        <f t="shared" si="6"/>
        <v>2</v>
      </c>
      <c r="P21" s="132">
        <f t="shared" ref="P21" si="8">SUM(P18:P20)</f>
        <v>0</v>
      </c>
      <c r="Q21" s="132">
        <f t="shared" si="6"/>
        <v>3</v>
      </c>
      <c r="R21" s="95">
        <f t="shared" si="6"/>
        <v>14</v>
      </c>
      <c r="S21" s="132">
        <f t="shared" si="6"/>
        <v>3</v>
      </c>
      <c r="T21" s="133">
        <f t="shared" si="6"/>
        <v>0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14</v>
      </c>
      <c r="F22" s="98">
        <f t="shared" si="9"/>
        <v>3</v>
      </c>
      <c r="G22" s="98">
        <f t="shared" ref="G22" si="10">G21+G17+G16+G15+G12+G9+G8</f>
        <v>4</v>
      </c>
      <c r="H22" s="98">
        <f t="shared" si="9"/>
        <v>3</v>
      </c>
      <c r="I22" s="98">
        <f t="shared" si="9"/>
        <v>3</v>
      </c>
      <c r="J22" s="98">
        <f t="shared" si="9"/>
        <v>0</v>
      </c>
      <c r="K22" s="98">
        <f t="shared" si="9"/>
        <v>24</v>
      </c>
      <c r="L22" s="98">
        <f t="shared" si="9"/>
        <v>3</v>
      </c>
      <c r="M22" s="156">
        <f t="shared" si="9"/>
        <v>0</v>
      </c>
      <c r="N22" s="155">
        <f t="shared" si="9"/>
        <v>26</v>
      </c>
      <c r="O22" s="98">
        <f t="shared" si="9"/>
        <v>3</v>
      </c>
      <c r="P22" s="98">
        <f t="shared" ref="P22" si="11">P21+P17+P16+P15+P12+P9+P8</f>
        <v>7</v>
      </c>
      <c r="Q22" s="98">
        <f t="shared" si="9"/>
        <v>5</v>
      </c>
      <c r="R22" s="98">
        <f t="shared" si="9"/>
        <v>41</v>
      </c>
      <c r="S22" s="98">
        <f t="shared" si="9"/>
        <v>5</v>
      </c>
      <c r="T22" s="99">
        <f t="shared" si="9"/>
        <v>0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0.58333333333333337</v>
      </c>
      <c r="F23" s="265">
        <f t="shared" ref="F23:G23" si="12">IF(ISERROR(F22/($E22+$F22+$G22+$H22)),0,(F22/($E22+$F22+$G22+$H22)))</f>
        <v>0.125</v>
      </c>
      <c r="G23" s="265">
        <f t="shared" si="12"/>
        <v>0.16666666666666666</v>
      </c>
      <c r="H23" s="264">
        <f>IF(1-E23-F23-G23=1,IF(H22=0,0,1),1-E23-F23-G23)</f>
        <v>0.12499999999999997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0.125</v>
      </c>
      <c r="M23" s="266">
        <f>IF(ISERROR(M22/K22),0,M22/K22)</f>
        <v>0</v>
      </c>
      <c r="N23" s="263">
        <f>IF(ISERROR(N22/R22),0,N22/R22)</f>
        <v>0.63414634146341464</v>
      </c>
      <c r="O23" s="265">
        <f>IF(ISERROR(O22/R22),0,O22/R22)</f>
        <v>7.3170731707317069E-2</v>
      </c>
      <c r="P23" s="265">
        <f>IF(ISERROR(P22/R22),0,P22/R22)</f>
        <v>0.17073170731707318</v>
      </c>
      <c r="Q23" s="265">
        <f>IF(1-N23-O23-P23=1,IF(Q22=0,0,1),1-N23-O23-P23)</f>
        <v>0.12195121951219509</v>
      </c>
      <c r="R23" s="265"/>
      <c r="S23" s="265">
        <f>IF(ISERROR(S22/R22),0,(S22/R22))</f>
        <v>0.12195121951219512</v>
      </c>
      <c r="T23" s="267">
        <f>IF(ISERROR(T22/R22),0,T22/R22)</f>
        <v>0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20</v>
      </c>
      <c r="F31" s="226">
        <v>2</v>
      </c>
      <c r="G31" s="226">
        <v>1</v>
      </c>
      <c r="H31" s="226">
        <v>3</v>
      </c>
      <c r="I31" s="226">
        <v>3</v>
      </c>
      <c r="J31" s="227">
        <v>0</v>
      </c>
      <c r="K31" s="228">
        <v>26</v>
      </c>
      <c r="L31" s="229">
        <v>1</v>
      </c>
      <c r="M31" s="230">
        <v>3</v>
      </c>
      <c r="N31" s="231">
        <v>32</v>
      </c>
      <c r="O31" s="232">
        <v>3</v>
      </c>
      <c r="P31" s="232">
        <v>2</v>
      </c>
      <c r="Q31" s="232">
        <v>6</v>
      </c>
      <c r="R31" s="45">
        <v>43</v>
      </c>
      <c r="S31" s="232">
        <v>2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52</v>
      </c>
      <c r="F32" s="226">
        <v>4</v>
      </c>
      <c r="G32" s="226">
        <v>5</v>
      </c>
      <c r="H32" s="226">
        <v>18</v>
      </c>
      <c r="I32" s="226">
        <v>14</v>
      </c>
      <c r="J32" s="227">
        <v>4</v>
      </c>
      <c r="K32" s="139">
        <v>79</v>
      </c>
      <c r="L32" s="229">
        <v>9</v>
      </c>
      <c r="M32" s="230">
        <v>12</v>
      </c>
      <c r="N32" s="231">
        <v>75</v>
      </c>
      <c r="O32" s="232">
        <v>8</v>
      </c>
      <c r="P32" s="232">
        <v>8</v>
      </c>
      <c r="Q32" s="232">
        <v>25</v>
      </c>
      <c r="R32" s="45">
        <v>116</v>
      </c>
      <c r="S32" s="232">
        <v>13</v>
      </c>
      <c r="T32" s="233">
        <v>15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74</v>
      </c>
      <c r="F33" s="147">
        <v>15</v>
      </c>
      <c r="G33" s="147">
        <v>7</v>
      </c>
      <c r="H33" s="147">
        <v>26</v>
      </c>
      <c r="I33" s="147">
        <v>25</v>
      </c>
      <c r="J33" s="148">
        <v>1</v>
      </c>
      <c r="K33" s="107">
        <v>122</v>
      </c>
      <c r="L33" s="149">
        <v>16</v>
      </c>
      <c r="M33" s="150">
        <v>13</v>
      </c>
      <c r="N33" s="151">
        <v>109</v>
      </c>
      <c r="O33" s="152">
        <v>21</v>
      </c>
      <c r="P33" s="152">
        <v>13</v>
      </c>
      <c r="Q33" s="152">
        <v>35</v>
      </c>
      <c r="R33" s="55">
        <v>178</v>
      </c>
      <c r="S33" s="152">
        <v>22</v>
      </c>
      <c r="T33" s="153">
        <v>20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12</v>
      </c>
      <c r="F34" s="116">
        <v>2</v>
      </c>
      <c r="G34" s="116">
        <v>2</v>
      </c>
      <c r="H34" s="116">
        <v>2</v>
      </c>
      <c r="I34" s="116">
        <v>2</v>
      </c>
      <c r="J34" s="117">
        <v>0</v>
      </c>
      <c r="K34" s="234">
        <v>18</v>
      </c>
      <c r="L34" s="118">
        <v>0</v>
      </c>
      <c r="M34" s="119">
        <v>2</v>
      </c>
      <c r="N34" s="120">
        <v>14</v>
      </c>
      <c r="O34" s="121">
        <v>2</v>
      </c>
      <c r="P34" s="121">
        <v>3</v>
      </c>
      <c r="Q34" s="121">
        <v>4</v>
      </c>
      <c r="R34" s="55">
        <v>23</v>
      </c>
      <c r="S34" s="121">
        <v>0</v>
      </c>
      <c r="T34" s="123">
        <v>4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86</v>
      </c>
      <c r="F35" s="181">
        <f t="shared" si="13"/>
        <v>17</v>
      </c>
      <c r="G35" s="181">
        <f t="shared" ref="G35" si="14">SUM(G33:G34)</f>
        <v>9</v>
      </c>
      <c r="H35" s="181">
        <f t="shared" si="13"/>
        <v>28</v>
      </c>
      <c r="I35" s="181">
        <f t="shared" si="13"/>
        <v>27</v>
      </c>
      <c r="J35" s="182">
        <f t="shared" si="13"/>
        <v>1</v>
      </c>
      <c r="K35" s="128">
        <f t="shared" si="13"/>
        <v>140</v>
      </c>
      <c r="L35" s="183">
        <f t="shared" si="13"/>
        <v>16</v>
      </c>
      <c r="M35" s="184">
        <f t="shared" si="13"/>
        <v>15</v>
      </c>
      <c r="N35" s="185">
        <f t="shared" si="13"/>
        <v>123</v>
      </c>
      <c r="O35" s="186">
        <f t="shared" si="13"/>
        <v>23</v>
      </c>
      <c r="P35" s="186">
        <f t="shared" ref="P35" si="15">SUM(P33:P34)</f>
        <v>16</v>
      </c>
      <c r="Q35" s="186">
        <f t="shared" si="13"/>
        <v>39</v>
      </c>
      <c r="R35" s="45">
        <f t="shared" si="13"/>
        <v>201</v>
      </c>
      <c r="S35" s="186">
        <f t="shared" si="13"/>
        <v>22</v>
      </c>
      <c r="T35" s="204">
        <f t="shared" si="13"/>
        <v>24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16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20</v>
      </c>
      <c r="L36" s="149">
        <v>1</v>
      </c>
      <c r="M36" s="150">
        <v>1</v>
      </c>
      <c r="N36" s="151">
        <v>29</v>
      </c>
      <c r="O36" s="152">
        <v>3</v>
      </c>
      <c r="P36" s="152">
        <v>4</v>
      </c>
      <c r="Q36" s="152">
        <v>2</v>
      </c>
      <c r="R36" s="55">
        <v>38</v>
      </c>
      <c r="S36" s="152">
        <v>2</v>
      </c>
      <c r="T36" s="153">
        <v>3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31</v>
      </c>
      <c r="F37" s="116">
        <v>1</v>
      </c>
      <c r="G37" s="116">
        <v>2</v>
      </c>
      <c r="H37" s="116">
        <v>3</v>
      </c>
      <c r="I37" s="116">
        <v>2</v>
      </c>
      <c r="J37" s="117">
        <v>1</v>
      </c>
      <c r="K37" s="116">
        <v>37</v>
      </c>
      <c r="L37" s="118">
        <v>1</v>
      </c>
      <c r="M37" s="119">
        <v>2</v>
      </c>
      <c r="N37" s="120">
        <v>53</v>
      </c>
      <c r="O37" s="121">
        <v>1</v>
      </c>
      <c r="P37" s="121">
        <v>2</v>
      </c>
      <c r="Q37" s="121">
        <v>3</v>
      </c>
      <c r="R37" s="55">
        <v>59</v>
      </c>
      <c r="S37" s="121">
        <v>1</v>
      </c>
      <c r="T37" s="123">
        <v>2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47</v>
      </c>
      <c r="F38" s="181">
        <f t="shared" si="16"/>
        <v>2</v>
      </c>
      <c r="G38" s="181">
        <f t="shared" ref="G38" si="17">SUM(G36:G37)</f>
        <v>4</v>
      </c>
      <c r="H38" s="181">
        <f t="shared" si="16"/>
        <v>4</v>
      </c>
      <c r="I38" s="181">
        <f t="shared" si="16"/>
        <v>3</v>
      </c>
      <c r="J38" s="182">
        <f t="shared" si="16"/>
        <v>1</v>
      </c>
      <c r="K38" s="128">
        <f t="shared" si="16"/>
        <v>57</v>
      </c>
      <c r="L38" s="183">
        <f t="shared" si="16"/>
        <v>2</v>
      </c>
      <c r="M38" s="184">
        <f t="shared" si="16"/>
        <v>3</v>
      </c>
      <c r="N38" s="185">
        <f t="shared" si="16"/>
        <v>82</v>
      </c>
      <c r="O38" s="186">
        <f t="shared" si="16"/>
        <v>4</v>
      </c>
      <c r="P38" s="186">
        <f t="shared" ref="P38" si="18">SUM(P36:P37)</f>
        <v>6</v>
      </c>
      <c r="Q38" s="186">
        <f t="shared" si="16"/>
        <v>5</v>
      </c>
      <c r="R38" s="45">
        <f t="shared" si="16"/>
        <v>97</v>
      </c>
      <c r="S38" s="186">
        <f t="shared" si="16"/>
        <v>3</v>
      </c>
      <c r="T38" s="204">
        <f t="shared" si="16"/>
        <v>5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38</v>
      </c>
      <c r="F39" s="226">
        <v>3</v>
      </c>
      <c r="G39" s="226">
        <v>6</v>
      </c>
      <c r="H39" s="226">
        <v>7</v>
      </c>
      <c r="I39" s="226">
        <v>5</v>
      </c>
      <c r="J39" s="227">
        <v>2</v>
      </c>
      <c r="K39" s="139">
        <v>54</v>
      </c>
      <c r="L39" s="229">
        <v>4</v>
      </c>
      <c r="M39" s="230">
        <v>7</v>
      </c>
      <c r="N39" s="231">
        <v>60</v>
      </c>
      <c r="O39" s="232">
        <v>4</v>
      </c>
      <c r="P39" s="232">
        <v>7</v>
      </c>
      <c r="Q39" s="232">
        <v>12</v>
      </c>
      <c r="R39" s="45">
        <v>83</v>
      </c>
      <c r="S39" s="232">
        <v>8</v>
      </c>
      <c r="T39" s="233">
        <v>10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51</v>
      </c>
      <c r="F40" s="226">
        <v>7</v>
      </c>
      <c r="G40" s="226">
        <v>2</v>
      </c>
      <c r="H40" s="226">
        <v>8</v>
      </c>
      <c r="I40" s="226">
        <v>7</v>
      </c>
      <c r="J40" s="227">
        <v>1</v>
      </c>
      <c r="K40" s="139">
        <v>68</v>
      </c>
      <c r="L40" s="229">
        <v>4</v>
      </c>
      <c r="M40" s="230">
        <v>6</v>
      </c>
      <c r="N40" s="231">
        <v>73</v>
      </c>
      <c r="O40" s="232">
        <v>12</v>
      </c>
      <c r="P40" s="232">
        <v>2</v>
      </c>
      <c r="Q40" s="232">
        <v>13</v>
      </c>
      <c r="R40" s="45">
        <v>100</v>
      </c>
      <c r="S40" s="232">
        <v>5</v>
      </c>
      <c r="T40" s="233">
        <v>10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15</v>
      </c>
      <c r="F41" s="147">
        <v>4</v>
      </c>
      <c r="G41" s="147">
        <v>0</v>
      </c>
      <c r="H41" s="147">
        <v>4</v>
      </c>
      <c r="I41" s="147">
        <v>4</v>
      </c>
      <c r="J41" s="148">
        <v>0</v>
      </c>
      <c r="K41" s="107">
        <v>23</v>
      </c>
      <c r="L41" s="149">
        <v>3</v>
      </c>
      <c r="M41" s="150">
        <v>4</v>
      </c>
      <c r="N41" s="151">
        <v>25</v>
      </c>
      <c r="O41" s="152">
        <v>4</v>
      </c>
      <c r="P41" s="152">
        <v>0</v>
      </c>
      <c r="Q41" s="152">
        <v>4</v>
      </c>
      <c r="R41" s="55">
        <v>33</v>
      </c>
      <c r="S41" s="152">
        <v>3</v>
      </c>
      <c r="T41" s="153">
        <v>6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17</v>
      </c>
      <c r="F42" s="116">
        <v>1</v>
      </c>
      <c r="G42" s="116">
        <v>0</v>
      </c>
      <c r="H42" s="116">
        <v>3</v>
      </c>
      <c r="I42" s="116">
        <v>3</v>
      </c>
      <c r="J42" s="117">
        <v>0</v>
      </c>
      <c r="K42" s="116">
        <v>21</v>
      </c>
      <c r="L42" s="118">
        <v>2</v>
      </c>
      <c r="M42" s="119">
        <v>3</v>
      </c>
      <c r="N42" s="120">
        <v>21</v>
      </c>
      <c r="O42" s="121">
        <v>1</v>
      </c>
      <c r="P42" s="121">
        <v>0</v>
      </c>
      <c r="Q42" s="121">
        <v>3</v>
      </c>
      <c r="R42" s="55">
        <v>25</v>
      </c>
      <c r="S42" s="121">
        <v>2</v>
      </c>
      <c r="T42" s="123">
        <v>4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94</v>
      </c>
      <c r="F43" s="116">
        <v>14</v>
      </c>
      <c r="G43" s="116">
        <v>4</v>
      </c>
      <c r="H43" s="116">
        <v>15</v>
      </c>
      <c r="I43" s="116">
        <v>15</v>
      </c>
      <c r="J43" s="117">
        <v>0</v>
      </c>
      <c r="K43" s="116">
        <v>127</v>
      </c>
      <c r="L43" s="118">
        <v>11</v>
      </c>
      <c r="M43" s="119">
        <v>8</v>
      </c>
      <c r="N43" s="120">
        <v>134</v>
      </c>
      <c r="O43" s="121">
        <v>19</v>
      </c>
      <c r="P43" s="121">
        <v>7</v>
      </c>
      <c r="Q43" s="121">
        <v>21</v>
      </c>
      <c r="R43" s="55">
        <v>181</v>
      </c>
      <c r="S43" s="121">
        <v>13</v>
      </c>
      <c r="T43" s="123">
        <v>14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126</v>
      </c>
      <c r="F44" s="126">
        <f t="shared" si="19"/>
        <v>19</v>
      </c>
      <c r="G44" s="126">
        <f t="shared" ref="G44" si="20">SUM(G41:G43)</f>
        <v>4</v>
      </c>
      <c r="H44" s="126">
        <f t="shared" si="19"/>
        <v>22</v>
      </c>
      <c r="I44" s="126">
        <f t="shared" si="19"/>
        <v>22</v>
      </c>
      <c r="J44" s="127">
        <f t="shared" si="19"/>
        <v>0</v>
      </c>
      <c r="K44" s="126">
        <f t="shared" si="19"/>
        <v>171</v>
      </c>
      <c r="L44" s="129">
        <f t="shared" si="19"/>
        <v>16</v>
      </c>
      <c r="M44" s="130">
        <f t="shared" si="19"/>
        <v>15</v>
      </c>
      <c r="N44" s="131">
        <f t="shared" si="19"/>
        <v>180</v>
      </c>
      <c r="O44" s="132">
        <f t="shared" si="19"/>
        <v>24</v>
      </c>
      <c r="P44" s="132">
        <f t="shared" ref="P44" si="21">SUM(P41:P43)</f>
        <v>7</v>
      </c>
      <c r="Q44" s="132">
        <f t="shared" si="19"/>
        <v>28</v>
      </c>
      <c r="R44" s="95">
        <f t="shared" si="19"/>
        <v>239</v>
      </c>
      <c r="S44" s="132">
        <f t="shared" si="19"/>
        <v>18</v>
      </c>
      <c r="T44" s="133">
        <f t="shared" si="19"/>
        <v>24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420</v>
      </c>
      <c r="F45" s="98">
        <f t="shared" si="22"/>
        <v>54</v>
      </c>
      <c r="G45" s="98">
        <f t="shared" ref="G45" si="23">G44+G40+G39+G38+G35+G32+G31</f>
        <v>31</v>
      </c>
      <c r="H45" s="98">
        <f t="shared" si="22"/>
        <v>90</v>
      </c>
      <c r="I45" s="98">
        <f t="shared" si="22"/>
        <v>81</v>
      </c>
      <c r="J45" s="98">
        <f t="shared" si="22"/>
        <v>9</v>
      </c>
      <c r="K45" s="98">
        <f t="shared" si="22"/>
        <v>595</v>
      </c>
      <c r="L45" s="98">
        <f t="shared" si="22"/>
        <v>52</v>
      </c>
      <c r="M45" s="156">
        <f t="shared" si="22"/>
        <v>61</v>
      </c>
      <c r="N45" s="155">
        <f t="shared" si="22"/>
        <v>625</v>
      </c>
      <c r="O45" s="98">
        <f t="shared" si="22"/>
        <v>78</v>
      </c>
      <c r="P45" s="98">
        <f t="shared" ref="P45" si="24">P44+P40+P39+P38+P35+P32+P31</f>
        <v>48</v>
      </c>
      <c r="Q45" s="98">
        <f t="shared" si="22"/>
        <v>128</v>
      </c>
      <c r="R45" s="98">
        <f t="shared" si="22"/>
        <v>879</v>
      </c>
      <c r="S45" s="98">
        <f t="shared" si="22"/>
        <v>71</v>
      </c>
      <c r="T45" s="99">
        <f t="shared" si="22"/>
        <v>95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0.70588235294117652</v>
      </c>
      <c r="F46" s="265">
        <f t="shared" ref="F46:G46" si="25">IF(ISERROR(F45/($E45+$F45+$G45+$H45)),0,(F45/($E45+$F45+$G45+$H45)))</f>
        <v>9.07563025210084E-2</v>
      </c>
      <c r="G46" s="265">
        <f t="shared" si="25"/>
        <v>5.2100840336134456E-2</v>
      </c>
      <c r="H46" s="264">
        <f>IF(1-E46-F46-G46=1,IF(H45=0,0,1),1-E46-F46-G46)</f>
        <v>0.15126050420168061</v>
      </c>
      <c r="I46" s="265">
        <f>IF(ISERROR(I45/H45),0,(I45/H45))</f>
        <v>0.9</v>
      </c>
      <c r="J46" s="265">
        <f>IF(1-I46=1,IF(J45=0,0,1),1-I46)</f>
        <v>9.9999999999999978E-2</v>
      </c>
      <c r="K46" s="265"/>
      <c r="L46" s="265">
        <f>IF(ISERROR(L45/K45),0,L45/K45)</f>
        <v>8.7394957983193272E-2</v>
      </c>
      <c r="M46" s="266">
        <f>IF(ISERROR(M45/K45),0,M45/K45)</f>
        <v>0.10252100840336134</v>
      </c>
      <c r="N46" s="263">
        <f>IF(ISERROR(N45/R45),0,N45/R45)</f>
        <v>0.71103526734926048</v>
      </c>
      <c r="O46" s="265">
        <f>IF(ISERROR(O45/R45),0,O45/R45)</f>
        <v>8.8737201365187715E-2</v>
      </c>
      <c r="P46" s="265">
        <f>IF(ISERROR(P45/R45),0,P45/R45)</f>
        <v>5.4607508532423209E-2</v>
      </c>
      <c r="Q46" s="265">
        <f>IF(1-N46-O46-P46=1,IF(Q45=0,0,1),1-N46-O46-P46)</f>
        <v>0.1456200227531286</v>
      </c>
      <c r="R46" s="265"/>
      <c r="S46" s="265">
        <f>IF(ISERROR(S45/R45),0,(S45/R45))</f>
        <v>8.0773606370875994E-2</v>
      </c>
      <c r="T46" s="267">
        <f>IF(ISERROR(T45/R45),0,T45/R45)</f>
        <v>0.1080773606370876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32</v>
      </c>
      <c r="D8" s="243">
        <f>'Banskobystrický kraj'!F24</f>
        <v>6</v>
      </c>
      <c r="E8" s="243">
        <f>'Banskobystrický kraj'!G24</f>
        <v>6</v>
      </c>
      <c r="F8" s="243">
        <f>'Banskobystrický kraj'!H24</f>
        <v>5</v>
      </c>
      <c r="G8" s="243">
        <f>'Banskobystrický kraj'!I24</f>
        <v>4</v>
      </c>
      <c r="H8" s="243">
        <f>'Banskobystrický kraj'!J24</f>
        <v>1</v>
      </c>
      <c r="I8" s="243">
        <f>'Banskobystrický kraj'!K24</f>
        <v>49</v>
      </c>
      <c r="J8" s="243">
        <f>'Banskobystrický kraj'!L24</f>
        <v>3</v>
      </c>
      <c r="K8" s="244">
        <f>'Banskobystrický kraj'!M24</f>
        <v>5</v>
      </c>
      <c r="L8" s="245">
        <f>'Banskobystrický kraj'!N24</f>
        <v>47</v>
      </c>
      <c r="M8" s="243">
        <f>'Banskobystrický kraj'!O24</f>
        <v>6</v>
      </c>
      <c r="N8" s="243">
        <f>'Banskobystrický kraj'!P24</f>
        <v>10</v>
      </c>
      <c r="O8" s="243">
        <f>'Banskobystrický kraj'!Q24</f>
        <v>7</v>
      </c>
      <c r="P8" s="243">
        <f>'Banskobystrický kraj'!R24</f>
        <v>70</v>
      </c>
      <c r="Q8" s="243">
        <f>'Banskobystrický kraj'!S24</f>
        <v>5</v>
      </c>
      <c r="R8" s="244">
        <f>'Banskobystrický kraj'!T24</f>
        <v>5</v>
      </c>
    </row>
    <row r="9" spans="2:18" s="22" customFormat="1" ht="15.75" x14ac:dyDescent="0.25">
      <c r="B9" s="17" t="s">
        <v>100</v>
      </c>
      <c r="C9" s="269">
        <f>'Banskobystrický kraj'!E25</f>
        <v>0.65306122448979587</v>
      </c>
      <c r="D9" s="270">
        <f>'Banskobystrický kraj'!F25</f>
        <v>0.12244897959183673</v>
      </c>
      <c r="E9" s="270">
        <f>'Banskobystrický kraj'!G25</f>
        <v>0.12244897959183673</v>
      </c>
      <c r="F9" s="270">
        <f>'Banskobystrický kraj'!H25</f>
        <v>0.10204081632653067</v>
      </c>
      <c r="G9" s="270">
        <f>'Banskobystrický kraj'!I25</f>
        <v>0.8</v>
      </c>
      <c r="H9" s="270">
        <f>'Banskobystrický kraj'!J25</f>
        <v>0.19999999999999996</v>
      </c>
      <c r="I9" s="270"/>
      <c r="J9" s="270">
        <f>'Banskobystrický kraj'!L25</f>
        <v>6.1224489795918366E-2</v>
      </c>
      <c r="K9" s="271">
        <f>'Banskobystrický kraj'!M25</f>
        <v>0.10204081632653061</v>
      </c>
      <c r="L9" s="272">
        <f>'Banskobystrický kraj'!N25</f>
        <v>0.67142857142857137</v>
      </c>
      <c r="M9" s="270">
        <f>'Banskobystrický kraj'!O25</f>
        <v>8.5714285714285715E-2</v>
      </c>
      <c r="N9" s="270">
        <f>'Banskobystrický kraj'!P25</f>
        <v>0.14285714285714285</v>
      </c>
      <c r="O9" s="270">
        <f>'Banskobystrický kraj'!Q25</f>
        <v>0.10000000000000006</v>
      </c>
      <c r="P9" s="270"/>
      <c r="Q9" s="270">
        <f>'Banskobystrický kraj'!S25</f>
        <v>7.1428571428571425E-2</v>
      </c>
      <c r="R9" s="271">
        <f>'Banskobystrický kraj'!T25</f>
        <v>7.1428571428571425E-2</v>
      </c>
    </row>
    <row r="10" spans="2:18" s="22" customFormat="1" ht="15.75" x14ac:dyDescent="0.25">
      <c r="B10" s="15" t="s">
        <v>106</v>
      </c>
      <c r="C10" s="246">
        <f>'Bratislavský kraj'!E18</f>
        <v>10</v>
      </c>
      <c r="D10" s="247">
        <f>'Bratislavský kraj'!F18</f>
        <v>0</v>
      </c>
      <c r="E10" s="247">
        <f>'Bratislavský kraj'!G18</f>
        <v>2</v>
      </c>
      <c r="F10" s="247">
        <f>'Bratislavský kraj'!H18</f>
        <v>4</v>
      </c>
      <c r="G10" s="247">
        <f>'Bratislavský kraj'!I18</f>
        <v>2</v>
      </c>
      <c r="H10" s="247">
        <f>'Bratislavský kraj'!J18</f>
        <v>2</v>
      </c>
      <c r="I10" s="247">
        <f>'Bratislavský kraj'!K18</f>
        <v>16</v>
      </c>
      <c r="J10" s="247">
        <f>'Bratislavský kraj'!L18</f>
        <v>3</v>
      </c>
      <c r="K10" s="248">
        <f>'Bratislavský kraj'!M18</f>
        <v>0</v>
      </c>
      <c r="L10" s="249">
        <f>'Bratislavský kraj'!N18</f>
        <v>15</v>
      </c>
      <c r="M10" s="247">
        <f>'Bratislavský kraj'!O18</f>
        <v>0</v>
      </c>
      <c r="N10" s="247">
        <f>'Bratislavský kraj'!P18</f>
        <v>3</v>
      </c>
      <c r="O10" s="247">
        <f>'Bratislavský kraj'!Q18</f>
        <v>6</v>
      </c>
      <c r="P10" s="247">
        <f>'Bratislavský kraj'!R18</f>
        <v>24</v>
      </c>
      <c r="Q10" s="247">
        <f>'Bratislavský kraj'!S18</f>
        <v>5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0.625</v>
      </c>
      <c r="D11" s="274">
        <f>'Bratislavský kraj'!F19</f>
        <v>0</v>
      </c>
      <c r="E11" s="274">
        <f>'Bratislavský kraj'!G19</f>
        <v>0.125</v>
      </c>
      <c r="F11" s="274">
        <f>'Bratislavský kraj'!H19</f>
        <v>0.25</v>
      </c>
      <c r="G11" s="274">
        <f>'Bratislavský kraj'!I19</f>
        <v>0.5</v>
      </c>
      <c r="H11" s="274">
        <f>'Bratislavský kraj'!J19</f>
        <v>0.5</v>
      </c>
      <c r="I11" s="274"/>
      <c r="J11" s="274">
        <f>'Bratislavský kraj'!L19</f>
        <v>0.1875</v>
      </c>
      <c r="K11" s="275">
        <f>'Bratislavský kraj'!M19</f>
        <v>0</v>
      </c>
      <c r="L11" s="276">
        <f>'Bratislavský kraj'!N19</f>
        <v>0.625</v>
      </c>
      <c r="M11" s="274">
        <f>'Bratislavský kraj'!O19</f>
        <v>0</v>
      </c>
      <c r="N11" s="274">
        <f>'Bratislavský kraj'!P19</f>
        <v>0.125</v>
      </c>
      <c r="O11" s="274">
        <f>'Bratislavský kraj'!Q19</f>
        <v>0.25</v>
      </c>
      <c r="P11" s="274"/>
      <c r="Q11" s="274">
        <f>'Bratislavský kraj'!S19</f>
        <v>0.20833333333333334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24</v>
      </c>
      <c r="D12" s="247">
        <f>'Košický kraj'!F22</f>
        <v>1</v>
      </c>
      <c r="E12" s="247">
        <f>'Košický kraj'!G22</f>
        <v>1</v>
      </c>
      <c r="F12" s="247">
        <f>'Košický kraj'!H22</f>
        <v>5</v>
      </c>
      <c r="G12" s="247">
        <f>'Košický kraj'!I22</f>
        <v>5</v>
      </c>
      <c r="H12" s="247">
        <f>'Košický kraj'!J22</f>
        <v>0</v>
      </c>
      <c r="I12" s="247">
        <f>'Košický kraj'!K22</f>
        <v>31</v>
      </c>
      <c r="J12" s="247">
        <f>'Košický kraj'!L22</f>
        <v>4</v>
      </c>
      <c r="K12" s="248">
        <f>'Košický kraj'!M22</f>
        <v>3</v>
      </c>
      <c r="L12" s="249">
        <f>'Košický kraj'!N22</f>
        <v>31</v>
      </c>
      <c r="M12" s="247">
        <f>'Košický kraj'!O22</f>
        <v>1</v>
      </c>
      <c r="N12" s="247">
        <f>'Košický kraj'!P22</f>
        <v>2</v>
      </c>
      <c r="O12" s="247">
        <f>'Košický kraj'!Q22</f>
        <v>8</v>
      </c>
      <c r="P12" s="247">
        <f>'Košický kraj'!R22</f>
        <v>42</v>
      </c>
      <c r="Q12" s="247">
        <f>'Košický kraj'!S22</f>
        <v>7</v>
      </c>
      <c r="R12" s="248">
        <f>'Košický kraj'!T22</f>
        <v>3</v>
      </c>
    </row>
    <row r="13" spans="2:18" s="22" customFormat="1" ht="15.75" x14ac:dyDescent="0.25">
      <c r="B13" s="18" t="s">
        <v>100</v>
      </c>
      <c r="C13" s="273">
        <f>'Košický kraj'!E23</f>
        <v>0.77419354838709675</v>
      </c>
      <c r="D13" s="274">
        <f>'Košický kraj'!F23</f>
        <v>3.2258064516129031E-2</v>
      </c>
      <c r="E13" s="274">
        <f>'Košický kraj'!G23</f>
        <v>3.2258064516129031E-2</v>
      </c>
      <c r="F13" s="274">
        <f>'Košický kraj'!H23</f>
        <v>0.16129032258064518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0.12903225806451613</v>
      </c>
      <c r="K13" s="275">
        <f>'Košický kraj'!M23</f>
        <v>9.6774193548387094E-2</v>
      </c>
      <c r="L13" s="276">
        <f>'Košický kraj'!N23</f>
        <v>0.73809523809523814</v>
      </c>
      <c r="M13" s="274">
        <f>'Košický kraj'!O23</f>
        <v>2.3809523809523808E-2</v>
      </c>
      <c r="N13" s="274">
        <f>'Košický kraj'!P23</f>
        <v>4.7619047619047616E-2</v>
      </c>
      <c r="O13" s="274">
        <f>'Košický kraj'!Q23</f>
        <v>0.19047619047619044</v>
      </c>
      <c r="P13" s="274"/>
      <c r="Q13" s="274">
        <f>'Košický kraj'!S23</f>
        <v>0.16666666666666666</v>
      </c>
      <c r="R13" s="275">
        <f>'Košický kraj'!T23</f>
        <v>7.1428571428571425E-2</v>
      </c>
    </row>
    <row r="14" spans="2:18" s="22" customFormat="1" ht="15.75" x14ac:dyDescent="0.25">
      <c r="B14" s="15" t="s">
        <v>108</v>
      </c>
      <c r="C14" s="246">
        <f>'Nitrianský kraj'!E17</f>
        <v>34</v>
      </c>
      <c r="D14" s="247">
        <f>'Nitrianský kraj'!F17</f>
        <v>7</v>
      </c>
      <c r="E14" s="247">
        <f>'Nitrianský kraj'!G17</f>
        <v>2</v>
      </c>
      <c r="F14" s="247">
        <f>'Nitrianský kraj'!H17</f>
        <v>6</v>
      </c>
      <c r="G14" s="247">
        <f>'Nitrianský kraj'!I17</f>
        <v>6</v>
      </c>
      <c r="H14" s="247">
        <f>'Nitrianský kraj'!J17</f>
        <v>0</v>
      </c>
      <c r="I14" s="247">
        <f>'Nitrianský kraj'!K17</f>
        <v>49</v>
      </c>
      <c r="J14" s="247">
        <f>'Nitrianský kraj'!L17</f>
        <v>4</v>
      </c>
      <c r="K14" s="248">
        <f>'Nitrianský kraj'!M17</f>
        <v>2</v>
      </c>
      <c r="L14" s="249">
        <f>'Nitrianský kraj'!N17</f>
        <v>51</v>
      </c>
      <c r="M14" s="247">
        <f>'Nitrianský kraj'!O17</f>
        <v>11</v>
      </c>
      <c r="N14" s="247">
        <f>'Nitrianský kraj'!P17</f>
        <v>2</v>
      </c>
      <c r="O14" s="247">
        <f>'Nitrianský kraj'!Q17</f>
        <v>8</v>
      </c>
      <c r="P14" s="247">
        <f>'Nitrianský kraj'!R17</f>
        <v>72</v>
      </c>
      <c r="Q14" s="247">
        <f>'Nitrianský kraj'!S17</f>
        <v>5</v>
      </c>
      <c r="R14" s="248">
        <f>'Nitrianský kraj'!T17</f>
        <v>3</v>
      </c>
    </row>
    <row r="15" spans="2:18" s="22" customFormat="1" ht="15.75" x14ac:dyDescent="0.25">
      <c r="B15" s="18" t="s">
        <v>100</v>
      </c>
      <c r="C15" s="273">
        <f>'Nitrianský kraj'!E18</f>
        <v>0.69387755102040816</v>
      </c>
      <c r="D15" s="274">
        <f>'Nitrianský kraj'!F18</f>
        <v>0.14285714285714285</v>
      </c>
      <c r="E15" s="274">
        <f>'Nitrianský kraj'!G18</f>
        <v>4.0816326530612242E-2</v>
      </c>
      <c r="F15" s="274">
        <f>'Nitrianský kraj'!H18</f>
        <v>0.12244897959183676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8.1632653061224483E-2</v>
      </c>
      <c r="K15" s="275">
        <f>'Nitrianský kraj'!M18</f>
        <v>4.0816326530612242E-2</v>
      </c>
      <c r="L15" s="276">
        <f>'Nitrianský kraj'!N18</f>
        <v>0.70833333333333337</v>
      </c>
      <c r="M15" s="274">
        <f>'Nitrianský kraj'!O18</f>
        <v>0.15277777777777779</v>
      </c>
      <c r="N15" s="274">
        <f>'Nitrianský kraj'!P18</f>
        <v>2.7777777777777776E-2</v>
      </c>
      <c r="O15" s="274">
        <f>'Nitrianský kraj'!Q18</f>
        <v>0.11111111111111106</v>
      </c>
      <c r="P15" s="274"/>
      <c r="Q15" s="274">
        <f>'Nitrianský kraj'!S18</f>
        <v>6.9444444444444448E-2</v>
      </c>
      <c r="R15" s="275">
        <f>'Nitrianský kraj'!T18</f>
        <v>4.1666666666666664E-2</v>
      </c>
    </row>
    <row r="16" spans="2:18" s="22" customFormat="1" ht="15.75" x14ac:dyDescent="0.25">
      <c r="B16" s="15" t="s">
        <v>109</v>
      </c>
      <c r="C16" s="246">
        <f>'Prešovský kraj'!E26</f>
        <v>37</v>
      </c>
      <c r="D16" s="247">
        <f>'Prešovský kraj'!F26</f>
        <v>5</v>
      </c>
      <c r="E16" s="247">
        <f>'Prešovský kraj'!G26</f>
        <v>2</v>
      </c>
      <c r="F16" s="247">
        <f>'Prešovský kraj'!H26</f>
        <v>4</v>
      </c>
      <c r="G16" s="247">
        <f>'Prešovský kraj'!I26</f>
        <v>1</v>
      </c>
      <c r="H16" s="247">
        <f>'Prešovský kraj'!J26</f>
        <v>3</v>
      </c>
      <c r="I16" s="247">
        <f>'Prešovský kraj'!K26</f>
        <v>48</v>
      </c>
      <c r="J16" s="247">
        <f>'Prešovský kraj'!L26</f>
        <v>3</v>
      </c>
      <c r="K16" s="248">
        <f>'Prešovský kraj'!M26</f>
        <v>3</v>
      </c>
      <c r="L16" s="249">
        <f>'Prešovský kraj'!N26</f>
        <v>56</v>
      </c>
      <c r="M16" s="247">
        <f>'Prešovský kraj'!O26</f>
        <v>11</v>
      </c>
      <c r="N16" s="247">
        <f>'Prešovský kraj'!P26</f>
        <v>5</v>
      </c>
      <c r="O16" s="247">
        <f>'Prešovský kraj'!Q26</f>
        <v>5</v>
      </c>
      <c r="P16" s="247">
        <f>'Prešovský kraj'!R26</f>
        <v>77</v>
      </c>
      <c r="Q16" s="247">
        <f>'Prešovský kraj'!S26</f>
        <v>4</v>
      </c>
      <c r="R16" s="248">
        <f>'Prešovský kraj'!T26</f>
        <v>4</v>
      </c>
    </row>
    <row r="17" spans="2:18" s="22" customFormat="1" ht="15.75" x14ac:dyDescent="0.25">
      <c r="B17" s="18" t="s">
        <v>100</v>
      </c>
      <c r="C17" s="273">
        <f>'Prešovský kraj'!E27</f>
        <v>0.77083333333333337</v>
      </c>
      <c r="D17" s="274">
        <f>'Prešovský kraj'!F27</f>
        <v>0.10416666666666667</v>
      </c>
      <c r="E17" s="274">
        <f>'Prešovský kraj'!G27</f>
        <v>4.1666666666666664E-2</v>
      </c>
      <c r="F17" s="274">
        <f>'Prešovský kraj'!H27</f>
        <v>8.3333333333333287E-2</v>
      </c>
      <c r="G17" s="274">
        <f>'Prešovský kraj'!I27</f>
        <v>0.25</v>
      </c>
      <c r="H17" s="274">
        <f>'Prešovský kraj'!J27</f>
        <v>0.75</v>
      </c>
      <c r="I17" s="274"/>
      <c r="J17" s="274">
        <f>'Prešovský kraj'!L27</f>
        <v>6.25E-2</v>
      </c>
      <c r="K17" s="275">
        <f>'Prešovský kraj'!M27</f>
        <v>6.25E-2</v>
      </c>
      <c r="L17" s="276">
        <f>'Prešovský kraj'!N27</f>
        <v>0.72727272727272729</v>
      </c>
      <c r="M17" s="274">
        <f>'Prešovský kraj'!O27</f>
        <v>0.14285714285714285</v>
      </c>
      <c r="N17" s="274">
        <f>'Prešovský kraj'!P27</f>
        <v>6.4935064935064929E-2</v>
      </c>
      <c r="O17" s="274">
        <f>'Prešovský kraj'!Q27</f>
        <v>6.4935064935064929E-2</v>
      </c>
      <c r="P17" s="274"/>
      <c r="Q17" s="274">
        <f>'Prešovský kraj'!S27</f>
        <v>5.1948051948051951E-2</v>
      </c>
      <c r="R17" s="275">
        <f>'Prešovský kraj'!T27</f>
        <v>5.1948051948051951E-2</v>
      </c>
    </row>
    <row r="18" spans="2:18" s="22" customFormat="1" ht="15.75" x14ac:dyDescent="0.25">
      <c r="B18" s="15" t="s">
        <v>110</v>
      </c>
      <c r="C18" s="246">
        <f>'Trenčianský kraj'!E21</f>
        <v>37</v>
      </c>
      <c r="D18" s="247">
        <f>'Trenčianský kraj'!F21</f>
        <v>2</v>
      </c>
      <c r="E18" s="247">
        <f>'Trenčianský kraj'!G21</f>
        <v>2</v>
      </c>
      <c r="F18" s="247">
        <f>'Trenčianský kraj'!H21</f>
        <v>9</v>
      </c>
      <c r="G18" s="247">
        <f>'Trenčianský kraj'!I21</f>
        <v>9</v>
      </c>
      <c r="H18" s="247">
        <f>'Trenčianský kraj'!J21</f>
        <v>0</v>
      </c>
      <c r="I18" s="247">
        <f>'Trenčianský kraj'!K21</f>
        <v>50</v>
      </c>
      <c r="J18" s="247">
        <f>'Trenčianský kraj'!L21</f>
        <v>7</v>
      </c>
      <c r="K18" s="248">
        <f>'Trenčianský kraj'!M21</f>
        <v>6</v>
      </c>
      <c r="L18" s="249">
        <f>'Trenčianský kraj'!N21</f>
        <v>51</v>
      </c>
      <c r="M18" s="247">
        <f>'Trenčianský kraj'!O21</f>
        <v>2</v>
      </c>
      <c r="N18" s="247">
        <f>'Trenčianský kraj'!P21</f>
        <v>2</v>
      </c>
      <c r="O18" s="247">
        <f>'Trenčianský kraj'!Q21</f>
        <v>15</v>
      </c>
      <c r="P18" s="247">
        <f>'Trenčianský kraj'!R21</f>
        <v>70</v>
      </c>
      <c r="Q18" s="247">
        <f>'Trenčianský kraj'!S21</f>
        <v>11</v>
      </c>
      <c r="R18" s="248">
        <f>'Trenčianský kraj'!T21</f>
        <v>9</v>
      </c>
    </row>
    <row r="19" spans="2:18" s="22" customFormat="1" x14ac:dyDescent="0.25">
      <c r="B19" s="277" t="s">
        <v>100</v>
      </c>
      <c r="C19" s="273">
        <f>'Trenčianský kraj'!E22</f>
        <v>0.74</v>
      </c>
      <c r="D19" s="274">
        <f>'Trenčianský kraj'!F22</f>
        <v>0.04</v>
      </c>
      <c r="E19" s="274">
        <f>'Trenčianský kraj'!G22</f>
        <v>0.04</v>
      </c>
      <c r="F19" s="274">
        <f>'Trenčianský kraj'!H22</f>
        <v>0.18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0.14000000000000001</v>
      </c>
      <c r="K19" s="275">
        <f>'Trenčianský kraj'!M22</f>
        <v>0.12</v>
      </c>
      <c r="L19" s="276">
        <f>'Trenčianský kraj'!N22</f>
        <v>0.72857142857142854</v>
      </c>
      <c r="M19" s="274">
        <f>'Trenčianský kraj'!O22</f>
        <v>2.8571428571428571E-2</v>
      </c>
      <c r="N19" s="274">
        <f>'Trenčianský kraj'!P22</f>
        <v>2.8571428571428571E-2</v>
      </c>
      <c r="O19" s="274">
        <f>'Trenčianský kraj'!Q22</f>
        <v>0.2142857142857143</v>
      </c>
      <c r="P19" s="274"/>
      <c r="Q19" s="274">
        <f>'Trenčianský kraj'!S22</f>
        <v>0.15714285714285714</v>
      </c>
      <c r="R19" s="275">
        <f>'Trenčianský kraj'!T22</f>
        <v>0.12857142857142856</v>
      </c>
    </row>
    <row r="20" spans="2:18" s="22" customFormat="1" ht="15.75" x14ac:dyDescent="0.25">
      <c r="B20" s="15" t="s">
        <v>111</v>
      </c>
      <c r="C20" s="246">
        <f>'Trnavský kraj'!E17</f>
        <v>22</v>
      </c>
      <c r="D20" s="247">
        <f>'Trnavský kraj'!F17</f>
        <v>4</v>
      </c>
      <c r="E20" s="247">
        <f>'Trnavský kraj'!G17</f>
        <v>10</v>
      </c>
      <c r="F20" s="247">
        <f>'Trnavský kraj'!H17</f>
        <v>2</v>
      </c>
      <c r="G20" s="247">
        <f>'Trnavský kraj'!I17</f>
        <v>2</v>
      </c>
      <c r="H20" s="247">
        <f>'Trnavský kraj'!J17</f>
        <v>0</v>
      </c>
      <c r="I20" s="247">
        <f>'Trnavský kraj'!K17</f>
        <v>38</v>
      </c>
      <c r="J20" s="247">
        <f>'Trnavský kraj'!L17</f>
        <v>2</v>
      </c>
      <c r="K20" s="248">
        <f>'Trnavský kraj'!M17</f>
        <v>1</v>
      </c>
      <c r="L20" s="249">
        <f>'Trnavský kraj'!N17</f>
        <v>28</v>
      </c>
      <c r="M20" s="247">
        <f>'Trnavský kraj'!O17</f>
        <v>7</v>
      </c>
      <c r="N20" s="247">
        <f>'Trnavský kraj'!P17</f>
        <v>13</v>
      </c>
      <c r="O20" s="247">
        <f>'Trnavský kraj'!Q17</f>
        <v>3</v>
      </c>
      <c r="P20" s="247">
        <f>'Trnavský kraj'!R17</f>
        <v>51</v>
      </c>
      <c r="Q20" s="247">
        <f>'Trnavský kraj'!S17</f>
        <v>3</v>
      </c>
      <c r="R20" s="248">
        <f>'Trnavský kraj'!T17</f>
        <v>3</v>
      </c>
    </row>
    <row r="21" spans="2:18" s="22" customFormat="1" ht="15.75" x14ac:dyDescent="0.25">
      <c r="B21" s="19" t="s">
        <v>100</v>
      </c>
      <c r="C21" s="278">
        <f>'Trnavský kraj'!E18</f>
        <v>0.57894736842105265</v>
      </c>
      <c r="D21" s="279">
        <f>'Trnavský kraj'!F18</f>
        <v>0.10526315789473684</v>
      </c>
      <c r="E21" s="279">
        <f>'Trnavský kraj'!G18</f>
        <v>0.26315789473684209</v>
      </c>
      <c r="F21" s="279">
        <f>'Trnavský kraj'!H18</f>
        <v>5.2631578947368418E-2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5.2631578947368418E-2</v>
      </c>
      <c r="K21" s="280">
        <f>'Trnavský kraj'!M18</f>
        <v>2.6315789473684209E-2</v>
      </c>
      <c r="L21" s="281">
        <f>'Trnavský kraj'!N18</f>
        <v>0.5490196078431373</v>
      </c>
      <c r="M21" s="279">
        <f>'Trnavský kraj'!O18</f>
        <v>0.13725490196078433</v>
      </c>
      <c r="N21" s="279">
        <f>'Trnavský kraj'!P18</f>
        <v>0.25490196078431371</v>
      </c>
      <c r="O21" s="279">
        <f>'Trnavský kraj'!Q18</f>
        <v>5.8823529411764663E-2</v>
      </c>
      <c r="P21" s="279"/>
      <c r="Q21" s="279">
        <f>'Trnavský kraj'!S18</f>
        <v>5.8823529411764705E-2</v>
      </c>
      <c r="R21" s="280">
        <f>'Trnavský kraj'!T18</f>
        <v>5.8823529411764705E-2</v>
      </c>
    </row>
    <row r="22" spans="2:18" s="22" customFormat="1" ht="15.75" x14ac:dyDescent="0.25">
      <c r="B22" s="16" t="s">
        <v>112</v>
      </c>
      <c r="C22" s="250">
        <f>'Žilinský kraj'!E22</f>
        <v>14</v>
      </c>
      <c r="D22" s="251">
        <f>'Žilinský kraj'!F22</f>
        <v>3</v>
      </c>
      <c r="E22" s="251">
        <f>'Žilinský kraj'!G22</f>
        <v>4</v>
      </c>
      <c r="F22" s="251">
        <f>'Žilinský kraj'!H22</f>
        <v>3</v>
      </c>
      <c r="G22" s="251">
        <f>'Žilinský kraj'!I22</f>
        <v>3</v>
      </c>
      <c r="H22" s="251">
        <f>'Žilinský kraj'!J22</f>
        <v>0</v>
      </c>
      <c r="I22" s="251">
        <f>'Žilinský kraj'!K22</f>
        <v>24</v>
      </c>
      <c r="J22" s="251">
        <f>'Žilinský kraj'!L22</f>
        <v>3</v>
      </c>
      <c r="K22" s="252">
        <f>'Žilinský kraj'!M22</f>
        <v>0</v>
      </c>
      <c r="L22" s="253">
        <f>'Žilinský kraj'!N22</f>
        <v>26</v>
      </c>
      <c r="M22" s="251">
        <f>'Žilinský kraj'!O22</f>
        <v>3</v>
      </c>
      <c r="N22" s="251">
        <f>'Žilinský kraj'!P22</f>
        <v>7</v>
      </c>
      <c r="O22" s="251">
        <f>'Žilinský kraj'!Q22</f>
        <v>5</v>
      </c>
      <c r="P22" s="251">
        <f>'Žilinský kraj'!R22</f>
        <v>41</v>
      </c>
      <c r="Q22" s="251">
        <f>'Žilinský kraj'!S22</f>
        <v>5</v>
      </c>
      <c r="R22" s="252">
        <f>'Žilinský kraj'!T22</f>
        <v>0</v>
      </c>
    </row>
    <row r="23" spans="2:18" s="22" customFormat="1" ht="16.5" thickBot="1" x14ac:dyDescent="0.3">
      <c r="B23" s="20" t="s">
        <v>100</v>
      </c>
      <c r="C23" s="282">
        <f>'Žilinský kraj'!E23</f>
        <v>0.58333333333333337</v>
      </c>
      <c r="D23" s="283">
        <f>'Žilinský kraj'!F23</f>
        <v>0.125</v>
      </c>
      <c r="E23" s="283">
        <f>'Žilinský kraj'!G23</f>
        <v>0.16666666666666666</v>
      </c>
      <c r="F23" s="283">
        <f>'Žilinský kraj'!H23</f>
        <v>0.12499999999999997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0.125</v>
      </c>
      <c r="K23" s="284">
        <f>'Žilinský kraj'!M23</f>
        <v>0</v>
      </c>
      <c r="L23" s="285">
        <f>'Žilinský kraj'!N23</f>
        <v>0.63414634146341464</v>
      </c>
      <c r="M23" s="283">
        <f>'Žilinský kraj'!O23</f>
        <v>7.3170731707317069E-2</v>
      </c>
      <c r="N23" s="283">
        <f>'Žilinský kraj'!P23</f>
        <v>0.17073170731707318</v>
      </c>
      <c r="O23" s="283">
        <f>'Žilinský kraj'!Q23</f>
        <v>0.12195121951219509</v>
      </c>
      <c r="P23" s="283"/>
      <c r="Q23" s="283">
        <f>'Žilinský kraj'!S23</f>
        <v>0.12195121951219512</v>
      </c>
      <c r="R23" s="284">
        <f>'Žilinský kraj'!T23</f>
        <v>0</v>
      </c>
    </row>
    <row r="24" spans="2:18" s="22" customFormat="1" ht="16.5" thickBot="1" x14ac:dyDescent="0.3">
      <c r="B24" s="21" t="s">
        <v>113</v>
      </c>
      <c r="C24" s="289">
        <f>C8+C10+C12+C14+C16+C18+C20+C22</f>
        <v>210</v>
      </c>
      <c r="D24" s="290">
        <f t="shared" ref="D24:R24" si="0">D8+D10+D12+D14+D16+D18+D20+D22</f>
        <v>28</v>
      </c>
      <c r="E24" s="290">
        <f t="shared" ref="E24" si="1">E8+E10+E12+E14+E16+E18+E20+E22</f>
        <v>29</v>
      </c>
      <c r="F24" s="290">
        <f t="shared" si="0"/>
        <v>38</v>
      </c>
      <c r="G24" s="290">
        <f t="shared" si="0"/>
        <v>32</v>
      </c>
      <c r="H24" s="290">
        <f t="shared" si="0"/>
        <v>6</v>
      </c>
      <c r="I24" s="290">
        <f t="shared" si="0"/>
        <v>305</v>
      </c>
      <c r="J24" s="290">
        <f t="shared" si="0"/>
        <v>29</v>
      </c>
      <c r="K24" s="291">
        <f t="shared" si="0"/>
        <v>20</v>
      </c>
      <c r="L24" s="289">
        <f t="shared" si="0"/>
        <v>305</v>
      </c>
      <c r="M24" s="290">
        <f t="shared" si="0"/>
        <v>41</v>
      </c>
      <c r="N24" s="290">
        <f t="shared" ref="N24" si="2">N8+N10+N12+N14+N16+N18+N20+N22</f>
        <v>44</v>
      </c>
      <c r="O24" s="290">
        <f t="shared" si="0"/>
        <v>57</v>
      </c>
      <c r="P24" s="290">
        <f t="shared" si="0"/>
        <v>447</v>
      </c>
      <c r="Q24" s="290">
        <f t="shared" si="0"/>
        <v>45</v>
      </c>
      <c r="R24" s="290">
        <f t="shared" si="0"/>
        <v>27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0.68852459016393441</v>
      </c>
      <c r="D25" s="311">
        <f t="shared" ref="D25:E25" si="3">IF(ISERROR(D24/($C24+$D24+$E24+$F24)),0,(D24/($C24+$D24+$E24+$F24)))</f>
        <v>9.1803278688524587E-2</v>
      </c>
      <c r="E25" s="311">
        <f t="shared" si="3"/>
        <v>9.5081967213114751E-2</v>
      </c>
      <c r="F25" s="265">
        <f>IF(1-C25-D25-E25=1,IF(F24=0,0,1),1-C25-D25-E25)</f>
        <v>0.12459016393442625</v>
      </c>
      <c r="G25" s="268">
        <f>IF(ISERROR(G24/F24),0,(G24/F24))</f>
        <v>0.84210526315789469</v>
      </c>
      <c r="H25" s="265">
        <f>IF(1-G25=1,IF(H24=0,0,1),1-G25)</f>
        <v>0.15789473684210531</v>
      </c>
      <c r="I25" s="265"/>
      <c r="J25" s="265">
        <f>IF(ISERROR(J24/I24),0,(J24/I24))</f>
        <v>9.5081967213114751E-2</v>
      </c>
      <c r="K25" s="266">
        <f>IF(ISERROR(K24/I24),0,(K24/I24))</f>
        <v>6.5573770491803282E-2</v>
      </c>
      <c r="L25" s="263">
        <f>IF(ISERROR(L24/P24),0,(L24/P24))</f>
        <v>0.68232662192393734</v>
      </c>
      <c r="M25" s="265">
        <f>IF(ISERROR(M24/P24),0,(M24/P24))</f>
        <v>9.1722595078299773E-2</v>
      </c>
      <c r="N25" s="265">
        <f>IF(ISERROR(N24/P24),0,(N24/P24))</f>
        <v>9.8434004474272932E-2</v>
      </c>
      <c r="O25" s="265">
        <f>IF(1-L25-M25-N25=1,IF(O24=0,0,1),1-L25-M25-N25)</f>
        <v>0.12751677852348997</v>
      </c>
      <c r="P25" s="265"/>
      <c r="Q25" s="265">
        <f>IF(ISERROR(Q24/P24),0,(Q24/P24))</f>
        <v>0.10067114093959731</v>
      </c>
      <c r="R25" s="267">
        <f>IF(ISERROR(R24/P24),0,(R24/P24))</f>
        <v>6.0402684563758392E-2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474</v>
      </c>
      <c r="D33" s="243">
        <f>'Banskobystrický kraj'!F49</f>
        <v>74</v>
      </c>
      <c r="E33" s="243">
        <f>'Banskobystrický kraj'!G49</f>
        <v>36</v>
      </c>
      <c r="F33" s="243">
        <f>'Banskobystrický kraj'!H49</f>
        <v>83</v>
      </c>
      <c r="G33" s="243">
        <f>'Banskobystrický kraj'!I49</f>
        <v>70</v>
      </c>
      <c r="H33" s="243">
        <f>'Banskobystrický kraj'!J49</f>
        <v>13</v>
      </c>
      <c r="I33" s="243">
        <f>'Banskobystrický kraj'!K49</f>
        <v>667</v>
      </c>
      <c r="J33" s="243">
        <f>'Banskobystrický kraj'!L49</f>
        <v>59</v>
      </c>
      <c r="K33" s="244">
        <f>'Banskobystrický kraj'!M49</f>
        <v>51</v>
      </c>
      <c r="L33" s="245">
        <f>'Banskobystrický kraj'!N49</f>
        <v>688</v>
      </c>
      <c r="M33" s="243">
        <f>'Banskobystrický kraj'!O49</f>
        <v>113</v>
      </c>
      <c r="N33" s="243">
        <f>'Banskobystrický kraj'!P49</f>
        <v>46</v>
      </c>
      <c r="O33" s="243">
        <f>'Banskobystrický kraj'!Q49</f>
        <v>124</v>
      </c>
      <c r="P33" s="243">
        <f>'Banskobystrický kraj'!R49</f>
        <v>971</v>
      </c>
      <c r="Q33" s="243">
        <f>'Banskobystrický kraj'!S49</f>
        <v>91</v>
      </c>
      <c r="R33" s="244">
        <f>'Banskobystrický kraj'!T49</f>
        <v>75</v>
      </c>
    </row>
    <row r="34" spans="2:19" s="22" customFormat="1" ht="15.75" x14ac:dyDescent="0.25">
      <c r="B34" s="17" t="s">
        <v>100</v>
      </c>
      <c r="C34" s="269">
        <f>'Banskobystrický kraj'!E50</f>
        <v>0.71064467766116945</v>
      </c>
      <c r="D34" s="270">
        <f>'Banskobystrický kraj'!F50</f>
        <v>0.11094452773613193</v>
      </c>
      <c r="E34" s="270">
        <f>'Banskobystrický kraj'!G50</f>
        <v>5.3973013493253376E-2</v>
      </c>
      <c r="F34" s="270">
        <f>'Banskobystrický kraj'!H50</f>
        <v>0.12443778110944523</v>
      </c>
      <c r="G34" s="270">
        <f>'Banskobystrický kraj'!I50</f>
        <v>0.84337349397590367</v>
      </c>
      <c r="H34" s="270">
        <f>'Banskobystrický kraj'!J50</f>
        <v>0.15662650602409633</v>
      </c>
      <c r="I34" s="270"/>
      <c r="J34" s="270">
        <f>'Banskobystrický kraj'!L50</f>
        <v>8.8455772113943024E-2</v>
      </c>
      <c r="K34" s="271">
        <f>'Banskobystrický kraj'!M50</f>
        <v>7.646176911544228E-2</v>
      </c>
      <c r="L34" s="272">
        <f>'Banskobystrický kraj'!N50</f>
        <v>0.70854788877445929</v>
      </c>
      <c r="M34" s="270">
        <f>'Banskobystrický kraj'!O50</f>
        <v>0.11637487126673532</v>
      </c>
      <c r="N34" s="270">
        <f>'Banskobystrický kraj'!P50</f>
        <v>4.7373841400617921E-2</v>
      </c>
      <c r="O34" s="270">
        <f>'Banskobystrický kraj'!Q50</f>
        <v>0.12770339855818746</v>
      </c>
      <c r="P34" s="270"/>
      <c r="Q34" s="270">
        <f>'Banskobystrický kraj'!S50</f>
        <v>9.3717816683831098E-2</v>
      </c>
      <c r="R34" s="271">
        <f>'Banskobystrický kraj'!T50</f>
        <v>7.7239958805355308E-2</v>
      </c>
    </row>
    <row r="35" spans="2:19" s="22" customFormat="1" ht="15.75" x14ac:dyDescent="0.25">
      <c r="B35" s="15" t="s">
        <v>106</v>
      </c>
      <c r="C35" s="246">
        <f>'Bratislavský kraj'!E37</f>
        <v>235</v>
      </c>
      <c r="D35" s="247">
        <f>'Bratislavský kraj'!F37</f>
        <v>21</v>
      </c>
      <c r="E35" s="247">
        <f>'Bratislavský kraj'!G37</f>
        <v>18</v>
      </c>
      <c r="F35" s="247">
        <f>'Bratislavský kraj'!H37</f>
        <v>76</v>
      </c>
      <c r="G35" s="247">
        <f>'Bratislavský kraj'!I37</f>
        <v>70</v>
      </c>
      <c r="H35" s="247">
        <f>'Bratislavský kraj'!J37</f>
        <v>6</v>
      </c>
      <c r="I35" s="247">
        <f>'Bratislavský kraj'!K37</f>
        <v>350</v>
      </c>
      <c r="J35" s="247">
        <f>'Bratislavský kraj'!L37</f>
        <v>64</v>
      </c>
      <c r="K35" s="287">
        <f>'Bratislavský kraj'!M37</f>
        <v>29</v>
      </c>
      <c r="L35" s="246">
        <f>'Bratislavský kraj'!N37</f>
        <v>333</v>
      </c>
      <c r="M35" s="247">
        <f>'Bratislavský kraj'!O37</f>
        <v>25</v>
      </c>
      <c r="N35" s="247">
        <f>'Bratislavský kraj'!P37</f>
        <v>28</v>
      </c>
      <c r="O35" s="247">
        <f>'Bratislavský kraj'!Q37</f>
        <v>109</v>
      </c>
      <c r="P35" s="287">
        <f>'Bratislavský kraj'!R37</f>
        <v>495</v>
      </c>
      <c r="Q35" s="247">
        <f>'Bratislavský kraj'!S37</f>
        <v>91</v>
      </c>
      <c r="R35" s="248">
        <f>'Bratislavský kraj'!T37</f>
        <v>48</v>
      </c>
    </row>
    <row r="36" spans="2:19" s="22" customFormat="1" ht="15.75" x14ac:dyDescent="0.25">
      <c r="B36" s="18" t="s">
        <v>100</v>
      </c>
      <c r="C36" s="273">
        <f>'Bratislavský kraj'!E38</f>
        <v>0.67142857142857137</v>
      </c>
      <c r="D36" s="274">
        <f>'Bratislavský kraj'!F38</f>
        <v>0.06</v>
      </c>
      <c r="E36" s="274">
        <f>'Bratislavský kraj'!G38</f>
        <v>5.1428571428571428E-2</v>
      </c>
      <c r="F36" s="274">
        <f>'Bratislavský kraj'!H38</f>
        <v>0.21714285714285719</v>
      </c>
      <c r="G36" s="274">
        <f>'Bratislavský kraj'!I38</f>
        <v>0.92105263157894735</v>
      </c>
      <c r="H36" s="274">
        <f>'Bratislavský kraj'!J38</f>
        <v>7.8947368421052655E-2</v>
      </c>
      <c r="I36" s="274"/>
      <c r="J36" s="274">
        <f>'Bratislavský kraj'!L38</f>
        <v>0.18285714285714286</v>
      </c>
      <c r="K36" s="288">
        <f>'Bratislavský kraj'!M38</f>
        <v>8.2857142857142851E-2</v>
      </c>
      <c r="L36" s="273">
        <f>'Bratislavský kraj'!N38</f>
        <v>0.67272727272727273</v>
      </c>
      <c r="M36" s="274">
        <f>'Bratislavský kraj'!O38</f>
        <v>5.0505050505050504E-2</v>
      </c>
      <c r="N36" s="274">
        <f>'Bratislavský kraj'!P38</f>
        <v>5.6565656565656569E-2</v>
      </c>
      <c r="O36" s="274">
        <f>'Bratislavský kraj'!Q38</f>
        <v>0.2202020202020202</v>
      </c>
      <c r="P36" s="288"/>
      <c r="Q36" s="274">
        <f>'Bratislavský kraj'!S38</f>
        <v>0.18383838383838383</v>
      </c>
      <c r="R36" s="275">
        <f>'Bratislavský kraj'!T38</f>
        <v>9.696969696969697E-2</v>
      </c>
      <c r="S36" s="286"/>
    </row>
    <row r="37" spans="2:19" s="22" customFormat="1" ht="15.75" x14ac:dyDescent="0.25">
      <c r="B37" s="15" t="s">
        <v>107</v>
      </c>
      <c r="C37" s="246">
        <f>'Košický kraj'!E45</f>
        <v>424</v>
      </c>
      <c r="D37" s="247">
        <f>'Košický kraj'!F45</f>
        <v>65</v>
      </c>
      <c r="E37" s="247">
        <f>'Košický kraj'!G45</f>
        <v>21</v>
      </c>
      <c r="F37" s="247">
        <f>'Košický kraj'!H45</f>
        <v>47</v>
      </c>
      <c r="G37" s="247">
        <f>'Košický kraj'!I45</f>
        <v>43</v>
      </c>
      <c r="H37" s="247">
        <f>'Košický kraj'!J45</f>
        <v>4</v>
      </c>
      <c r="I37" s="247">
        <f>'Košický kraj'!K45</f>
        <v>557</v>
      </c>
      <c r="J37" s="247">
        <f>'Košický kraj'!L45</f>
        <v>34</v>
      </c>
      <c r="K37" s="248">
        <f>'Košický kraj'!M45</f>
        <v>39</v>
      </c>
      <c r="L37" s="249">
        <f>'Košický kraj'!N45</f>
        <v>633</v>
      </c>
      <c r="M37" s="247">
        <f>'Košický kraj'!O45</f>
        <v>103</v>
      </c>
      <c r="N37" s="247">
        <f>'Košický kraj'!P45</f>
        <v>44</v>
      </c>
      <c r="O37" s="247">
        <f>'Košický kraj'!Q45</f>
        <v>65</v>
      </c>
      <c r="P37" s="247">
        <f>'Košický kraj'!R45</f>
        <v>845</v>
      </c>
      <c r="Q37" s="247">
        <f>'Košický kraj'!S45</f>
        <v>45</v>
      </c>
      <c r="R37" s="248">
        <f>'Košický kraj'!T45</f>
        <v>61</v>
      </c>
    </row>
    <row r="38" spans="2:19" s="22" customFormat="1" ht="15.75" x14ac:dyDescent="0.25">
      <c r="B38" s="18" t="s">
        <v>100</v>
      </c>
      <c r="C38" s="273">
        <f>'Košický kraj'!E46</f>
        <v>0.76122082585278272</v>
      </c>
      <c r="D38" s="274">
        <f>'Košický kraj'!F46</f>
        <v>0.11669658886894076</v>
      </c>
      <c r="E38" s="274">
        <f>'Košický kraj'!G46</f>
        <v>3.7701974865350089E-2</v>
      </c>
      <c r="F38" s="274">
        <f>'Košický kraj'!H46</f>
        <v>8.4380610412926438E-2</v>
      </c>
      <c r="G38" s="274">
        <f>'Košický kraj'!I46</f>
        <v>0.91489361702127658</v>
      </c>
      <c r="H38" s="274">
        <f>'Košický kraj'!J46</f>
        <v>8.5106382978723416E-2</v>
      </c>
      <c r="I38" s="274"/>
      <c r="J38" s="274">
        <f>'Košický kraj'!L46</f>
        <v>6.1041292639138239E-2</v>
      </c>
      <c r="K38" s="275">
        <f>'Košický kraj'!M46</f>
        <v>7.0017953321364457E-2</v>
      </c>
      <c r="L38" s="276">
        <f>'Košický kraj'!N46</f>
        <v>0.74911242603550299</v>
      </c>
      <c r="M38" s="274">
        <f>'Košický kraj'!O46</f>
        <v>0.12189349112426036</v>
      </c>
      <c r="N38" s="274">
        <f>'Košický kraj'!P46</f>
        <v>5.2071005917159761E-2</v>
      </c>
      <c r="O38" s="274">
        <f>'Košický kraj'!Q46</f>
        <v>7.69230769230769E-2</v>
      </c>
      <c r="P38" s="274"/>
      <c r="Q38" s="274">
        <f>'Košický kraj'!S46</f>
        <v>5.3254437869822487E-2</v>
      </c>
      <c r="R38" s="275">
        <f>'Košický kraj'!T46</f>
        <v>7.2189349112426041E-2</v>
      </c>
    </row>
    <row r="39" spans="2:19" s="22" customFormat="1" ht="15.75" x14ac:dyDescent="0.25">
      <c r="B39" s="15" t="s">
        <v>108</v>
      </c>
      <c r="C39" s="246">
        <f>'Nitrianský kraj'!E35</f>
        <v>450</v>
      </c>
      <c r="D39" s="247">
        <f>'Nitrianský kraj'!F35</f>
        <v>66</v>
      </c>
      <c r="E39" s="247">
        <f>'Nitrianský kraj'!G35</f>
        <v>20</v>
      </c>
      <c r="F39" s="247">
        <f>'Nitrianský kraj'!H35</f>
        <v>69</v>
      </c>
      <c r="G39" s="247">
        <f>'Nitrianský kraj'!I35</f>
        <v>63</v>
      </c>
      <c r="H39" s="247">
        <f>'Nitrianský kraj'!J35</f>
        <v>6</v>
      </c>
      <c r="I39" s="247">
        <f>'Nitrianský kraj'!K35</f>
        <v>605</v>
      </c>
      <c r="J39" s="247">
        <f>'Nitrianský kraj'!L35</f>
        <v>43</v>
      </c>
      <c r="K39" s="248">
        <f>'Nitrianský kraj'!M35</f>
        <v>49</v>
      </c>
      <c r="L39" s="249">
        <f>'Nitrianský kraj'!N35</f>
        <v>624</v>
      </c>
      <c r="M39" s="247">
        <f>'Nitrianský kraj'!O35</f>
        <v>94</v>
      </c>
      <c r="N39" s="247">
        <f>'Nitrianský kraj'!P35</f>
        <v>27</v>
      </c>
      <c r="O39" s="247">
        <f>'Nitrianský kraj'!Q35</f>
        <v>96</v>
      </c>
      <c r="P39" s="247">
        <f>'Nitrianský kraj'!R35</f>
        <v>841</v>
      </c>
      <c r="Q39" s="247">
        <f>'Nitrianský kraj'!S35</f>
        <v>62</v>
      </c>
      <c r="R39" s="248">
        <f>'Nitrianský kraj'!T35</f>
        <v>68</v>
      </c>
    </row>
    <row r="40" spans="2:19" s="22" customFormat="1" ht="15.75" x14ac:dyDescent="0.25">
      <c r="B40" s="18" t="s">
        <v>100</v>
      </c>
      <c r="C40" s="273">
        <f>'Nitrianský kraj'!E36</f>
        <v>0.74380165289256195</v>
      </c>
      <c r="D40" s="274">
        <f>'Nitrianský kraj'!F36</f>
        <v>0.10909090909090909</v>
      </c>
      <c r="E40" s="274">
        <f>'Nitrianský kraj'!G36</f>
        <v>3.3057851239669422E-2</v>
      </c>
      <c r="F40" s="274">
        <f>'Nitrianský kraj'!H36</f>
        <v>0.11404958677685956</v>
      </c>
      <c r="G40" s="274">
        <f>'Nitrianský kraj'!I36</f>
        <v>0.91304347826086951</v>
      </c>
      <c r="H40" s="274">
        <f>'Nitrianský kraj'!J36</f>
        <v>8.6956521739130488E-2</v>
      </c>
      <c r="I40" s="274"/>
      <c r="J40" s="274">
        <f>'Nitrianský kraj'!L36</f>
        <v>7.1074380165289261E-2</v>
      </c>
      <c r="K40" s="275">
        <f>'Nitrianský kraj'!M36</f>
        <v>8.0991735537190079E-2</v>
      </c>
      <c r="L40" s="276">
        <f>'Nitrianský kraj'!N36</f>
        <v>0.74197384066587391</v>
      </c>
      <c r="M40" s="274">
        <f>'Nitrianský kraj'!O36</f>
        <v>0.1117717003567182</v>
      </c>
      <c r="N40" s="274">
        <f>'Nitrianský kraj'!P36</f>
        <v>3.2104637336504163E-2</v>
      </c>
      <c r="O40" s="274">
        <f>'Nitrianský kraj'!Q36</f>
        <v>0.11414982164090375</v>
      </c>
      <c r="P40" s="274"/>
      <c r="Q40" s="274">
        <f>'Nitrianský kraj'!S36</f>
        <v>7.3721759809750292E-2</v>
      </c>
      <c r="R40" s="275">
        <f>'Nitrianský kraj'!T36</f>
        <v>8.0856123662306781E-2</v>
      </c>
    </row>
    <row r="41" spans="2:19" s="22" customFormat="1" ht="15.75" x14ac:dyDescent="0.25">
      <c r="B41" s="15" t="s">
        <v>109</v>
      </c>
      <c r="C41" s="246">
        <f>'Prešovský kraj'!E53</f>
        <v>500</v>
      </c>
      <c r="D41" s="247">
        <f>'Prešovský kraj'!F53</f>
        <v>68</v>
      </c>
      <c r="E41" s="247">
        <f>'Prešovský kraj'!G53</f>
        <v>25</v>
      </c>
      <c r="F41" s="247">
        <f>'Prešovský kraj'!H53</f>
        <v>59</v>
      </c>
      <c r="G41" s="247">
        <f>'Prešovský kraj'!I53</f>
        <v>38</v>
      </c>
      <c r="H41" s="247">
        <f>'Prešovský kraj'!J53</f>
        <v>21</v>
      </c>
      <c r="I41" s="247">
        <f>'Prešovský kraj'!K53</f>
        <v>652</v>
      </c>
      <c r="J41" s="247">
        <f>'Prešovský kraj'!L53</f>
        <v>33</v>
      </c>
      <c r="K41" s="248">
        <f>'Prešovský kraj'!M53</f>
        <v>43</v>
      </c>
      <c r="L41" s="249">
        <f>'Prešovský kraj'!N53</f>
        <v>763</v>
      </c>
      <c r="M41" s="247">
        <f>'Prešovský kraj'!O53</f>
        <v>104</v>
      </c>
      <c r="N41" s="247">
        <f>'Prešovský kraj'!P53</f>
        <v>40</v>
      </c>
      <c r="O41" s="247">
        <f>'Prešovský kraj'!Q53</f>
        <v>91</v>
      </c>
      <c r="P41" s="247">
        <f>'Prešovský kraj'!R53</f>
        <v>998</v>
      </c>
      <c r="Q41" s="247">
        <f>'Prešovský kraj'!S53</f>
        <v>52</v>
      </c>
      <c r="R41" s="248">
        <f>'Prešovský kraj'!T53</f>
        <v>68</v>
      </c>
    </row>
    <row r="42" spans="2:19" s="22" customFormat="1" ht="15.75" x14ac:dyDescent="0.25">
      <c r="B42" s="18" t="s">
        <v>100</v>
      </c>
      <c r="C42" s="273">
        <f>'Prešovský kraj'!E54</f>
        <v>0.76687116564417179</v>
      </c>
      <c r="D42" s="274">
        <f>'Prešovský kraj'!F54</f>
        <v>0.10429447852760736</v>
      </c>
      <c r="E42" s="274">
        <f>'Prešovský kraj'!G54</f>
        <v>3.834355828220859E-2</v>
      </c>
      <c r="F42" s="274">
        <f>'Prešovský kraj'!H54</f>
        <v>9.0490797546012247E-2</v>
      </c>
      <c r="G42" s="274">
        <f>'Prešovský kraj'!I54</f>
        <v>0.64406779661016944</v>
      </c>
      <c r="H42" s="274">
        <f>'Prešovský kraj'!J54</f>
        <v>0.35593220338983056</v>
      </c>
      <c r="I42" s="274"/>
      <c r="J42" s="274">
        <f>'Prešovský kraj'!L54</f>
        <v>5.0613496932515337E-2</v>
      </c>
      <c r="K42" s="275">
        <f>'Prešovský kraj'!M54</f>
        <v>6.5950920245398767E-2</v>
      </c>
      <c r="L42" s="276">
        <f>'Prešovský kraj'!N54</f>
        <v>0.76452905811623251</v>
      </c>
      <c r="M42" s="274">
        <f>'Prešovský kraj'!O54</f>
        <v>0.10420841683366733</v>
      </c>
      <c r="N42" s="274">
        <f>'Prešovský kraj'!P54</f>
        <v>4.0080160320641281E-2</v>
      </c>
      <c r="O42" s="274">
        <f>'Prešovský kraj'!Q54</f>
        <v>9.1182364729458884E-2</v>
      </c>
      <c r="P42" s="274"/>
      <c r="Q42" s="274">
        <f>'Prešovský kraj'!S54</f>
        <v>5.2104208416833664E-2</v>
      </c>
      <c r="R42" s="275">
        <f>'Prešovský kraj'!T54</f>
        <v>6.8136272545090179E-2</v>
      </c>
    </row>
    <row r="43" spans="2:19" s="22" customFormat="1" ht="15.75" x14ac:dyDescent="0.25">
      <c r="B43" s="15" t="s">
        <v>110</v>
      </c>
      <c r="C43" s="246">
        <f>'Trenčianský kraj'!E43</f>
        <v>436</v>
      </c>
      <c r="D43" s="247">
        <f>'Trenčianský kraj'!F43</f>
        <v>64</v>
      </c>
      <c r="E43" s="247">
        <f>'Trenčianský kraj'!G43</f>
        <v>24</v>
      </c>
      <c r="F43" s="247">
        <f>'Trenčianský kraj'!H43</f>
        <v>105</v>
      </c>
      <c r="G43" s="247">
        <f>'Trenčianský kraj'!I43</f>
        <v>99</v>
      </c>
      <c r="H43" s="247">
        <f>'Trenčianský kraj'!J43</f>
        <v>6</v>
      </c>
      <c r="I43" s="247">
        <f>'Trenčianský kraj'!K43</f>
        <v>629</v>
      </c>
      <c r="J43" s="247">
        <f>'Trenčianský kraj'!L43</f>
        <v>74</v>
      </c>
      <c r="K43" s="248">
        <f>'Trenčianský kraj'!M43</f>
        <v>78</v>
      </c>
      <c r="L43" s="249">
        <f>'Trenčianský kraj'!N43</f>
        <v>587</v>
      </c>
      <c r="M43" s="247">
        <f>'Trenčianský kraj'!O43</f>
        <v>86</v>
      </c>
      <c r="N43" s="247">
        <f>'Trenčianský kraj'!P43</f>
        <v>36</v>
      </c>
      <c r="O43" s="247">
        <f>'Trenčianský kraj'!Q43</f>
        <v>164</v>
      </c>
      <c r="P43" s="247">
        <f>'Trenčianský kraj'!R43</f>
        <v>873</v>
      </c>
      <c r="Q43" s="247">
        <f>'Trenčianský kraj'!S43</f>
        <v>116</v>
      </c>
      <c r="R43" s="248">
        <f>'Trenčianský kraj'!T43</f>
        <v>115</v>
      </c>
    </row>
    <row r="44" spans="2:19" s="22" customFormat="1" ht="15.75" x14ac:dyDescent="0.25">
      <c r="B44" s="18" t="s">
        <v>100</v>
      </c>
      <c r="C44" s="273">
        <f>'Trenčianský kraj'!E44</f>
        <v>0.69316375198728142</v>
      </c>
      <c r="D44" s="274">
        <f>'Trenčianský kraj'!F44</f>
        <v>0.10174880763116058</v>
      </c>
      <c r="E44" s="274">
        <f>'Trenčianský kraj'!G44</f>
        <v>3.8155802861685212E-2</v>
      </c>
      <c r="F44" s="274">
        <f>'Trenčianský kraj'!H44</f>
        <v>0.16693163751987281</v>
      </c>
      <c r="G44" s="274">
        <f>'Trenčianský kraj'!I44</f>
        <v>0.94285714285714284</v>
      </c>
      <c r="H44" s="274">
        <f>'Trenčianský kraj'!J44</f>
        <v>5.7142857142857162E-2</v>
      </c>
      <c r="I44" s="274"/>
      <c r="J44" s="274">
        <f>'Trenčianský kraj'!L44</f>
        <v>0.11764705882352941</v>
      </c>
      <c r="K44" s="275">
        <f>'Trenčianský kraj'!M44</f>
        <v>0.12400635930047695</v>
      </c>
      <c r="L44" s="276">
        <f>'Trenčianský kraj'!N44</f>
        <v>0.6723940435280642</v>
      </c>
      <c r="M44" s="274">
        <f>'Trenčianský kraj'!O44</f>
        <v>9.8510882016036652E-2</v>
      </c>
      <c r="N44" s="274">
        <f>'Trenčianský kraj'!P44</f>
        <v>4.1237113402061855E-2</v>
      </c>
      <c r="O44" s="274">
        <f>'Trenčianský kraj'!Q44</f>
        <v>0.18785796105383731</v>
      </c>
      <c r="P44" s="274"/>
      <c r="Q44" s="274">
        <f>'Trenčianský kraj'!S44</f>
        <v>0.13287514318442153</v>
      </c>
      <c r="R44" s="275">
        <f>'Trenčianský kraj'!T44</f>
        <v>0.13172966781214204</v>
      </c>
    </row>
    <row r="45" spans="2:19" s="22" customFormat="1" ht="15.75" x14ac:dyDescent="0.25">
      <c r="B45" s="15" t="s">
        <v>111</v>
      </c>
      <c r="C45" s="246">
        <f>'Trnavský kraj'!E35</f>
        <v>381</v>
      </c>
      <c r="D45" s="247">
        <f>'Trnavský kraj'!F35</f>
        <v>54</v>
      </c>
      <c r="E45" s="247">
        <f>'Trnavský kraj'!G35</f>
        <v>27</v>
      </c>
      <c r="F45" s="247">
        <f>'Trnavský kraj'!H35</f>
        <v>60</v>
      </c>
      <c r="G45" s="247">
        <f>'Trnavský kraj'!I35</f>
        <v>57</v>
      </c>
      <c r="H45" s="247">
        <f>'Trnavský kraj'!J35</f>
        <v>3</v>
      </c>
      <c r="I45" s="247">
        <f>'Trnavský kraj'!K35</f>
        <v>522</v>
      </c>
      <c r="J45" s="247">
        <f>'Trnavský kraj'!L35</f>
        <v>54</v>
      </c>
      <c r="K45" s="248">
        <f>'Trnavský kraj'!M35</f>
        <v>23</v>
      </c>
      <c r="L45" s="249">
        <f>'Trnavský kraj'!N35</f>
        <v>531</v>
      </c>
      <c r="M45" s="247">
        <f>'Trnavský kraj'!O35</f>
        <v>63</v>
      </c>
      <c r="N45" s="247">
        <f>'Trnavský kraj'!P35</f>
        <v>46</v>
      </c>
      <c r="O45" s="247">
        <f>'Trnavský kraj'!Q35</f>
        <v>94</v>
      </c>
      <c r="P45" s="247">
        <f>'Trnavský kraj'!R35</f>
        <v>734</v>
      </c>
      <c r="Q45" s="247">
        <f>'Trnavský kraj'!S35</f>
        <v>89</v>
      </c>
      <c r="R45" s="248">
        <f>'Trnavský kraj'!T35</f>
        <v>34</v>
      </c>
    </row>
    <row r="46" spans="2:19" s="22" customFormat="1" ht="15.75" x14ac:dyDescent="0.25">
      <c r="B46" s="19" t="s">
        <v>100</v>
      </c>
      <c r="C46" s="273">
        <f>'Trnavský kraj'!E36</f>
        <v>0.72988505747126442</v>
      </c>
      <c r="D46" s="274">
        <f>'Trnavský kraj'!F36</f>
        <v>0.10344827586206896</v>
      </c>
      <c r="E46" s="274">
        <f>'Trnavský kraj'!G36</f>
        <v>5.1724137931034482E-2</v>
      </c>
      <c r="F46" s="274">
        <f>'Trnavský kraj'!H36</f>
        <v>0.11494252873563215</v>
      </c>
      <c r="G46" s="274">
        <f>'Trnavský kraj'!I36</f>
        <v>0.95</v>
      </c>
      <c r="H46" s="274">
        <f>'Trnavský kraj'!J36</f>
        <v>5.0000000000000044E-2</v>
      </c>
      <c r="I46" s="274"/>
      <c r="J46" s="274">
        <f>'Trnavský kraj'!L36</f>
        <v>0.10344827586206896</v>
      </c>
      <c r="K46" s="275">
        <f>'Trnavský kraj'!M36</f>
        <v>4.4061302681992334E-2</v>
      </c>
      <c r="L46" s="276">
        <f>'Trnavský kraj'!N36</f>
        <v>0.72343324250681196</v>
      </c>
      <c r="M46" s="274">
        <f>'Trnavský kraj'!O36</f>
        <v>8.5831062670299732E-2</v>
      </c>
      <c r="N46" s="274">
        <f>'Trnavský kraj'!P36</f>
        <v>6.2670299727520432E-2</v>
      </c>
      <c r="O46" s="274">
        <f>'Trnavský kraj'!Q36</f>
        <v>0.12806539509536791</v>
      </c>
      <c r="P46" s="274"/>
      <c r="Q46" s="274">
        <f>'Trnavský kraj'!S36</f>
        <v>0.12125340599455041</v>
      </c>
      <c r="R46" s="275">
        <f>'Trnavský kraj'!T36</f>
        <v>4.632152588555858E-2</v>
      </c>
    </row>
    <row r="47" spans="2:19" s="22" customFormat="1" ht="15.75" x14ac:dyDescent="0.25">
      <c r="B47" s="16" t="s">
        <v>112</v>
      </c>
      <c r="C47" s="246">
        <f>'Žilinský kraj'!E45</f>
        <v>420</v>
      </c>
      <c r="D47" s="247">
        <f>'Žilinský kraj'!F45</f>
        <v>54</v>
      </c>
      <c r="E47" s="247">
        <f>'Žilinský kraj'!G45</f>
        <v>31</v>
      </c>
      <c r="F47" s="247">
        <f>'Žilinský kraj'!H45</f>
        <v>90</v>
      </c>
      <c r="G47" s="247">
        <f>'Žilinský kraj'!I45</f>
        <v>81</v>
      </c>
      <c r="H47" s="247">
        <f>'Žilinský kraj'!J45</f>
        <v>9</v>
      </c>
      <c r="I47" s="247">
        <f>'Žilinský kraj'!K45</f>
        <v>595</v>
      </c>
      <c r="J47" s="247">
        <f>'Žilinský kraj'!L45</f>
        <v>52</v>
      </c>
      <c r="K47" s="248">
        <f>'Žilinský kraj'!M45</f>
        <v>61</v>
      </c>
      <c r="L47" s="249">
        <f>'Žilinský kraj'!N45</f>
        <v>625</v>
      </c>
      <c r="M47" s="247">
        <f>'Žilinský kraj'!O45</f>
        <v>78</v>
      </c>
      <c r="N47" s="247">
        <f>'Žilinský kraj'!P45</f>
        <v>48</v>
      </c>
      <c r="O47" s="247">
        <f>'Žilinský kraj'!Q45</f>
        <v>128</v>
      </c>
      <c r="P47" s="247">
        <f>'Žilinský kraj'!R45</f>
        <v>879</v>
      </c>
      <c r="Q47" s="247">
        <f>'Žilinský kraj'!S45</f>
        <v>71</v>
      </c>
      <c r="R47" s="248">
        <f>'Žilinský kraj'!T45</f>
        <v>95</v>
      </c>
    </row>
    <row r="48" spans="2:19" s="22" customFormat="1" ht="16.5" thickBot="1" x14ac:dyDescent="0.3">
      <c r="B48" s="20" t="s">
        <v>100</v>
      </c>
      <c r="C48" s="282">
        <f>'Žilinský kraj'!E46</f>
        <v>0.70588235294117652</v>
      </c>
      <c r="D48" s="283">
        <f>'Žilinský kraj'!F46</f>
        <v>9.07563025210084E-2</v>
      </c>
      <c r="E48" s="283">
        <f>'Žilinský kraj'!G46</f>
        <v>5.2100840336134456E-2</v>
      </c>
      <c r="F48" s="283">
        <f>'Žilinský kraj'!H46</f>
        <v>0.15126050420168061</v>
      </c>
      <c r="G48" s="283">
        <f>'Žilinský kraj'!I46</f>
        <v>0.9</v>
      </c>
      <c r="H48" s="283">
        <f>'Žilinský kraj'!J46</f>
        <v>9.9999999999999978E-2</v>
      </c>
      <c r="I48" s="283"/>
      <c r="J48" s="283">
        <f>'Žilinský kraj'!L46</f>
        <v>8.7394957983193272E-2</v>
      </c>
      <c r="K48" s="284">
        <f>'Žilinský kraj'!M46</f>
        <v>0.10252100840336134</v>
      </c>
      <c r="L48" s="285">
        <f>'Žilinský kraj'!N46</f>
        <v>0.71103526734926048</v>
      </c>
      <c r="M48" s="283">
        <f>'Žilinský kraj'!O46</f>
        <v>8.8737201365187715E-2</v>
      </c>
      <c r="N48" s="283">
        <f>'Žilinský kraj'!P46</f>
        <v>5.4607508532423209E-2</v>
      </c>
      <c r="O48" s="283">
        <f>'Žilinský kraj'!Q46</f>
        <v>0.1456200227531286</v>
      </c>
      <c r="P48" s="283"/>
      <c r="Q48" s="283">
        <f>'Žilinský kraj'!S46</f>
        <v>8.0773606370875994E-2</v>
      </c>
      <c r="R48" s="284">
        <f>'Žilinský kraj'!T46</f>
        <v>0.1080773606370876</v>
      </c>
    </row>
    <row r="49" spans="2:18" s="22" customFormat="1" ht="16.5" thickBot="1" x14ac:dyDescent="0.3">
      <c r="B49" s="21" t="s">
        <v>113</v>
      </c>
      <c r="C49" s="289">
        <f>C33+C35+C37+C39+C41+C43+C45+C47</f>
        <v>3320</v>
      </c>
      <c r="D49" s="290">
        <f t="shared" ref="D49:R49" si="4">D33+D35+D37+D39+D41+D43+D45+D47</f>
        <v>466</v>
      </c>
      <c r="E49" s="290">
        <f t="shared" ref="E49" si="5">E33+E35+E37+E39+E41+E43+E45+E47</f>
        <v>202</v>
      </c>
      <c r="F49" s="290">
        <f t="shared" si="4"/>
        <v>589</v>
      </c>
      <c r="G49" s="290">
        <f t="shared" si="4"/>
        <v>521</v>
      </c>
      <c r="H49" s="290">
        <f t="shared" si="4"/>
        <v>68</v>
      </c>
      <c r="I49" s="290">
        <f t="shared" si="4"/>
        <v>4577</v>
      </c>
      <c r="J49" s="290">
        <f t="shared" si="4"/>
        <v>413</v>
      </c>
      <c r="K49" s="291">
        <f t="shared" si="4"/>
        <v>373</v>
      </c>
      <c r="L49" s="292">
        <f t="shared" si="4"/>
        <v>4784</v>
      </c>
      <c r="M49" s="290">
        <f t="shared" si="4"/>
        <v>666</v>
      </c>
      <c r="N49" s="290">
        <f t="shared" ref="N49" si="6">N33+N35+N37+N39+N41+N43+N45+N47</f>
        <v>315</v>
      </c>
      <c r="O49" s="290">
        <f t="shared" si="4"/>
        <v>871</v>
      </c>
      <c r="P49" s="290">
        <f t="shared" si="4"/>
        <v>6636</v>
      </c>
      <c r="Q49" s="290">
        <f t="shared" si="4"/>
        <v>617</v>
      </c>
      <c r="R49" s="291">
        <f t="shared" si="4"/>
        <v>564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0.72536596023596245</v>
      </c>
      <c r="D50" s="311">
        <f t="shared" ref="D50" si="7">IF(ISERROR(D49/($C49+$D49+$E49+$F49)),0,(D49/($C49+$D49+$E49+$F49)))</f>
        <v>0.1018134149005899</v>
      </c>
      <c r="E50" s="311">
        <f t="shared" ref="E50" si="8">IF(ISERROR(E49/($C49+$D49+$E49+$F49)),0,(E49/($C49+$D49+$E49+$F49)))</f>
        <v>4.4133712038453135E-2</v>
      </c>
      <c r="F50" s="265">
        <f>IF(1-C50-D50-E50=1,IF(F49=0,0,1),1-C50-D50-E50)</f>
        <v>0.1286869128249945</v>
      </c>
      <c r="G50" s="265">
        <f>IF(ISERROR(G49/F49),0,G49/F49)</f>
        <v>0.88455008488964348</v>
      </c>
      <c r="H50" s="265">
        <f>IF(1-G50=1,IF(H49=0,0,1),1-G50)</f>
        <v>0.11544991511035652</v>
      </c>
      <c r="I50" s="265"/>
      <c r="J50" s="265">
        <f>IF(ISERROR(J49/I49),0,(J49/I49))</f>
        <v>9.0233777583570027E-2</v>
      </c>
      <c r="K50" s="266">
        <f>IF(ISERROR(K49/I49),0,(K49/I49))</f>
        <v>8.1494428665064456E-2</v>
      </c>
      <c r="L50" s="263">
        <f>IF(ISERROR(L49/P49),0,(L49/P49))</f>
        <v>0.72091621458710065</v>
      </c>
      <c r="M50" s="265">
        <f>IF(ISERROR(M49/P49),0,(M49/P49))</f>
        <v>0.1003616636528029</v>
      </c>
      <c r="N50" s="265">
        <f>IF(ISERROR(N49/P49),0,(N49/P49))</f>
        <v>4.746835443037975E-2</v>
      </c>
      <c r="O50" s="265">
        <f>IF(1-L50-M50-N50=1,IF(O49=0,0,1),1-L50-M50-N50)</f>
        <v>0.13125376732971669</v>
      </c>
      <c r="P50" s="265"/>
      <c r="Q50" s="265">
        <f>IF(ISERROR(Q49/P49),0,(Q49/P49))</f>
        <v>9.2977697408077153E-2</v>
      </c>
      <c r="R50" s="267">
        <f>IF(ISERROR(R49/P49),0,(R49/P49))</f>
        <v>8.4990958408679929E-2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2025-03-07T09:08:08Z</dcterms:modified>
  <cp:category>Odbor metodiky IS</cp:category>
</cp:coreProperties>
</file>