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3945" windowWidth="15045" windowHeight="4005" tabRatio="860"/>
  </bookViews>
  <sheets>
    <sheet name="32" sheetId="91" r:id="rId1"/>
    <sheet name="43_7" sheetId="74" r:id="rId2"/>
    <sheet name="43_10" sheetId="79" r:id="rId3"/>
    <sheet name="43_11" sheetId="78" r:id="rId4"/>
    <sheet name="46UoZ" sheetId="25" r:id="rId5"/>
    <sheet name="46ZoZ" sheetId="40" r:id="rId6"/>
    <sheet name="47" sheetId="41" r:id="rId7"/>
    <sheet name="48b" sheetId="102" r:id="rId8"/>
    <sheet name="49" sheetId="51" r:id="rId9"/>
    <sheet name="49a" sheetId="60" r:id="rId10"/>
    <sheet name="50" sheetId="52" r:id="rId11"/>
    <sheet name="50a" sheetId="61" r:id="rId12"/>
    <sheet name="50b-c" sheetId="109" r:id="rId13"/>
    <sheet name="50d" sheetId="95" r:id="rId14"/>
    <sheet name="50e" sheetId="96" r:id="rId15"/>
    <sheet name="50g" sheetId="98" r:id="rId16"/>
    <sheet name="50i" sheetId="114" r:id="rId17"/>
    <sheet name="50j" sheetId="115" r:id="rId18"/>
    <sheet name="51" sheetId="32" r:id="rId19"/>
    <sheet name="51a" sheetId="62" r:id="rId20"/>
    <sheet name="52" sheetId="33" r:id="rId21"/>
    <sheet name="52a" sheetId="63" r:id="rId22"/>
    <sheet name="53" sheetId="64" r:id="rId23"/>
    <sheet name="53a" sheetId="93" r:id="rId24"/>
    <sheet name="53b" sheetId="66" r:id="rId25"/>
    <sheet name="53c" sheetId="101" r:id="rId26"/>
    <sheet name="54_v" sheetId="72" r:id="rId27"/>
    <sheet name="55a" sheetId="68" r:id="rId28"/>
    <sheet name="56" sheetId="46" r:id="rId29"/>
    <sheet name="56a" sheetId="69" r:id="rId30"/>
    <sheet name="57" sheetId="47" r:id="rId31"/>
    <sheet name="57a" sheetId="70" r:id="rId32"/>
    <sheet name="59" sheetId="48" r:id="rId33"/>
    <sheet name="60" sheetId="17" r:id="rId34"/>
  </sheets>
  <definedNames>
    <definedName name="aa" localSheetId="16">#REF!</definedName>
    <definedName name="aa" localSheetId="17">#REF!</definedName>
    <definedName name="aa">#REF!</definedName>
    <definedName name="_xlnm.Database" localSheetId="16">#REF!</definedName>
    <definedName name="_xlnm.Database" localSheetId="17">#REF!</definedName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C17" i="17"/>
  <c r="D17"/>
  <c r="E17"/>
  <c r="F17"/>
  <c r="G17"/>
  <c r="H17"/>
  <c r="I17"/>
  <c r="J17"/>
  <c r="K17"/>
  <c r="L17"/>
  <c r="M17"/>
  <c r="N17"/>
  <c r="O17"/>
  <c r="P17"/>
  <c r="Q17"/>
  <c r="C25"/>
  <c r="D25"/>
  <c r="E25"/>
  <c r="F25"/>
  <c r="G25"/>
  <c r="H25"/>
  <c r="I25"/>
  <c r="J25"/>
  <c r="K25"/>
  <c r="L25"/>
  <c r="M25"/>
  <c r="N25"/>
  <c r="O25"/>
  <c r="P25"/>
  <c r="Q25"/>
  <c r="C35"/>
  <c r="D35"/>
  <c r="E35"/>
  <c r="F35"/>
  <c r="G35"/>
  <c r="H35"/>
  <c r="I35"/>
  <c r="J35"/>
  <c r="K35"/>
  <c r="L35"/>
  <c r="M35"/>
  <c r="N35"/>
  <c r="O35"/>
  <c r="P35"/>
  <c r="Q35"/>
  <c r="C43"/>
  <c r="D43"/>
  <c r="E43"/>
  <c r="F43"/>
  <c r="G43"/>
  <c r="H43"/>
  <c r="I43"/>
  <c r="J43"/>
  <c r="K43"/>
  <c r="L43"/>
  <c r="M43"/>
  <c r="N43"/>
  <c r="O43"/>
  <c r="P43"/>
  <c r="Q43"/>
  <c r="C55"/>
  <c r="D55"/>
  <c r="E55"/>
  <c r="F55"/>
  <c r="G55"/>
  <c r="H55"/>
  <c r="I55"/>
  <c r="J55"/>
  <c r="K55"/>
  <c r="L55"/>
  <c r="M55"/>
  <c r="N55"/>
  <c r="O55"/>
  <c r="P55"/>
  <c r="Q55"/>
  <c r="C69"/>
  <c r="D69"/>
  <c r="E69"/>
  <c r="F69"/>
  <c r="G69"/>
  <c r="H69"/>
  <c r="I69"/>
  <c r="J69"/>
  <c r="K69"/>
  <c r="L69"/>
  <c r="M69"/>
  <c r="N69"/>
  <c r="O69"/>
  <c r="P69"/>
  <c r="Q69"/>
  <c r="E83"/>
  <c r="G83"/>
  <c r="I83"/>
  <c r="K83"/>
  <c r="M83"/>
  <c r="O83"/>
  <c r="Q83"/>
  <c r="F83"/>
  <c r="H83"/>
  <c r="J83"/>
  <c r="L83"/>
  <c r="N83"/>
  <c r="P83"/>
  <c r="C95"/>
  <c r="D95"/>
  <c r="E95"/>
  <c r="F95"/>
  <c r="G95"/>
  <c r="H95"/>
  <c r="I95"/>
  <c r="J95"/>
  <c r="K95"/>
  <c r="L95"/>
  <c r="M95"/>
  <c r="N95"/>
  <c r="O95"/>
  <c r="P95"/>
  <c r="Q95"/>
  <c r="B95"/>
  <c r="B83"/>
  <c r="B69"/>
  <c r="B55"/>
  <c r="B43"/>
  <c r="B35"/>
  <c r="B25"/>
  <c r="B17"/>
  <c r="C17" i="48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F69"/>
  <c r="J69"/>
  <c r="N69"/>
  <c r="R69"/>
  <c r="V69"/>
  <c r="Z69"/>
  <c r="AD69"/>
  <c r="AH69"/>
  <c r="AL69"/>
  <c r="AP69"/>
  <c r="AT69"/>
  <c r="AX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95"/>
  <c r="B83"/>
  <c r="B55"/>
  <c r="B43"/>
  <c r="B35"/>
  <c r="B25"/>
  <c r="B17"/>
  <c r="C17" i="70"/>
  <c r="D17"/>
  <c r="E17"/>
  <c r="F17"/>
  <c r="G17"/>
  <c r="H17"/>
  <c r="C25"/>
  <c r="D25"/>
  <c r="E25"/>
  <c r="F25"/>
  <c r="G25"/>
  <c r="H25"/>
  <c r="C35"/>
  <c r="D35"/>
  <c r="E35"/>
  <c r="F35"/>
  <c r="G35"/>
  <c r="H35"/>
  <c r="C43"/>
  <c r="D43"/>
  <c r="E43"/>
  <c r="F43"/>
  <c r="G43"/>
  <c r="H43"/>
  <c r="C55"/>
  <c r="D55"/>
  <c r="E55"/>
  <c r="F55"/>
  <c r="G55"/>
  <c r="H55"/>
  <c r="C69"/>
  <c r="D69"/>
  <c r="E69"/>
  <c r="F69"/>
  <c r="G69"/>
  <c r="H69"/>
  <c r="C83"/>
  <c r="D83"/>
  <c r="E83"/>
  <c r="F83"/>
  <c r="G83"/>
  <c r="H83"/>
  <c r="C95"/>
  <c r="D95"/>
  <c r="E95"/>
  <c r="F95"/>
  <c r="G95"/>
  <c r="H95"/>
  <c r="B95"/>
  <c r="B83"/>
  <c r="B69"/>
  <c r="B55"/>
  <c r="B43"/>
  <c r="B35"/>
  <c r="B25"/>
  <c r="B17"/>
  <c r="C17" i="4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B83"/>
  <c r="B55"/>
  <c r="C17" i="69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5"/>
  <c r="B83"/>
  <c r="B69"/>
  <c r="B55"/>
  <c r="B43"/>
  <c r="B35"/>
  <c r="B25"/>
  <c r="B17"/>
  <c r="C17" i="4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F69"/>
  <c r="J69"/>
  <c r="N69"/>
  <c r="R69"/>
  <c r="V69"/>
  <c r="Z69"/>
  <c r="AD69"/>
  <c r="AH69"/>
  <c r="AL69"/>
  <c r="AP69"/>
  <c r="AT69"/>
  <c r="AX69"/>
  <c r="F83"/>
  <c r="J83"/>
  <c r="L83"/>
  <c r="N83"/>
  <c r="R83"/>
  <c r="V83"/>
  <c r="Z83"/>
  <c r="AB83"/>
  <c r="AD83"/>
  <c r="AH83"/>
  <c r="AL83"/>
  <c r="AP83"/>
  <c r="AR83"/>
  <c r="AT83"/>
  <c r="AX83"/>
  <c r="D83"/>
  <c r="T83"/>
  <c r="AJ83"/>
  <c r="P95"/>
  <c r="X95"/>
  <c r="AF95"/>
  <c r="AN95"/>
  <c r="AR95"/>
  <c r="AV95"/>
  <c r="L95"/>
  <c r="T95"/>
  <c r="AB95"/>
  <c r="AJ95"/>
  <c r="R17" i="68"/>
  <c r="AH17"/>
  <c r="AX17"/>
  <c r="J17"/>
  <c r="Z17"/>
  <c r="AP17"/>
  <c r="E25"/>
  <c r="M25"/>
  <c r="Y25"/>
  <c r="AO25"/>
  <c r="I35"/>
  <c r="Q35"/>
  <c r="Y35"/>
  <c r="AG35"/>
  <c r="AO35"/>
  <c r="AW35"/>
  <c r="E43"/>
  <c r="M43"/>
  <c r="U43"/>
  <c r="AC43"/>
  <c r="AO43"/>
  <c r="E55"/>
  <c r="M55"/>
  <c r="Q55"/>
  <c r="U55"/>
  <c r="AC55"/>
  <c r="AG55"/>
  <c r="AK55"/>
  <c r="AO55"/>
  <c r="AS55"/>
  <c r="AW55"/>
  <c r="Q69"/>
  <c r="E95"/>
  <c r="M95"/>
  <c r="U95"/>
  <c r="AX95"/>
  <c r="B69"/>
  <c r="C17" i="72"/>
  <c r="D17"/>
  <c r="E17"/>
  <c r="F17"/>
  <c r="G17"/>
  <c r="H17"/>
  <c r="I17"/>
  <c r="J17"/>
  <c r="K17"/>
  <c r="L17"/>
  <c r="M17"/>
  <c r="N17"/>
  <c r="C25"/>
  <c r="D25"/>
  <c r="E25"/>
  <c r="F25"/>
  <c r="G25"/>
  <c r="H25"/>
  <c r="I25"/>
  <c r="J25"/>
  <c r="K25"/>
  <c r="L25"/>
  <c r="M25"/>
  <c r="N25"/>
  <c r="C35"/>
  <c r="D35"/>
  <c r="E35"/>
  <c r="F35"/>
  <c r="G35"/>
  <c r="H35"/>
  <c r="I35"/>
  <c r="J35"/>
  <c r="K35"/>
  <c r="L35"/>
  <c r="M35"/>
  <c r="N35"/>
  <c r="C43"/>
  <c r="D43"/>
  <c r="E43"/>
  <c r="F43"/>
  <c r="G43"/>
  <c r="H43"/>
  <c r="I43"/>
  <c r="J43"/>
  <c r="K43"/>
  <c r="L43"/>
  <c r="M43"/>
  <c r="N43"/>
  <c r="C55"/>
  <c r="D55"/>
  <c r="E55"/>
  <c r="F55"/>
  <c r="G55"/>
  <c r="H55"/>
  <c r="I55"/>
  <c r="J55"/>
  <c r="K55"/>
  <c r="L55"/>
  <c r="M55"/>
  <c r="N55"/>
  <c r="C69"/>
  <c r="D69"/>
  <c r="E69"/>
  <c r="F69"/>
  <c r="G69"/>
  <c r="H69"/>
  <c r="I69"/>
  <c r="J69"/>
  <c r="K69"/>
  <c r="L69"/>
  <c r="M69"/>
  <c r="N69"/>
  <c r="C83"/>
  <c r="D83"/>
  <c r="E83"/>
  <c r="F83"/>
  <c r="G83"/>
  <c r="H83"/>
  <c r="I83"/>
  <c r="J83"/>
  <c r="K83"/>
  <c r="L83"/>
  <c r="M83"/>
  <c r="N83"/>
  <c r="C95"/>
  <c r="D95"/>
  <c r="E95"/>
  <c r="F95"/>
  <c r="G95"/>
  <c r="H95"/>
  <c r="I95"/>
  <c r="J95"/>
  <c r="K95"/>
  <c r="L95"/>
  <c r="M95"/>
  <c r="N95"/>
  <c r="F18" i="101"/>
  <c r="J18"/>
  <c r="L18"/>
  <c r="N18"/>
  <c r="R18"/>
  <c r="D18"/>
  <c r="T18"/>
  <c r="J26"/>
  <c r="R26"/>
  <c r="Z26"/>
  <c r="L36"/>
  <c r="H44"/>
  <c r="P44"/>
  <c r="X44"/>
  <c r="N56"/>
  <c r="V56"/>
  <c r="F56"/>
  <c r="H70"/>
  <c r="P70"/>
  <c r="X70"/>
  <c r="N84"/>
  <c r="F84"/>
  <c r="V84"/>
  <c r="F96"/>
  <c r="J96"/>
  <c r="N96"/>
  <c r="P96"/>
  <c r="R96"/>
  <c r="T96"/>
  <c r="V96"/>
  <c r="X96"/>
  <c r="Z96"/>
  <c r="D96"/>
  <c r="H96"/>
  <c r="L96"/>
  <c r="J17" i="66"/>
  <c r="F25"/>
  <c r="J25"/>
  <c r="F43"/>
  <c r="J43"/>
  <c r="F55"/>
  <c r="J55"/>
  <c r="F69"/>
  <c r="J69"/>
  <c r="H83"/>
  <c r="D83"/>
  <c r="L83"/>
  <c r="D95"/>
  <c r="H95"/>
  <c r="L95"/>
  <c r="B83"/>
  <c r="B55"/>
  <c r="B35"/>
  <c r="B17"/>
  <c r="D17" i="93"/>
  <c r="F17"/>
  <c r="H17"/>
  <c r="J17"/>
  <c r="L17"/>
  <c r="N17"/>
  <c r="P17"/>
  <c r="R17"/>
  <c r="T17"/>
  <c r="V17"/>
  <c r="X17"/>
  <c r="Z17"/>
  <c r="D25"/>
  <c r="F25"/>
  <c r="H25"/>
  <c r="J25"/>
  <c r="L25"/>
  <c r="N25"/>
  <c r="P25"/>
  <c r="R25"/>
  <c r="T25"/>
  <c r="V25"/>
  <c r="X25"/>
  <c r="Z25"/>
  <c r="H35"/>
  <c r="D35"/>
  <c r="L35"/>
  <c r="P35"/>
  <c r="T35"/>
  <c r="X35"/>
  <c r="D43"/>
  <c r="F43"/>
  <c r="H43"/>
  <c r="J43"/>
  <c r="L43"/>
  <c r="N43"/>
  <c r="P43"/>
  <c r="R43"/>
  <c r="T43"/>
  <c r="V43"/>
  <c r="X43"/>
  <c r="Z43"/>
  <c r="D55"/>
  <c r="F55"/>
  <c r="H55"/>
  <c r="J55"/>
  <c r="L55"/>
  <c r="N55"/>
  <c r="P55"/>
  <c r="R55"/>
  <c r="T55"/>
  <c r="V55"/>
  <c r="X55"/>
  <c r="Z55"/>
  <c r="D69"/>
  <c r="F69"/>
  <c r="H69"/>
  <c r="J69"/>
  <c r="L69"/>
  <c r="N69"/>
  <c r="P69"/>
  <c r="R69"/>
  <c r="T69"/>
  <c r="V69"/>
  <c r="X69"/>
  <c r="Z69"/>
  <c r="H83"/>
  <c r="P83"/>
  <c r="X83"/>
  <c r="D83"/>
  <c r="L83"/>
  <c r="T83"/>
  <c r="D95"/>
  <c r="F95"/>
  <c r="H95"/>
  <c r="J95"/>
  <c r="L95"/>
  <c r="N95"/>
  <c r="P95"/>
  <c r="R95"/>
  <c r="T95"/>
  <c r="V95"/>
  <c r="X95"/>
  <c r="Z95"/>
  <c r="B83"/>
  <c r="B55"/>
  <c r="B35"/>
  <c r="B17"/>
  <c r="F17" i="64"/>
  <c r="H17"/>
  <c r="J17"/>
  <c r="L17"/>
  <c r="N17"/>
  <c r="P17"/>
  <c r="R17"/>
  <c r="T17"/>
  <c r="V17"/>
  <c r="X17"/>
  <c r="Z17"/>
  <c r="AB17"/>
  <c r="F25"/>
  <c r="J25"/>
  <c r="N25"/>
  <c r="R25"/>
  <c r="V25"/>
  <c r="Z25"/>
  <c r="F35"/>
  <c r="N35"/>
  <c r="V35"/>
  <c r="F43"/>
  <c r="J43"/>
  <c r="N43"/>
  <c r="R43"/>
  <c r="V43"/>
  <c r="Z43"/>
  <c r="F55"/>
  <c r="N55"/>
  <c r="V55"/>
  <c r="J55"/>
  <c r="R55"/>
  <c r="Z55"/>
  <c r="F69"/>
  <c r="J69"/>
  <c r="N69"/>
  <c r="R69"/>
  <c r="V69"/>
  <c r="Z69"/>
  <c r="D83"/>
  <c r="F83"/>
  <c r="H83"/>
  <c r="J83"/>
  <c r="L83"/>
  <c r="N83"/>
  <c r="P83"/>
  <c r="R83"/>
  <c r="T83"/>
  <c r="V83"/>
  <c r="X83"/>
  <c r="Z83"/>
  <c r="AB83"/>
  <c r="D95"/>
  <c r="F95"/>
  <c r="H95"/>
  <c r="J95"/>
  <c r="L95"/>
  <c r="N95"/>
  <c r="P95"/>
  <c r="R95"/>
  <c r="T95"/>
  <c r="V95"/>
  <c r="X95"/>
  <c r="Z95"/>
  <c r="AB95"/>
  <c r="B83"/>
  <c r="B55"/>
  <c r="B35"/>
  <c r="B17"/>
  <c r="C17" i="63"/>
  <c r="D17"/>
  <c r="E17"/>
  <c r="F17"/>
  <c r="G17"/>
  <c r="H17"/>
  <c r="I17"/>
  <c r="J17"/>
  <c r="K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C25"/>
  <c r="D25"/>
  <c r="E25"/>
  <c r="F25"/>
  <c r="G25"/>
  <c r="H25"/>
  <c r="I25"/>
  <c r="J25"/>
  <c r="K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D35"/>
  <c r="F35"/>
  <c r="H35"/>
  <c r="J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C43"/>
  <c r="D43"/>
  <c r="E43"/>
  <c r="F43"/>
  <c r="G43"/>
  <c r="H43"/>
  <c r="I43"/>
  <c r="J43"/>
  <c r="K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C55"/>
  <c r="D55"/>
  <c r="E55"/>
  <c r="F55"/>
  <c r="G55"/>
  <c r="H55"/>
  <c r="I55"/>
  <c r="J55"/>
  <c r="K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G69"/>
  <c r="C69"/>
  <c r="K69"/>
  <c r="N69"/>
  <c r="P69"/>
  <c r="R69"/>
  <c r="T69"/>
  <c r="V69"/>
  <c r="X69"/>
  <c r="Z69"/>
  <c r="AB69"/>
  <c r="AD69"/>
  <c r="AF69"/>
  <c r="AH69"/>
  <c r="AJ69"/>
  <c r="AL69"/>
  <c r="AN69"/>
  <c r="AP69"/>
  <c r="AR69"/>
  <c r="AT69"/>
  <c r="AV69"/>
  <c r="AX69"/>
  <c r="AZ69"/>
  <c r="BB69"/>
  <c r="BD69"/>
  <c r="BF69"/>
  <c r="BH69"/>
  <c r="BJ69"/>
  <c r="C83"/>
  <c r="D83"/>
  <c r="E83"/>
  <c r="F83"/>
  <c r="G83"/>
  <c r="H83"/>
  <c r="I83"/>
  <c r="J83"/>
  <c r="K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C95"/>
  <c r="D95"/>
  <c r="E95"/>
  <c r="F95"/>
  <c r="G95"/>
  <c r="H95"/>
  <c r="I95"/>
  <c r="J95"/>
  <c r="K95"/>
  <c r="N95"/>
  <c r="P95"/>
  <c r="R95"/>
  <c r="T95"/>
  <c r="V95"/>
  <c r="X95"/>
  <c r="Z95"/>
  <c r="AB95"/>
  <c r="AD95"/>
  <c r="AF95"/>
  <c r="AH95"/>
  <c r="AJ95"/>
  <c r="AL95"/>
  <c r="AN95"/>
  <c r="AP95"/>
  <c r="AR95"/>
  <c r="AT95"/>
  <c r="AV95"/>
  <c r="AX95"/>
  <c r="AZ95"/>
  <c r="BB95"/>
  <c r="BD95"/>
  <c r="BF95"/>
  <c r="BH95"/>
  <c r="BJ95"/>
  <c r="B95"/>
  <c r="B43"/>
  <c r="C17" i="33"/>
  <c r="D17"/>
  <c r="E17"/>
  <c r="F17"/>
  <c r="G17"/>
  <c r="H17"/>
  <c r="I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C25"/>
  <c r="D25"/>
  <c r="E25"/>
  <c r="F25"/>
  <c r="G25"/>
  <c r="H25"/>
  <c r="I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C35"/>
  <c r="D35"/>
  <c r="E35"/>
  <c r="F35"/>
  <c r="G35"/>
  <c r="H35"/>
  <c r="I35"/>
  <c r="L35"/>
  <c r="N35"/>
  <c r="P35"/>
  <c r="R35"/>
  <c r="T35"/>
  <c r="V35"/>
  <c r="X35"/>
  <c r="Z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C43"/>
  <c r="D43"/>
  <c r="E43"/>
  <c r="F43"/>
  <c r="G43"/>
  <c r="H43"/>
  <c r="I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K55"/>
  <c r="M55"/>
  <c r="O55"/>
  <c r="Q55"/>
  <c r="S55"/>
  <c r="U55"/>
  <c r="W55"/>
  <c r="Y55"/>
  <c r="AA55"/>
  <c r="AC55"/>
  <c r="AE55"/>
  <c r="AG55"/>
  <c r="AI55"/>
  <c r="AK55"/>
  <c r="AM55"/>
  <c r="AO55"/>
  <c r="AQ55"/>
  <c r="AS55"/>
  <c r="AU55"/>
  <c r="AW55"/>
  <c r="AY55"/>
  <c r="BA55"/>
  <c r="BC55"/>
  <c r="BE55"/>
  <c r="C55"/>
  <c r="D55"/>
  <c r="E55"/>
  <c r="F55"/>
  <c r="G55"/>
  <c r="H55"/>
  <c r="I55"/>
  <c r="L55"/>
  <c r="N55"/>
  <c r="P55"/>
  <c r="R55"/>
  <c r="T55"/>
  <c r="V55"/>
  <c r="X55"/>
  <c r="Z55"/>
  <c r="AB55"/>
  <c r="AD55"/>
  <c r="AF55"/>
  <c r="AH55"/>
  <c r="AJ55"/>
  <c r="AL55"/>
  <c r="AN55"/>
  <c r="AP55"/>
  <c r="AR55"/>
  <c r="AT55"/>
  <c r="AV55"/>
  <c r="AX55"/>
  <c r="AZ55"/>
  <c r="BB55"/>
  <c r="BD55"/>
  <c r="BF55"/>
  <c r="C69"/>
  <c r="D69"/>
  <c r="E69"/>
  <c r="F69"/>
  <c r="G69"/>
  <c r="H69"/>
  <c r="I69"/>
  <c r="M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C83"/>
  <c r="D83"/>
  <c r="E83"/>
  <c r="F83"/>
  <c r="G83"/>
  <c r="H83"/>
  <c r="I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C95"/>
  <c r="D95"/>
  <c r="E95"/>
  <c r="F95"/>
  <c r="G95"/>
  <c r="H95"/>
  <c r="I95"/>
  <c r="K95"/>
  <c r="M95"/>
  <c r="O95"/>
  <c r="Q95"/>
  <c r="S95"/>
  <c r="U95"/>
  <c r="W95"/>
  <c r="Y95"/>
  <c r="AA95"/>
  <c r="AC95"/>
  <c r="AE95"/>
  <c r="AG95"/>
  <c r="AI95"/>
  <c r="AK95"/>
  <c r="AM95"/>
  <c r="AO95"/>
  <c r="AQ95"/>
  <c r="AS95"/>
  <c r="AU95"/>
  <c r="AW95"/>
  <c r="AY95"/>
  <c r="BA95"/>
  <c r="BC95"/>
  <c r="BE95"/>
  <c r="B55"/>
  <c r="B83"/>
  <c r="B17"/>
  <c r="C17" i="62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B83"/>
  <c r="B35"/>
  <c r="B25"/>
  <c r="B17"/>
  <c r="B95"/>
  <c r="B69"/>
  <c r="B43"/>
  <c r="C17" i="32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G17"/>
  <c r="AH17"/>
  <c r="AI17"/>
  <c r="AJ17"/>
  <c r="AK17"/>
  <c r="AL17"/>
  <c r="AM17"/>
  <c r="AN17"/>
  <c r="AO17"/>
  <c r="AP17"/>
  <c r="AQ17"/>
  <c r="AR17"/>
  <c r="AS17"/>
  <c r="AT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G25"/>
  <c r="AH25"/>
  <c r="AI25"/>
  <c r="AJ25"/>
  <c r="AK25"/>
  <c r="AL25"/>
  <c r="AM25"/>
  <c r="AN25"/>
  <c r="AO25"/>
  <c r="AP25"/>
  <c r="AQ25"/>
  <c r="AR25"/>
  <c r="AS25"/>
  <c r="AT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G35"/>
  <c r="AH35"/>
  <c r="AI35"/>
  <c r="AJ35"/>
  <c r="AK35"/>
  <c r="AL35"/>
  <c r="AM35"/>
  <c r="AN35"/>
  <c r="AO35"/>
  <c r="AP35"/>
  <c r="AQ35"/>
  <c r="AR35"/>
  <c r="AS35"/>
  <c r="AT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G43"/>
  <c r="AH43"/>
  <c r="AI43"/>
  <c r="AJ43"/>
  <c r="AK43"/>
  <c r="AL43"/>
  <c r="AM43"/>
  <c r="AN43"/>
  <c r="AO43"/>
  <c r="AP43"/>
  <c r="AQ43"/>
  <c r="AR43"/>
  <c r="AS43"/>
  <c r="AT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H55"/>
  <c r="AJ55"/>
  <c r="AL55"/>
  <c r="AN55"/>
  <c r="AP55"/>
  <c r="AR55"/>
  <c r="AT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G69"/>
  <c r="AH69"/>
  <c r="AI69"/>
  <c r="AJ69"/>
  <c r="AK69"/>
  <c r="AL69"/>
  <c r="AM69"/>
  <c r="AN69"/>
  <c r="AO69"/>
  <c r="AP69"/>
  <c r="AQ69"/>
  <c r="AR69"/>
  <c r="AS69"/>
  <c r="AT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G83"/>
  <c r="AI83"/>
  <c r="AK83"/>
  <c r="AM83"/>
  <c r="AO83"/>
  <c r="AQ83"/>
  <c r="AS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H95"/>
  <c r="AL95"/>
  <c r="AP95"/>
  <c r="AT95"/>
  <c r="B55"/>
  <c r="F17" i="115"/>
  <c r="J17"/>
  <c r="N17"/>
  <c r="R17"/>
  <c r="V17"/>
  <c r="Z17"/>
  <c r="AD17"/>
  <c r="AH17"/>
  <c r="AL17"/>
  <c r="D25"/>
  <c r="F25"/>
  <c r="H25"/>
  <c r="J25"/>
  <c r="L25"/>
  <c r="N25"/>
  <c r="P25"/>
  <c r="R25"/>
  <c r="T25"/>
  <c r="V25"/>
  <c r="X25"/>
  <c r="Z25"/>
  <c r="AB25"/>
  <c r="AD25"/>
  <c r="AF25"/>
  <c r="AH25"/>
  <c r="AJ25"/>
  <c r="AL25"/>
  <c r="F35"/>
  <c r="J35"/>
  <c r="N35"/>
  <c r="R35"/>
  <c r="V35"/>
  <c r="Z35"/>
  <c r="AD35"/>
  <c r="AH35"/>
  <c r="AL35"/>
  <c r="D43"/>
  <c r="F43"/>
  <c r="H43"/>
  <c r="J43"/>
  <c r="L43"/>
  <c r="N43"/>
  <c r="P43"/>
  <c r="R43"/>
  <c r="T43"/>
  <c r="V43"/>
  <c r="X43"/>
  <c r="Z43"/>
  <c r="AB43"/>
  <c r="AD43"/>
  <c r="AF43"/>
  <c r="AH43"/>
  <c r="AJ43"/>
  <c r="AL43"/>
  <c r="F55"/>
  <c r="N55"/>
  <c r="V55"/>
  <c r="AD55"/>
  <c r="AL55"/>
  <c r="C69"/>
  <c r="K69"/>
  <c r="S69"/>
  <c r="AA69"/>
  <c r="AI69"/>
  <c r="C83"/>
  <c r="E83"/>
  <c r="G83"/>
  <c r="I83"/>
  <c r="K83"/>
  <c r="M83"/>
  <c r="O83"/>
  <c r="Q83"/>
  <c r="S83"/>
  <c r="U83"/>
  <c r="W83"/>
  <c r="Y83"/>
  <c r="AA83"/>
  <c r="AC83"/>
  <c r="AE83"/>
  <c r="AG83"/>
  <c r="AI83"/>
  <c r="AK83"/>
  <c r="AM83"/>
  <c r="I95"/>
  <c r="Y95"/>
  <c r="Q95"/>
  <c r="AG95"/>
  <c r="B69"/>
  <c r="B43"/>
  <c r="C17" i="114"/>
  <c r="E17"/>
  <c r="G17"/>
  <c r="I17"/>
  <c r="K17"/>
  <c r="M17"/>
  <c r="O17"/>
  <c r="Q17"/>
  <c r="S17"/>
  <c r="U17"/>
  <c r="W17"/>
  <c r="AA17"/>
  <c r="AC17"/>
  <c r="AE17"/>
  <c r="AG17"/>
  <c r="AI17"/>
  <c r="AK17"/>
  <c r="AM17"/>
  <c r="F17"/>
  <c r="J17"/>
  <c r="N17"/>
  <c r="R17"/>
  <c r="V17"/>
  <c r="Y17"/>
  <c r="C25"/>
  <c r="E25"/>
  <c r="G25"/>
  <c r="I25"/>
  <c r="K25"/>
  <c r="M25"/>
  <c r="O25"/>
  <c r="Q25"/>
  <c r="S25"/>
  <c r="U25"/>
  <c r="W25"/>
  <c r="Y25"/>
  <c r="AA25"/>
  <c r="AC25"/>
  <c r="AE25"/>
  <c r="AG25"/>
  <c r="AI25"/>
  <c r="AK25"/>
  <c r="AM25"/>
  <c r="C35"/>
  <c r="E35"/>
  <c r="G35"/>
  <c r="I35"/>
  <c r="K35"/>
  <c r="M35"/>
  <c r="O35"/>
  <c r="Q35"/>
  <c r="S35"/>
  <c r="U35"/>
  <c r="W35"/>
  <c r="Y35"/>
  <c r="AA35"/>
  <c r="AC35"/>
  <c r="AE35"/>
  <c r="AG35"/>
  <c r="AI35"/>
  <c r="AK35"/>
  <c r="AM35"/>
  <c r="C43"/>
  <c r="E43"/>
  <c r="G43"/>
  <c r="I43"/>
  <c r="K43"/>
  <c r="M43"/>
  <c r="O43"/>
  <c r="Q43"/>
  <c r="S43"/>
  <c r="U43"/>
  <c r="W43"/>
  <c r="Y43"/>
  <c r="AA43"/>
  <c r="AC43"/>
  <c r="AE43"/>
  <c r="AG43"/>
  <c r="AI43"/>
  <c r="AM43"/>
  <c r="G55"/>
  <c r="O55"/>
  <c r="W55"/>
  <c r="AC55"/>
  <c r="AG55"/>
  <c r="AK55"/>
  <c r="C69"/>
  <c r="K69"/>
  <c r="S69"/>
  <c r="AA69"/>
  <c r="C83"/>
  <c r="G83"/>
  <c r="K83"/>
  <c r="O83"/>
  <c r="S83"/>
  <c r="W83"/>
  <c r="AA83"/>
  <c r="AE83"/>
  <c r="AI83"/>
  <c r="AM83"/>
  <c r="C95"/>
  <c r="G95"/>
  <c r="K95"/>
  <c r="O95"/>
  <c r="S95"/>
  <c r="W95"/>
  <c r="AA95"/>
  <c r="AE95"/>
  <c r="AI95"/>
  <c r="AM95"/>
  <c r="B43"/>
  <c r="C17" i="98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B83"/>
  <c r="B35"/>
  <c r="C17" i="9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C83"/>
  <c r="D83"/>
  <c r="E83"/>
  <c r="F83"/>
  <c r="G83"/>
  <c r="H83"/>
  <c r="I83"/>
  <c r="J83"/>
  <c r="K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M69" i="115" l="1"/>
  <c r="AM69" i="114"/>
  <c r="AK69"/>
  <c r="B95" i="115"/>
  <c r="AE69"/>
  <c r="W69"/>
  <c r="AI69" i="114"/>
  <c r="AG69"/>
  <c r="AE69"/>
  <c r="O69" i="115"/>
  <c r="G69"/>
  <c r="BI69" i="63"/>
  <c r="BG69"/>
  <c r="BE69"/>
  <c r="BC69"/>
  <c r="BA69"/>
  <c r="AY69"/>
  <c r="AW69"/>
  <c r="AU69"/>
  <c r="AS69"/>
  <c r="AQ69"/>
  <c r="AO69"/>
  <c r="AM69"/>
  <c r="AK69"/>
  <c r="AI69"/>
  <c r="AG69"/>
  <c r="AE69"/>
  <c r="AC69"/>
  <c r="AA69"/>
  <c r="Y69"/>
  <c r="W69"/>
  <c r="U69"/>
  <c r="S69"/>
  <c r="Q69"/>
  <c r="O69"/>
  <c r="M69"/>
  <c r="I69"/>
  <c r="E69"/>
  <c r="AV69" i="46"/>
  <c r="AR69"/>
  <c r="O69" i="33"/>
  <c r="K69"/>
  <c r="W69" i="114"/>
  <c r="O69"/>
  <c r="G69"/>
  <c r="AK69" i="115"/>
  <c r="AG69"/>
  <c r="AC69"/>
  <c r="Y69"/>
  <c r="U69"/>
  <c r="Q69"/>
  <c r="M69"/>
  <c r="I69"/>
  <c r="E69"/>
  <c r="Z83" i="93"/>
  <c r="V83"/>
  <c r="R83"/>
  <c r="N83"/>
  <c r="J83"/>
  <c r="F83"/>
  <c r="Z84" i="101"/>
  <c r="R84"/>
  <c r="J84"/>
  <c r="AV83" i="46"/>
  <c r="AN83"/>
  <c r="AF83"/>
  <c r="X83"/>
  <c r="P83"/>
  <c r="H83"/>
  <c r="J83" i="66"/>
  <c r="F83"/>
  <c r="B69" i="48"/>
  <c r="AZ69"/>
  <c r="AV69"/>
  <c r="AR69"/>
  <c r="AN69"/>
  <c r="AJ69"/>
  <c r="AF69"/>
  <c r="AB69"/>
  <c r="X69"/>
  <c r="T69"/>
  <c r="P69"/>
  <c r="L69"/>
  <c r="H69"/>
  <c r="D69"/>
  <c r="AK95" i="115"/>
  <c r="AC95"/>
  <c r="U95"/>
  <c r="M95"/>
  <c r="E95"/>
  <c r="AG95" i="68"/>
  <c r="H95" i="46"/>
  <c r="AR95" i="32"/>
  <c r="AN95"/>
  <c r="AJ95"/>
  <c r="AB55" i="64"/>
  <c r="X55"/>
  <c r="T55"/>
  <c r="P55"/>
  <c r="L55"/>
  <c r="H55"/>
  <c r="D55"/>
  <c r="Z35" i="93"/>
  <c r="V35"/>
  <c r="R35"/>
  <c r="N35"/>
  <c r="J35"/>
  <c r="B35" i="46"/>
  <c r="X84" i="101"/>
  <c r="T84"/>
  <c r="B83" i="46"/>
  <c r="AM95" i="115"/>
  <c r="AI95"/>
  <c r="AE95"/>
  <c r="AA95"/>
  <c r="W95"/>
  <c r="S95"/>
  <c r="O95"/>
  <c r="K95"/>
  <c r="G95"/>
  <c r="C95"/>
  <c r="B95" i="114"/>
  <c r="AS95" i="32"/>
  <c r="AQ95"/>
  <c r="AO95"/>
  <c r="AM95"/>
  <c r="AK95"/>
  <c r="AI95"/>
  <c r="AG95"/>
  <c r="BF95" i="33"/>
  <c r="BD95"/>
  <c r="BB95"/>
  <c r="AZ95"/>
  <c r="AX95"/>
  <c r="AV95"/>
  <c r="AT95"/>
  <c r="AR95"/>
  <c r="AP95"/>
  <c r="AN95"/>
  <c r="AL95"/>
  <c r="AJ95"/>
  <c r="AH95"/>
  <c r="AF95"/>
  <c r="AD95"/>
  <c r="AB95"/>
  <c r="Z95"/>
  <c r="X95"/>
  <c r="V95"/>
  <c r="T95"/>
  <c r="R95"/>
  <c r="P95"/>
  <c r="N95"/>
  <c r="L95"/>
  <c r="BI95" i="63"/>
  <c r="BG95"/>
  <c r="BE95"/>
  <c r="BC95"/>
  <c r="BA95"/>
  <c r="AY95"/>
  <c r="AW95"/>
  <c r="AU95"/>
  <c r="AS95"/>
  <c r="AQ95"/>
  <c r="AO95"/>
  <c r="AM95"/>
  <c r="AK95"/>
  <c r="AI95"/>
  <c r="AG95"/>
  <c r="AE95"/>
  <c r="AC95"/>
  <c r="AA95"/>
  <c r="Y95"/>
  <c r="W95"/>
  <c r="U95"/>
  <c r="S95"/>
  <c r="Q95"/>
  <c r="O95"/>
  <c r="M95"/>
  <c r="BA69" i="48"/>
  <c r="AY69"/>
  <c r="AW69"/>
  <c r="AU69"/>
  <c r="AS69"/>
  <c r="AQ69"/>
  <c r="AO69"/>
  <c r="AM69"/>
  <c r="AK69"/>
  <c r="AI69"/>
  <c r="AG69"/>
  <c r="AE69"/>
  <c r="AC69"/>
  <c r="AA69"/>
  <c r="Y69"/>
  <c r="W69"/>
  <c r="U69"/>
  <c r="S69"/>
  <c r="Q69"/>
  <c r="O69"/>
  <c r="M69"/>
  <c r="K69"/>
  <c r="I69"/>
  <c r="G69"/>
  <c r="E69"/>
  <c r="C69"/>
  <c r="K35" i="63"/>
  <c r="I35"/>
  <c r="G35"/>
  <c r="E35"/>
  <c r="C35"/>
  <c r="AA35" i="33"/>
  <c r="Y35"/>
  <c r="W35"/>
  <c r="U35"/>
  <c r="S35"/>
  <c r="Q35"/>
  <c r="O35"/>
  <c r="M35"/>
  <c r="K35"/>
  <c r="Z35" i="64"/>
  <c r="R35"/>
  <c r="J35"/>
  <c r="F35" i="93"/>
  <c r="AN69" i="46"/>
  <c r="AJ69"/>
  <c r="AF69"/>
  <c r="AB69"/>
  <c r="X69"/>
  <c r="T69"/>
  <c r="P69"/>
  <c r="L69"/>
  <c r="H69"/>
  <c r="D69"/>
  <c r="AS83" i="68"/>
  <c r="AO83"/>
  <c r="AK83"/>
  <c r="AC83"/>
  <c r="Y83"/>
  <c r="U83"/>
  <c r="Q83"/>
  <c r="M83"/>
  <c r="E83"/>
  <c r="B35" i="63"/>
  <c r="F35" i="66"/>
  <c r="T36" i="101"/>
  <c r="D36"/>
  <c r="AT83" i="32"/>
  <c r="AR83"/>
  <c r="AP83"/>
  <c r="AN83"/>
  <c r="AL83"/>
  <c r="AJ83"/>
  <c r="AH83"/>
  <c r="B18" i="101"/>
  <c r="B17" i="47"/>
  <c r="B44" i="101"/>
  <c r="B43" i="47"/>
  <c r="AW83" i="68"/>
  <c r="J95" i="66"/>
  <c r="F95"/>
  <c r="AF43" i="32"/>
  <c r="J43" i="33"/>
  <c r="B55" i="62"/>
  <c r="B69" i="63"/>
  <c r="B95" i="68"/>
  <c r="B96" i="101"/>
  <c r="J35" i="66"/>
  <c r="AF95" i="32"/>
  <c r="J95" i="33"/>
  <c r="B26" i="101"/>
  <c r="B25" i="47"/>
  <c r="J69" i="63"/>
  <c r="H69"/>
  <c r="F69"/>
  <c r="D69"/>
  <c r="T70" i="101"/>
  <c r="L70"/>
  <c r="D70"/>
  <c r="P69" i="33"/>
  <c r="N69"/>
  <c r="L69"/>
  <c r="AB69" i="64"/>
  <c r="X69"/>
  <c r="T69"/>
  <c r="P69"/>
  <c r="L69"/>
  <c r="H69"/>
  <c r="D69"/>
  <c r="B70" i="101"/>
  <c r="J25" i="33"/>
  <c r="AF25" i="32"/>
  <c r="AM55" i="114"/>
  <c r="AI55"/>
  <c r="AE55"/>
  <c r="AA55"/>
  <c r="S55"/>
  <c r="K55"/>
  <c r="C55"/>
  <c r="AH55" i="115"/>
  <c r="Z55"/>
  <c r="R55"/>
  <c r="J55"/>
  <c r="B55" i="63"/>
  <c r="B55" i="98"/>
  <c r="AS55" i="32"/>
  <c r="AQ55"/>
  <c r="AO55"/>
  <c r="AM55"/>
  <c r="AK55"/>
  <c r="AI55"/>
  <c r="AG55"/>
  <c r="AF55"/>
  <c r="B56" i="101"/>
  <c r="B69" i="72"/>
  <c r="M69" i="66"/>
  <c r="K69"/>
  <c r="I69"/>
  <c r="G69"/>
  <c r="E69"/>
  <c r="B69" i="47"/>
  <c r="AF35" i="32"/>
  <c r="B36" i="101"/>
  <c r="J35" i="33"/>
  <c r="B35" i="47"/>
  <c r="AF83" i="32"/>
  <c r="AF69"/>
  <c r="J69" i="33"/>
  <c r="B17" i="115"/>
  <c r="M17" i="63"/>
  <c r="B17" i="32"/>
  <c r="B17" i="98"/>
  <c r="B17" i="63"/>
  <c r="AF17" i="32"/>
  <c r="J55" i="33"/>
  <c r="L95" i="63"/>
  <c r="L55"/>
  <c r="L43"/>
  <c r="L35"/>
  <c r="L17"/>
  <c r="B25" i="64"/>
  <c r="B43"/>
  <c r="L35" i="66"/>
  <c r="B84" i="101"/>
  <c r="P84"/>
  <c r="L84"/>
  <c r="T44"/>
  <c r="L44"/>
  <c r="D44"/>
  <c r="V26"/>
  <c r="N26"/>
  <c r="F26"/>
  <c r="AO95" i="68"/>
  <c r="Y95"/>
  <c r="Q95"/>
  <c r="I95"/>
  <c r="AX95" i="46"/>
  <c r="AT95"/>
  <c r="AP95"/>
  <c r="AL95"/>
  <c r="AH95"/>
  <c r="AD95"/>
  <c r="Z95"/>
  <c r="V95"/>
  <c r="R95"/>
  <c r="N95"/>
  <c r="J95"/>
  <c r="F95"/>
  <c r="AY69"/>
  <c r="AW69"/>
  <c r="AU69"/>
  <c r="AS69"/>
  <c r="AQ69"/>
  <c r="AO69"/>
  <c r="AM69"/>
  <c r="AK69"/>
  <c r="AI69"/>
  <c r="AG69"/>
  <c r="AE69"/>
  <c r="AC69"/>
  <c r="AA69"/>
  <c r="Y69"/>
  <c r="W69"/>
  <c r="U69"/>
  <c r="S69"/>
  <c r="Q69"/>
  <c r="O69"/>
  <c r="M69"/>
  <c r="K69"/>
  <c r="I69"/>
  <c r="G69"/>
  <c r="E69"/>
  <c r="C69"/>
  <c r="AC69" i="114"/>
  <c r="Y69"/>
  <c r="U69"/>
  <c r="B25" i="32"/>
  <c r="B25" i="33"/>
  <c r="B25" i="63"/>
  <c r="L83"/>
  <c r="L69"/>
  <c r="L25"/>
  <c r="L17" i="66"/>
  <c r="X36" i="101"/>
  <c r="P36"/>
  <c r="H36"/>
  <c r="B43" i="72"/>
  <c r="B95"/>
  <c r="AG69" i="68"/>
  <c r="AW43"/>
  <c r="AG43"/>
  <c r="Y43"/>
  <c r="Q43"/>
  <c r="I43"/>
  <c r="AS35"/>
  <c r="AK35"/>
  <c r="AC35"/>
  <c r="U35"/>
  <c r="M35"/>
  <c r="E35"/>
  <c r="AW25"/>
  <c r="AG25"/>
  <c r="Q25"/>
  <c r="I25"/>
  <c r="AT17"/>
  <c r="AL17"/>
  <c r="AD17"/>
  <c r="V17"/>
  <c r="N17"/>
  <c r="F17"/>
  <c r="J17" i="33"/>
  <c r="X18" i="101"/>
  <c r="P18"/>
  <c r="H18"/>
  <c r="AV17" i="68"/>
  <c r="AR17"/>
  <c r="AN17"/>
  <c r="AJ17"/>
  <c r="AF17"/>
  <c r="AB17"/>
  <c r="X17"/>
  <c r="T17"/>
  <c r="P17"/>
  <c r="L17"/>
  <c r="H17"/>
  <c r="D17"/>
  <c r="J83" i="33"/>
  <c r="AG83" i="68"/>
  <c r="I83"/>
  <c r="B83" i="63"/>
  <c r="AY83" i="46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C83"/>
  <c r="Z56" i="101"/>
  <c r="R56"/>
  <c r="J56"/>
  <c r="Y55" i="68"/>
  <c r="I55"/>
  <c r="L55" i="66"/>
  <c r="B25" i="98"/>
  <c r="AK83" i="114"/>
  <c r="B35" i="33"/>
  <c r="AB43" i="64"/>
  <c r="X43"/>
  <c r="T43"/>
  <c r="P43"/>
  <c r="AB25"/>
  <c r="X25"/>
  <c r="T25"/>
  <c r="P25"/>
  <c r="H17" i="66"/>
  <c r="F17"/>
  <c r="D17"/>
  <c r="Z36" i="101"/>
  <c r="V36"/>
  <c r="R36"/>
  <c r="N36"/>
  <c r="J36"/>
  <c r="F36"/>
  <c r="X26"/>
  <c r="T26"/>
  <c r="P26"/>
  <c r="L26"/>
  <c r="H26"/>
  <c r="D26"/>
  <c r="Z18"/>
  <c r="V18"/>
  <c r="AK95" i="114"/>
  <c r="AG95"/>
  <c r="AC95"/>
  <c r="Y95"/>
  <c r="Q69"/>
  <c r="M69"/>
  <c r="I69"/>
  <c r="Y55"/>
  <c r="U55"/>
  <c r="B25" i="115"/>
  <c r="B55"/>
  <c r="B69" i="64"/>
  <c r="H55" i="66"/>
  <c r="H35"/>
  <c r="H84" i="101"/>
  <c r="D84"/>
  <c r="Z70"/>
  <c r="V70"/>
  <c r="R70"/>
  <c r="N70"/>
  <c r="J70"/>
  <c r="F70"/>
  <c r="X56"/>
  <c r="T56"/>
  <c r="P56"/>
  <c r="L56"/>
  <c r="H56"/>
  <c r="D56"/>
  <c r="J44"/>
  <c r="F44"/>
  <c r="Z44"/>
  <c r="V44"/>
  <c r="R44"/>
  <c r="N44"/>
  <c r="B35" i="68"/>
  <c r="AY95"/>
  <c r="AW95"/>
  <c r="AU95"/>
  <c r="AS95"/>
  <c r="AQ95"/>
  <c r="AM95"/>
  <c r="AK95"/>
  <c r="AI95"/>
  <c r="AE95"/>
  <c r="AC95"/>
  <c r="AA95"/>
  <c r="W95"/>
  <c r="S95"/>
  <c r="O95"/>
  <c r="K95"/>
  <c r="G95"/>
  <c r="C95"/>
  <c r="AW69"/>
  <c r="AO69"/>
  <c r="Y69"/>
  <c r="I69"/>
  <c r="AS43"/>
  <c r="AK43"/>
  <c r="AS25"/>
  <c r="AK25"/>
  <c r="AC25"/>
  <c r="U25"/>
  <c r="B17" i="46"/>
  <c r="B95" i="47"/>
  <c r="B43" i="98"/>
  <c r="B17" i="114"/>
  <c r="B25"/>
  <c r="B35"/>
  <c r="B55"/>
  <c r="B69"/>
  <c r="B83"/>
  <c r="AG83"/>
  <c r="AC83"/>
  <c r="Y83"/>
  <c r="U83"/>
  <c r="Q83"/>
  <c r="M83"/>
  <c r="I83"/>
  <c r="E83"/>
  <c r="AK43"/>
  <c r="B35" i="32"/>
  <c r="B43"/>
  <c r="B69"/>
  <c r="B95" i="64"/>
  <c r="AB35"/>
  <c r="X35"/>
  <c r="T35"/>
  <c r="P35"/>
  <c r="L35"/>
  <c r="H35"/>
  <c r="D35"/>
  <c r="D17"/>
  <c r="B25" i="66"/>
  <c r="B43"/>
  <c r="D55"/>
  <c r="D35"/>
  <c r="B17" i="72"/>
  <c r="B25"/>
  <c r="B17" i="68"/>
  <c r="B25"/>
  <c r="B43"/>
  <c r="B55"/>
  <c r="B83"/>
  <c r="D95" i="46"/>
  <c r="U95" i="114"/>
  <c r="Q95"/>
  <c r="M95"/>
  <c r="I95"/>
  <c r="E95"/>
  <c r="E69"/>
  <c r="Q55"/>
  <c r="M55"/>
  <c r="I55"/>
  <c r="E55"/>
  <c r="B83" i="115"/>
  <c r="L43" i="64"/>
  <c r="H43"/>
  <c r="D43"/>
  <c r="L25"/>
  <c r="H25"/>
  <c r="D25"/>
  <c r="L43" i="66"/>
  <c r="H43"/>
  <c r="D43"/>
  <c r="L25"/>
  <c r="H25"/>
  <c r="D25"/>
  <c r="B55" i="46"/>
  <c r="AL17" i="114"/>
  <c r="AJ17"/>
  <c r="AH17"/>
  <c r="AF17"/>
  <c r="AD17"/>
  <c r="AB17"/>
  <c r="Z17"/>
  <c r="X17"/>
  <c r="T17"/>
  <c r="P17"/>
  <c r="L17"/>
  <c r="H17"/>
  <c r="D17"/>
  <c r="AJ55" i="115"/>
  <c r="AF55"/>
  <c r="AB55"/>
  <c r="X55"/>
  <c r="T55"/>
  <c r="P55"/>
  <c r="L55"/>
  <c r="H55"/>
  <c r="D55"/>
  <c r="AJ17"/>
  <c r="AF17"/>
  <c r="AB17"/>
  <c r="X17"/>
  <c r="T17"/>
  <c r="P17"/>
  <c r="L17"/>
  <c r="H17"/>
  <c r="D17"/>
  <c r="B83" i="32"/>
  <c r="B95"/>
  <c r="B43" i="33"/>
  <c r="B69"/>
  <c r="B95"/>
  <c r="AC95" i="64"/>
  <c r="AA95"/>
  <c r="Y95"/>
  <c r="W95"/>
  <c r="U95"/>
  <c r="S95"/>
  <c r="Q95"/>
  <c r="O95"/>
  <c r="M95"/>
  <c r="K95"/>
  <c r="I95"/>
  <c r="G95"/>
  <c r="E95"/>
  <c r="C95"/>
  <c r="AC83"/>
  <c r="AA83"/>
  <c r="Y83"/>
  <c r="W83"/>
  <c r="U83"/>
  <c r="S83"/>
  <c r="Q83"/>
  <c r="O83"/>
  <c r="M83"/>
  <c r="K83"/>
  <c r="I83"/>
  <c r="G83"/>
  <c r="E83"/>
  <c r="C83"/>
  <c r="AC69"/>
  <c r="AA69"/>
  <c r="Y69"/>
  <c r="W69"/>
  <c r="U69"/>
  <c r="S69"/>
  <c r="Q69"/>
  <c r="O69"/>
  <c r="M69"/>
  <c r="K69"/>
  <c r="I69"/>
  <c r="G69"/>
  <c r="E69"/>
  <c r="C69"/>
  <c r="AC55"/>
  <c r="AA55"/>
  <c r="Y55"/>
  <c r="W55"/>
  <c r="U55"/>
  <c r="S55"/>
  <c r="Q55"/>
  <c r="O55"/>
  <c r="M55"/>
  <c r="K55"/>
  <c r="I55"/>
  <c r="G55"/>
  <c r="E55"/>
  <c r="C55"/>
  <c r="AC43"/>
  <c r="AA43"/>
  <c r="Y43"/>
  <c r="W43"/>
  <c r="L83" i="96"/>
  <c r="B69" i="98"/>
  <c r="B95"/>
  <c r="AL95" i="114"/>
  <c r="AJ95"/>
  <c r="AH95"/>
  <c r="AF95"/>
  <c r="AD95"/>
  <c r="AB95"/>
  <c r="Z95"/>
  <c r="X95"/>
  <c r="V95"/>
  <c r="T95"/>
  <c r="R95"/>
  <c r="P95"/>
  <c r="N95"/>
  <c r="L95"/>
  <c r="J95"/>
  <c r="H95"/>
  <c r="F95"/>
  <c r="D95"/>
  <c r="AL83"/>
  <c r="AJ83"/>
  <c r="AH83"/>
  <c r="AF83"/>
  <c r="AD83"/>
  <c r="AB83"/>
  <c r="Z83"/>
  <c r="X83"/>
  <c r="V83"/>
  <c r="T83"/>
  <c r="R83"/>
  <c r="P83"/>
  <c r="N83"/>
  <c r="L83"/>
  <c r="J83"/>
  <c r="H83"/>
  <c r="F83"/>
  <c r="D83"/>
  <c r="AL69"/>
  <c r="AJ69"/>
  <c r="AH69"/>
  <c r="AF69"/>
  <c r="AD69"/>
  <c r="AB69"/>
  <c r="Z69"/>
  <c r="X69"/>
  <c r="V69"/>
  <c r="T69"/>
  <c r="R69"/>
  <c r="P69"/>
  <c r="N69"/>
  <c r="L69"/>
  <c r="J69"/>
  <c r="H69"/>
  <c r="F69"/>
  <c r="D69"/>
  <c r="AL55"/>
  <c r="AJ55"/>
  <c r="AH55"/>
  <c r="AF55"/>
  <c r="AD55"/>
  <c r="AB55"/>
  <c r="Z55"/>
  <c r="X55"/>
  <c r="V55"/>
  <c r="T55"/>
  <c r="R55"/>
  <c r="P55"/>
  <c r="N55"/>
  <c r="L55"/>
  <c r="J55"/>
  <c r="H55"/>
  <c r="F55"/>
  <c r="D55"/>
  <c r="AL43"/>
  <c r="AJ43"/>
  <c r="AH43"/>
  <c r="AF43"/>
  <c r="AD43"/>
  <c r="AB43"/>
  <c r="Z43"/>
  <c r="X43"/>
  <c r="V43"/>
  <c r="T43"/>
  <c r="R43"/>
  <c r="P43"/>
  <c r="N43"/>
  <c r="L43"/>
  <c r="J43"/>
  <c r="H43"/>
  <c r="F43"/>
  <c r="D43"/>
  <c r="AL35"/>
  <c r="AJ35"/>
  <c r="AH35"/>
  <c r="AF35"/>
  <c r="AD35"/>
  <c r="AB35"/>
  <c r="Z35"/>
  <c r="X35"/>
  <c r="V35"/>
  <c r="T35"/>
  <c r="R35"/>
  <c r="P35"/>
  <c r="N35"/>
  <c r="L35"/>
  <c r="J35"/>
  <c r="H35"/>
  <c r="F35"/>
  <c r="D35"/>
  <c r="AL25"/>
  <c r="AJ25"/>
  <c r="AH25"/>
  <c r="AF25"/>
  <c r="AD25"/>
  <c r="AB25"/>
  <c r="Z25"/>
  <c r="X25"/>
  <c r="V25"/>
  <c r="T25"/>
  <c r="R25"/>
  <c r="P25"/>
  <c r="N25"/>
  <c r="L25"/>
  <c r="J25"/>
  <c r="H25"/>
  <c r="F25"/>
  <c r="D25"/>
  <c r="AL95" i="115"/>
  <c r="AJ95"/>
  <c r="AH95"/>
  <c r="AF95"/>
  <c r="AD95"/>
  <c r="AB95"/>
  <c r="Z95"/>
  <c r="X95"/>
  <c r="V95"/>
  <c r="T95"/>
  <c r="R95"/>
  <c r="P95"/>
  <c r="N95"/>
  <c r="L95"/>
  <c r="J95"/>
  <c r="H95"/>
  <c r="F95"/>
  <c r="D95"/>
  <c r="AL83"/>
  <c r="AJ83"/>
  <c r="AH83"/>
  <c r="AF83"/>
  <c r="AD83"/>
  <c r="AB83"/>
  <c r="Z83"/>
  <c r="X83"/>
  <c r="V83"/>
  <c r="T83"/>
  <c r="R83"/>
  <c r="P83"/>
  <c r="N83"/>
  <c r="L83"/>
  <c r="J83"/>
  <c r="H83"/>
  <c r="F83"/>
  <c r="D83"/>
  <c r="AL69"/>
  <c r="AJ69"/>
  <c r="AH69"/>
  <c r="AF69"/>
  <c r="AD69"/>
  <c r="AB69"/>
  <c r="Z69"/>
  <c r="X69"/>
  <c r="V69"/>
  <c r="T69"/>
  <c r="R69"/>
  <c r="P69"/>
  <c r="N69"/>
  <c r="L69"/>
  <c r="J69"/>
  <c r="H69"/>
  <c r="F69"/>
  <c r="D69"/>
  <c r="AJ35"/>
  <c r="AF35"/>
  <c r="AB35"/>
  <c r="X35"/>
  <c r="T35"/>
  <c r="P35"/>
  <c r="L35"/>
  <c r="H35"/>
  <c r="D35"/>
  <c r="AA95" i="93"/>
  <c r="Y95"/>
  <c r="W95"/>
  <c r="U95"/>
  <c r="S95"/>
  <c r="Q95"/>
  <c r="O95"/>
  <c r="M95"/>
  <c r="K95"/>
  <c r="I95"/>
  <c r="G95"/>
  <c r="E95"/>
  <c r="C95"/>
  <c r="AA69"/>
  <c r="Y69"/>
  <c r="W69"/>
  <c r="U69"/>
  <c r="S69"/>
  <c r="Q69"/>
  <c r="O69"/>
  <c r="M69"/>
  <c r="K69"/>
  <c r="I69"/>
  <c r="G69"/>
  <c r="E69"/>
  <c r="C69"/>
  <c r="AA43"/>
  <c r="Y43"/>
  <c r="W43"/>
  <c r="U43"/>
  <c r="S43"/>
  <c r="Q43"/>
  <c r="O43"/>
  <c r="M43"/>
  <c r="K43"/>
  <c r="I43"/>
  <c r="G43"/>
  <c r="E43"/>
  <c r="C43"/>
  <c r="AA25"/>
  <c r="Y25"/>
  <c r="W25"/>
  <c r="U25"/>
  <c r="S25"/>
  <c r="Q25"/>
  <c r="O25"/>
  <c r="M25"/>
  <c r="K25"/>
  <c r="I25"/>
  <c r="G25"/>
  <c r="E25"/>
  <c r="C25"/>
  <c r="L69" i="66"/>
  <c r="H69"/>
  <c r="D69"/>
  <c r="M55"/>
  <c r="K55"/>
  <c r="I55"/>
  <c r="G55"/>
  <c r="E55"/>
  <c r="C55"/>
  <c r="M43"/>
  <c r="K43"/>
  <c r="I43"/>
  <c r="G43"/>
  <c r="E43"/>
  <c r="C43"/>
  <c r="M35"/>
  <c r="K35"/>
  <c r="I35"/>
  <c r="G35"/>
  <c r="E35"/>
  <c r="C35"/>
  <c r="M25"/>
  <c r="K25"/>
  <c r="I25"/>
  <c r="G25"/>
  <c r="E25"/>
  <c r="C25"/>
  <c r="M17"/>
  <c r="K17"/>
  <c r="I17"/>
  <c r="G17"/>
  <c r="E17"/>
  <c r="C17"/>
  <c r="AA84" i="101"/>
  <c r="Y84"/>
  <c r="W84"/>
  <c r="U84"/>
  <c r="S84"/>
  <c r="Q84"/>
  <c r="O84"/>
  <c r="M84"/>
  <c r="K84"/>
  <c r="I84"/>
  <c r="G84"/>
  <c r="E84"/>
  <c r="C84"/>
  <c r="AA56"/>
  <c r="Y56"/>
  <c r="W56"/>
  <c r="U56"/>
  <c r="S56"/>
  <c r="Q56"/>
  <c r="O56"/>
  <c r="M56"/>
  <c r="K56"/>
  <c r="I56"/>
  <c r="G56"/>
  <c r="E56"/>
  <c r="C56"/>
  <c r="AA36"/>
  <c r="Y36"/>
  <c r="W36"/>
  <c r="U36"/>
  <c r="S36"/>
  <c r="Q36"/>
  <c r="O36"/>
  <c r="M36"/>
  <c r="K36"/>
  <c r="I36"/>
  <c r="G36"/>
  <c r="E36"/>
  <c r="C36"/>
  <c r="AA18"/>
  <c r="Y18"/>
  <c r="W18"/>
  <c r="U18"/>
  <c r="S18"/>
  <c r="Q18"/>
  <c r="O18"/>
  <c r="M18"/>
  <c r="K18"/>
  <c r="I18"/>
  <c r="G18"/>
  <c r="E18"/>
  <c r="C18"/>
  <c r="AY83" i="68"/>
  <c r="AU83"/>
  <c r="AQ83"/>
  <c r="AM83"/>
  <c r="AI83"/>
  <c r="AE83"/>
  <c r="AA83"/>
  <c r="W83"/>
  <c r="S83"/>
  <c r="O83"/>
  <c r="K83"/>
  <c r="G83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C17"/>
  <c r="B25" i="46"/>
  <c r="B43"/>
  <c r="B69"/>
  <c r="B95"/>
  <c r="U43" i="64"/>
  <c r="S43"/>
  <c r="Q43"/>
  <c r="O43"/>
  <c r="M43"/>
  <c r="K43"/>
  <c r="I43"/>
  <c r="G43"/>
  <c r="E43"/>
  <c r="C43"/>
  <c r="AC35"/>
  <c r="AA35"/>
  <c r="Y35"/>
  <c r="W35"/>
  <c r="U35"/>
  <c r="S35"/>
  <c r="Q35"/>
  <c r="O35"/>
  <c r="M35"/>
  <c r="K35"/>
  <c r="I35"/>
  <c r="G35"/>
  <c r="E35"/>
  <c r="C35"/>
  <c r="AC25"/>
  <c r="AA25"/>
  <c r="Y25"/>
  <c r="W25"/>
  <c r="U25"/>
  <c r="S25"/>
  <c r="Q25"/>
  <c r="O25"/>
  <c r="M25"/>
  <c r="K25"/>
  <c r="I25"/>
  <c r="G25"/>
  <c r="E25"/>
  <c r="C25"/>
  <c r="AC17"/>
  <c r="AA17"/>
  <c r="Y17"/>
  <c r="W17"/>
  <c r="U17"/>
  <c r="S17"/>
  <c r="Q17"/>
  <c r="O17"/>
  <c r="M17"/>
  <c r="K17"/>
  <c r="I17"/>
  <c r="G17"/>
  <c r="E17"/>
  <c r="C17"/>
  <c r="B25" i="93"/>
  <c r="B43"/>
  <c r="B69"/>
  <c r="B95"/>
  <c r="AA83"/>
  <c r="Y83"/>
  <c r="W83"/>
  <c r="U83"/>
  <c r="S83"/>
  <c r="Q83"/>
  <c r="O83"/>
  <c r="M83"/>
  <c r="K83"/>
  <c r="I83"/>
  <c r="G83"/>
  <c r="E83"/>
  <c r="C83"/>
  <c r="AA55"/>
  <c r="Y55"/>
  <c r="W55"/>
  <c r="U55"/>
  <c r="S55"/>
  <c r="Q55"/>
  <c r="O55"/>
  <c r="M55"/>
  <c r="K55"/>
  <c r="I55"/>
  <c r="G55"/>
  <c r="E55"/>
  <c r="C55"/>
  <c r="AA35"/>
  <c r="Y35"/>
  <c r="W35"/>
  <c r="U35"/>
  <c r="S35"/>
  <c r="Q35"/>
  <c r="O35"/>
  <c r="M35"/>
  <c r="K35"/>
  <c r="I35"/>
  <c r="G35"/>
  <c r="E35"/>
  <c r="C35"/>
  <c r="AA17"/>
  <c r="Y17"/>
  <c r="W17"/>
  <c r="U17"/>
  <c r="S17"/>
  <c r="Q17"/>
  <c r="O17"/>
  <c r="M17"/>
  <c r="K17"/>
  <c r="I17"/>
  <c r="G17"/>
  <c r="E17"/>
  <c r="C17"/>
  <c r="B69" i="66"/>
  <c r="B95"/>
  <c r="M95"/>
  <c r="K95"/>
  <c r="I95"/>
  <c r="G95"/>
  <c r="E95"/>
  <c r="C95"/>
  <c r="M83"/>
  <c r="K83"/>
  <c r="I83"/>
  <c r="G83"/>
  <c r="E83"/>
  <c r="C83"/>
  <c r="AA96" i="101"/>
  <c r="Y96"/>
  <c r="W96"/>
  <c r="U96"/>
  <c r="S96"/>
  <c r="Q96"/>
  <c r="O96"/>
  <c r="M96"/>
  <c r="K96"/>
  <c r="I96"/>
  <c r="G96"/>
  <c r="E96"/>
  <c r="C96"/>
  <c r="AA70"/>
  <c r="Y70"/>
  <c r="W70"/>
  <c r="U70"/>
  <c r="S70"/>
  <c r="Q70"/>
  <c r="O70"/>
  <c r="M70"/>
  <c r="K70"/>
  <c r="I70"/>
  <c r="G70"/>
  <c r="E70"/>
  <c r="C70"/>
  <c r="AA44"/>
  <c r="Y44"/>
  <c r="W44"/>
  <c r="U44"/>
  <c r="S44"/>
  <c r="Q44"/>
  <c r="O44"/>
  <c r="M44"/>
  <c r="K44"/>
  <c r="I44"/>
  <c r="G44"/>
  <c r="E44"/>
  <c r="C44"/>
  <c r="AA26"/>
  <c r="Y26"/>
  <c r="W26"/>
  <c r="U26"/>
  <c r="S26"/>
  <c r="Q26"/>
  <c r="O26"/>
  <c r="M26"/>
  <c r="K26"/>
  <c r="I26"/>
  <c r="G26"/>
  <c r="E26"/>
  <c r="C26"/>
  <c r="B55" i="72"/>
  <c r="B83"/>
  <c r="AS69" i="68"/>
  <c r="AK69"/>
  <c r="AC69"/>
  <c r="U69"/>
  <c r="M69"/>
  <c r="E69"/>
  <c r="AY43"/>
  <c r="AU43"/>
  <c r="AQ43"/>
  <c r="AM43"/>
  <c r="AI43"/>
  <c r="AE43"/>
  <c r="AA43"/>
  <c r="W43"/>
  <c r="S43"/>
  <c r="O43"/>
  <c r="K43"/>
  <c r="G43"/>
  <c r="C43"/>
  <c r="AY25"/>
  <c r="AU25"/>
  <c r="AQ25"/>
  <c r="AM25"/>
  <c r="AI25"/>
  <c r="AE25"/>
  <c r="AA25"/>
  <c r="W25"/>
  <c r="S25"/>
  <c r="O25"/>
  <c r="K25"/>
  <c r="G25"/>
  <c r="C25"/>
  <c r="AI95" i="46"/>
  <c r="AG95"/>
  <c r="AE95"/>
  <c r="AC95"/>
  <c r="AA95"/>
  <c r="Y95"/>
  <c r="W95"/>
  <c r="U95"/>
  <c r="S95"/>
  <c r="Q95"/>
  <c r="O95"/>
  <c r="M95"/>
  <c r="K95"/>
  <c r="I95"/>
  <c r="G95"/>
  <c r="E95"/>
  <c r="C95"/>
  <c r="AY95"/>
  <c r="AW95"/>
  <c r="AU95"/>
  <c r="AS95"/>
  <c r="AQ95"/>
  <c r="AO95"/>
  <c r="AM95"/>
  <c r="AK95"/>
  <c r="D83" i="17"/>
  <c r="AM43" i="115"/>
  <c r="AK43"/>
  <c r="AI43"/>
  <c r="AG43"/>
  <c r="AE43"/>
  <c r="AC43"/>
  <c r="AA43"/>
  <c r="Y43"/>
  <c r="W43"/>
  <c r="U43"/>
  <c r="S43"/>
  <c r="Q43"/>
  <c r="O43"/>
  <c r="M43"/>
  <c r="K43"/>
  <c r="I43"/>
  <c r="G43"/>
  <c r="E43"/>
  <c r="C43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C25"/>
  <c r="B35"/>
  <c r="AM55"/>
  <c r="AK55"/>
  <c r="AI55"/>
  <c r="AG55"/>
  <c r="AE55"/>
  <c r="AC55"/>
  <c r="AA55"/>
  <c r="Y55"/>
  <c r="W55"/>
  <c r="U55"/>
  <c r="S55"/>
  <c r="Q55"/>
  <c r="O55"/>
  <c r="M55"/>
  <c r="K55"/>
  <c r="I55"/>
  <c r="G55"/>
  <c r="E55"/>
  <c r="C5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C35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C17"/>
  <c r="AV95" i="68"/>
  <c r="AT95"/>
  <c r="AR95"/>
  <c r="B35" i="72"/>
  <c r="C83" i="68"/>
  <c r="AY55"/>
  <c r="AU55"/>
  <c r="AQ55"/>
  <c r="AM55"/>
  <c r="AI55"/>
  <c r="AE55"/>
  <c r="AA55"/>
  <c r="W55"/>
  <c r="S55"/>
  <c r="O55"/>
  <c r="K55"/>
  <c r="G55"/>
  <c r="C55"/>
  <c r="AY35"/>
  <c r="AU35"/>
  <c r="AQ35"/>
  <c r="AM35"/>
  <c r="AI35"/>
  <c r="AE35"/>
  <c r="AA35"/>
  <c r="W35"/>
  <c r="S35"/>
  <c r="O35"/>
  <c r="K35"/>
  <c r="G35"/>
  <c r="C35"/>
  <c r="C69" i="66"/>
  <c r="AP95" i="68"/>
  <c r="AN95"/>
  <c r="AL95"/>
  <c r="AJ95"/>
  <c r="AH95"/>
  <c r="AF95"/>
  <c r="AD95"/>
  <c r="AB95"/>
  <c r="Z95"/>
  <c r="X95"/>
  <c r="V95"/>
  <c r="T95"/>
  <c r="R95"/>
  <c r="P95"/>
  <c r="N95"/>
  <c r="L95"/>
  <c r="J95"/>
  <c r="H95"/>
  <c r="F95"/>
  <c r="D95"/>
  <c r="AX83"/>
  <c r="AV83"/>
  <c r="AT83"/>
  <c r="AR83"/>
  <c r="AP83"/>
  <c r="AN83"/>
  <c r="AL83"/>
  <c r="AJ83"/>
  <c r="AY69"/>
  <c r="AU69"/>
  <c r="AQ69"/>
  <c r="AM69"/>
  <c r="AI69"/>
  <c r="AE69"/>
  <c r="AA69"/>
  <c r="W69"/>
  <c r="S69"/>
  <c r="O69"/>
  <c r="K69"/>
  <c r="G69"/>
  <c r="C69"/>
  <c r="AH83"/>
  <c r="AF83"/>
  <c r="AD83"/>
  <c r="AB83"/>
  <c r="Z83"/>
  <c r="X83"/>
  <c r="V83"/>
  <c r="T83"/>
  <c r="R83"/>
  <c r="P83"/>
  <c r="N83"/>
  <c r="L83"/>
  <c r="J83"/>
  <c r="H83"/>
  <c r="F83"/>
  <c r="D83"/>
  <c r="AX69"/>
  <c r="AV69"/>
  <c r="AT69"/>
  <c r="AR69"/>
  <c r="AP69"/>
  <c r="AN69"/>
  <c r="AL69"/>
  <c r="AJ69"/>
  <c r="AH69"/>
  <c r="AF69"/>
  <c r="AD69"/>
  <c r="AB69"/>
  <c r="Z69"/>
  <c r="X69"/>
  <c r="V69"/>
  <c r="T69"/>
  <c r="R69"/>
  <c r="P69"/>
  <c r="N69"/>
  <c r="L69"/>
  <c r="J69"/>
  <c r="H69"/>
  <c r="F69"/>
  <c r="D69"/>
  <c r="AX55"/>
  <c r="AV55"/>
  <c r="AT55"/>
  <c r="AR55"/>
  <c r="AP55"/>
  <c r="AN55"/>
  <c r="AL55"/>
  <c r="AJ55"/>
  <c r="AH55"/>
  <c r="AF55"/>
  <c r="AD55"/>
  <c r="AB55"/>
  <c r="Z55"/>
  <c r="X55"/>
  <c r="V55"/>
  <c r="T55"/>
  <c r="R55"/>
  <c r="P55"/>
  <c r="N55"/>
  <c r="L55"/>
  <c r="J55"/>
  <c r="H55"/>
  <c r="F55"/>
  <c r="D55"/>
  <c r="AX43"/>
  <c r="AV43"/>
  <c r="AT43"/>
  <c r="AR43"/>
  <c r="AP43"/>
  <c r="AN43"/>
  <c r="AL43"/>
  <c r="AJ43"/>
  <c r="AH43"/>
  <c r="AF43"/>
  <c r="AD43"/>
  <c r="AB43"/>
  <c r="Z43"/>
  <c r="X43"/>
  <c r="V43"/>
  <c r="T43"/>
  <c r="R43"/>
  <c r="P43"/>
  <c r="N43"/>
  <c r="L43"/>
  <c r="J43"/>
  <c r="H43"/>
  <c r="F43"/>
  <c r="D43"/>
  <c r="AX35"/>
  <c r="AV35"/>
  <c r="AT35"/>
  <c r="AR35"/>
  <c r="AP35"/>
  <c r="AN35"/>
  <c r="AL35"/>
  <c r="AJ35"/>
  <c r="AH35"/>
  <c r="AF35"/>
  <c r="AD35"/>
  <c r="AB35"/>
  <c r="Z35"/>
  <c r="X35"/>
  <c r="V35"/>
  <c r="T35"/>
  <c r="R35"/>
  <c r="P35"/>
  <c r="N35"/>
  <c r="L35"/>
  <c r="J35"/>
  <c r="H35"/>
  <c r="F35"/>
  <c r="D35"/>
  <c r="F25"/>
  <c r="D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C83" i="17"/>
  <c r="C17" i="95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B95"/>
  <c r="B83"/>
  <c r="B69"/>
  <c r="B55"/>
  <c r="B43"/>
  <c r="B35"/>
  <c r="B25"/>
  <c r="C17" i="109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B83"/>
  <c r="B55"/>
  <c r="B43"/>
  <c r="B35"/>
  <c r="B25"/>
  <c r="C17" i="6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B95"/>
  <c r="B83"/>
  <c r="B55"/>
  <c r="B43"/>
  <c r="B35"/>
  <c r="B25"/>
  <c r="B17" i="109" l="1"/>
  <c r="B95"/>
  <c r="B43" i="96"/>
  <c r="B69" i="61"/>
  <c r="B69" i="109"/>
  <c r="B95" i="96"/>
  <c r="B35"/>
  <c r="B69"/>
  <c r="B17"/>
  <c r="B17" i="95"/>
  <c r="B55" i="96"/>
  <c r="B17" i="61"/>
  <c r="B83" i="96"/>
  <c r="B25"/>
  <c r="C17" i="52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B55"/>
  <c r="B83"/>
  <c r="B35"/>
  <c r="H17" i="60"/>
  <c r="L17"/>
  <c r="P17"/>
  <c r="T17"/>
  <c r="X17"/>
  <c r="AB17"/>
  <c r="AF17"/>
  <c r="AJ17"/>
  <c r="AN17"/>
  <c r="AR17"/>
  <c r="D25"/>
  <c r="H25"/>
  <c r="L25"/>
  <c r="P25"/>
  <c r="T25"/>
  <c r="X25"/>
  <c r="AB25"/>
  <c r="AF25"/>
  <c r="AJ25"/>
  <c r="AN25"/>
  <c r="AR25"/>
  <c r="F35"/>
  <c r="N35"/>
  <c r="V35"/>
  <c r="AD35"/>
  <c r="AL35"/>
  <c r="V43"/>
  <c r="Z55"/>
  <c r="V69"/>
  <c r="J83"/>
  <c r="Z83"/>
  <c r="F95"/>
  <c r="V95"/>
  <c r="AL95"/>
  <c r="C17" i="5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B83"/>
  <c r="B35"/>
  <c r="D17" i="102"/>
  <c r="F17"/>
  <c r="H17"/>
  <c r="J17"/>
  <c r="L17"/>
  <c r="N17"/>
  <c r="P17"/>
  <c r="R17"/>
  <c r="T17"/>
  <c r="V17"/>
  <c r="X17"/>
  <c r="Z17"/>
  <c r="D25"/>
  <c r="F25"/>
  <c r="H25"/>
  <c r="J25"/>
  <c r="L25"/>
  <c r="N25"/>
  <c r="P25"/>
  <c r="R25"/>
  <c r="T25"/>
  <c r="V25"/>
  <c r="X25"/>
  <c r="Z25"/>
  <c r="F35"/>
  <c r="J35"/>
  <c r="N35"/>
  <c r="R35"/>
  <c r="V35"/>
  <c r="Z35"/>
  <c r="J43"/>
  <c r="R43"/>
  <c r="Z43"/>
  <c r="H55"/>
  <c r="P55"/>
  <c r="X55"/>
  <c r="D55"/>
  <c r="L55"/>
  <c r="T55"/>
  <c r="F69"/>
  <c r="J69"/>
  <c r="N69"/>
  <c r="R69"/>
  <c r="V69"/>
  <c r="Z69"/>
  <c r="D83"/>
  <c r="H83"/>
  <c r="L83"/>
  <c r="P83"/>
  <c r="T83"/>
  <c r="X83"/>
  <c r="G95"/>
  <c r="W95"/>
  <c r="H17" i="41"/>
  <c r="P17"/>
  <c r="D25"/>
  <c r="H25"/>
  <c r="L25"/>
  <c r="P25"/>
  <c r="J35"/>
  <c r="R35"/>
  <c r="D43"/>
  <c r="H43"/>
  <c r="L43"/>
  <c r="P43"/>
  <c r="J55"/>
  <c r="R55"/>
  <c r="D69"/>
  <c r="H69"/>
  <c r="L69"/>
  <c r="P69"/>
  <c r="H83"/>
  <c r="L83"/>
  <c r="P83"/>
  <c r="B43"/>
  <c r="B25"/>
  <c r="B17"/>
  <c r="D17" i="40"/>
  <c r="E17"/>
  <c r="H17"/>
  <c r="L17"/>
  <c r="P17"/>
  <c r="D25"/>
  <c r="E25"/>
  <c r="I25"/>
  <c r="M25"/>
  <c r="Q25"/>
  <c r="E35"/>
  <c r="D35"/>
  <c r="G35"/>
  <c r="K35"/>
  <c r="O35"/>
  <c r="S35"/>
  <c r="D43"/>
  <c r="C43"/>
  <c r="E43"/>
  <c r="M43"/>
  <c r="E55"/>
  <c r="D55"/>
  <c r="G55"/>
  <c r="K55"/>
  <c r="O55"/>
  <c r="S55"/>
  <c r="D69"/>
  <c r="C69"/>
  <c r="E69"/>
  <c r="G69"/>
  <c r="I69"/>
  <c r="K69"/>
  <c r="M69"/>
  <c r="O69"/>
  <c r="Q69"/>
  <c r="S69"/>
  <c r="D83"/>
  <c r="C83"/>
  <c r="E83"/>
  <c r="G83"/>
  <c r="I83"/>
  <c r="K83"/>
  <c r="M83"/>
  <c r="O83"/>
  <c r="Q83"/>
  <c r="S83"/>
  <c r="D95"/>
  <c r="C95"/>
  <c r="E95"/>
  <c r="G95"/>
  <c r="O95"/>
  <c r="B95"/>
  <c r="B69"/>
  <c r="B43"/>
  <c r="B35"/>
  <c r="B25"/>
  <c r="B83"/>
  <c r="B55"/>
  <c r="B17"/>
  <c r="S95" l="1"/>
  <c r="K95"/>
  <c r="R83"/>
  <c r="P83"/>
  <c r="N83"/>
  <c r="L83"/>
  <c r="J83"/>
  <c r="H83"/>
  <c r="F83"/>
  <c r="R69"/>
  <c r="P69"/>
  <c r="N69"/>
  <c r="L69"/>
  <c r="J69"/>
  <c r="H69"/>
  <c r="F69"/>
  <c r="Q43"/>
  <c r="I43"/>
  <c r="R17"/>
  <c r="N17"/>
  <c r="J17"/>
  <c r="F17"/>
  <c r="H95" i="41"/>
  <c r="R83"/>
  <c r="N83"/>
  <c r="J83"/>
  <c r="F83"/>
  <c r="R69"/>
  <c r="N69"/>
  <c r="J69"/>
  <c r="F69"/>
  <c r="N55"/>
  <c r="F55"/>
  <c r="R43"/>
  <c r="N43"/>
  <c r="J43"/>
  <c r="F43"/>
  <c r="N35"/>
  <c r="F35"/>
  <c r="R25"/>
  <c r="N25"/>
  <c r="J25"/>
  <c r="F25"/>
  <c r="L17"/>
  <c r="D17"/>
  <c r="Q55" i="40"/>
  <c r="M55"/>
  <c r="I55"/>
  <c r="C55"/>
  <c r="Q35"/>
  <c r="M35"/>
  <c r="I35"/>
  <c r="C35"/>
  <c r="S25"/>
  <c r="O25"/>
  <c r="K25"/>
  <c r="G25"/>
  <c r="B55" i="41"/>
  <c r="B69"/>
  <c r="O95" i="102"/>
  <c r="AA83"/>
  <c r="V83"/>
  <c r="R83"/>
  <c r="N83"/>
  <c r="J83"/>
  <c r="F83"/>
  <c r="X69"/>
  <c r="T69"/>
  <c r="P69"/>
  <c r="L69"/>
  <c r="H69"/>
  <c r="D69"/>
  <c r="Z55"/>
  <c r="V55"/>
  <c r="R55"/>
  <c r="N55"/>
  <c r="J55"/>
  <c r="F55"/>
  <c r="R55" i="40"/>
  <c r="P55"/>
  <c r="N55"/>
  <c r="L55"/>
  <c r="J55"/>
  <c r="H55"/>
  <c r="F55"/>
  <c r="B35" i="102"/>
  <c r="B55"/>
  <c r="B83"/>
  <c r="V43"/>
  <c r="N43"/>
  <c r="B55" i="60"/>
  <c r="B95" i="102"/>
  <c r="B17" i="51"/>
  <c r="F43" i="102"/>
  <c r="S43" i="40"/>
  <c r="O43"/>
  <c r="K43"/>
  <c r="G43"/>
  <c r="P95" i="41"/>
  <c r="AA95" i="102"/>
  <c r="S95"/>
  <c r="K95"/>
  <c r="C95"/>
  <c r="L95" i="41"/>
  <c r="R43" i="40"/>
  <c r="P43"/>
  <c r="N43"/>
  <c r="L43"/>
  <c r="J43"/>
  <c r="H43"/>
  <c r="F43"/>
  <c r="X43" i="102"/>
  <c r="T43"/>
  <c r="P43"/>
  <c r="L43"/>
  <c r="H43"/>
  <c r="D43"/>
  <c r="AL43" i="60"/>
  <c r="F43"/>
  <c r="S43" i="41"/>
  <c r="Q43"/>
  <c r="O43"/>
  <c r="M43"/>
  <c r="AA43" i="102"/>
  <c r="Y43"/>
  <c r="W43"/>
  <c r="U43"/>
  <c r="S43"/>
  <c r="Q43"/>
  <c r="O43"/>
  <c r="M43"/>
  <c r="K43"/>
  <c r="I43"/>
  <c r="G43"/>
  <c r="E43"/>
  <c r="B35" i="41"/>
  <c r="P35"/>
  <c r="L35"/>
  <c r="H35"/>
  <c r="D35"/>
  <c r="X35" i="102"/>
  <c r="T35"/>
  <c r="P35"/>
  <c r="L35"/>
  <c r="H35"/>
  <c r="D35"/>
  <c r="S35" i="41"/>
  <c r="Q35"/>
  <c r="O35"/>
  <c r="M35"/>
  <c r="K35"/>
  <c r="I35"/>
  <c r="G35"/>
  <c r="E35"/>
  <c r="C35"/>
  <c r="AA35" i="102"/>
  <c r="Y35"/>
  <c r="W35"/>
  <c r="U35"/>
  <c r="S35"/>
  <c r="Q35"/>
  <c r="O35"/>
  <c r="M35"/>
  <c r="K35"/>
  <c r="I35"/>
  <c r="G35"/>
  <c r="E35"/>
  <c r="C35"/>
  <c r="Q95" i="40"/>
  <c r="M95"/>
  <c r="I95"/>
  <c r="D95" i="41"/>
  <c r="K43"/>
  <c r="I43"/>
  <c r="G43"/>
  <c r="E43"/>
  <c r="C43"/>
  <c r="C43" i="102"/>
  <c r="D83" i="41"/>
  <c r="N83" i="60"/>
  <c r="AD95"/>
  <c r="N95"/>
  <c r="B95" i="41"/>
  <c r="P55"/>
  <c r="L55"/>
  <c r="H55"/>
  <c r="D55"/>
  <c r="S83"/>
  <c r="Q83"/>
  <c r="O83"/>
  <c r="M83"/>
  <c r="K83"/>
  <c r="I83"/>
  <c r="G83"/>
  <c r="E83"/>
  <c r="C83"/>
  <c r="Y83" i="102"/>
  <c r="W83"/>
  <c r="U83"/>
  <c r="S83"/>
  <c r="Q83"/>
  <c r="O83"/>
  <c r="M83"/>
  <c r="K83"/>
  <c r="I83"/>
  <c r="G83"/>
  <c r="E83"/>
  <c r="F83" i="60"/>
  <c r="B83" i="41"/>
  <c r="Y95" i="102"/>
  <c r="U95"/>
  <c r="Q95"/>
  <c r="M95"/>
  <c r="I95"/>
  <c r="B95" i="51"/>
  <c r="E95" i="102"/>
  <c r="R95" i="40"/>
  <c r="P95"/>
  <c r="N95"/>
  <c r="L95"/>
  <c r="J95"/>
  <c r="H95"/>
  <c r="F95"/>
  <c r="S95" i="41"/>
  <c r="Q95"/>
  <c r="O95"/>
  <c r="M95"/>
  <c r="K95"/>
  <c r="I95"/>
  <c r="G95"/>
  <c r="E95"/>
  <c r="C95"/>
  <c r="AP95" i="60"/>
  <c r="AH95"/>
  <c r="Z95"/>
  <c r="R95"/>
  <c r="J95"/>
  <c r="R95" i="41"/>
  <c r="N95"/>
  <c r="J95"/>
  <c r="F95"/>
  <c r="R35" i="40"/>
  <c r="P35"/>
  <c r="N35"/>
  <c r="L35"/>
  <c r="J35"/>
  <c r="H35"/>
  <c r="F35"/>
  <c r="AP35" i="60"/>
  <c r="AH35"/>
  <c r="Z35"/>
  <c r="R35"/>
  <c r="J35"/>
  <c r="C83" i="102"/>
  <c r="R25" i="40"/>
  <c r="P25"/>
  <c r="N25"/>
  <c r="L25"/>
  <c r="J25"/>
  <c r="H25"/>
  <c r="F25"/>
  <c r="S25" i="41"/>
  <c r="Q25"/>
  <c r="O25"/>
  <c r="M25"/>
  <c r="K25"/>
  <c r="I25"/>
  <c r="G25"/>
  <c r="E25"/>
  <c r="C25"/>
  <c r="AA25" i="102"/>
  <c r="Y25"/>
  <c r="W25"/>
  <c r="U25"/>
  <c r="S25"/>
  <c r="Q25"/>
  <c r="O25"/>
  <c r="M25"/>
  <c r="K25"/>
  <c r="I25"/>
  <c r="G25"/>
  <c r="E25"/>
  <c r="C25"/>
  <c r="AP25" i="60"/>
  <c r="AL25"/>
  <c r="AH25"/>
  <c r="AD25"/>
  <c r="Z25"/>
  <c r="V25"/>
  <c r="R25"/>
  <c r="N25"/>
  <c r="J25"/>
  <c r="F25"/>
  <c r="AL69"/>
  <c r="S55" i="41"/>
  <c r="Q55"/>
  <c r="O55"/>
  <c r="M55"/>
  <c r="K55"/>
  <c r="I55"/>
  <c r="G55"/>
  <c r="E55"/>
  <c r="C55"/>
  <c r="AA55" i="102"/>
  <c r="Y55"/>
  <c r="W55"/>
  <c r="U55"/>
  <c r="S55"/>
  <c r="Q55"/>
  <c r="O55"/>
  <c r="AP55" i="60"/>
  <c r="J55"/>
  <c r="M55" i="102"/>
  <c r="K55"/>
  <c r="I55"/>
  <c r="G55"/>
  <c r="E55"/>
  <c r="C55"/>
  <c r="B69" i="51"/>
  <c r="AA69" i="102"/>
  <c r="Y69"/>
  <c r="W69"/>
  <c r="U69"/>
  <c r="S69"/>
  <c r="Q69"/>
  <c r="O69"/>
  <c r="M69"/>
  <c r="K69"/>
  <c r="I69"/>
  <c r="G69"/>
  <c r="E69"/>
  <c r="C69"/>
  <c r="S69" i="41"/>
  <c r="Q69"/>
  <c r="O69"/>
  <c r="M69"/>
  <c r="K69"/>
  <c r="I69"/>
  <c r="G69"/>
  <c r="E69"/>
  <c r="C69"/>
  <c r="F69" i="60"/>
  <c r="I17" i="40"/>
  <c r="R17" i="41"/>
  <c r="N17"/>
  <c r="J17"/>
  <c r="G17" i="40"/>
  <c r="C17"/>
  <c r="F17" i="41"/>
  <c r="B17" i="52"/>
  <c r="AA17" i="102"/>
  <c r="Y17"/>
  <c r="W17"/>
  <c r="U17"/>
  <c r="S17"/>
  <c r="Q17"/>
  <c r="O17"/>
  <c r="M17"/>
  <c r="K17"/>
  <c r="I17"/>
  <c r="G17"/>
  <c r="E17"/>
  <c r="AP17" i="60"/>
  <c r="AL17"/>
  <c r="AH17"/>
  <c r="AD17"/>
  <c r="Z17"/>
  <c r="V17"/>
  <c r="R17"/>
  <c r="N17"/>
  <c r="J17"/>
  <c r="F17"/>
  <c r="C25" i="40"/>
  <c r="S17"/>
  <c r="Q17"/>
  <c r="O17"/>
  <c r="M17"/>
  <c r="K17"/>
  <c r="S17" i="41"/>
  <c r="Q17"/>
  <c r="O17"/>
  <c r="M17"/>
  <c r="K17"/>
  <c r="I17"/>
  <c r="G17"/>
  <c r="E17"/>
  <c r="C17"/>
  <c r="B17" i="102"/>
  <c r="B25"/>
  <c r="Z83"/>
  <c r="C17"/>
  <c r="B17" i="60"/>
  <c r="AS95"/>
  <c r="AQ95"/>
  <c r="AO95"/>
  <c r="AM95"/>
  <c r="AK95"/>
  <c r="AI95"/>
  <c r="AG95"/>
  <c r="AE95"/>
  <c r="AC95"/>
  <c r="AA95"/>
  <c r="Y95"/>
  <c r="W95"/>
  <c r="U95"/>
  <c r="S95"/>
  <c r="Q95"/>
  <c r="AH83"/>
  <c r="R83"/>
  <c r="AR69"/>
  <c r="AD69"/>
  <c r="N69"/>
  <c r="AD43"/>
  <c r="N43"/>
  <c r="B43" i="102"/>
  <c r="B69"/>
  <c r="AP69" i="60"/>
  <c r="AH69"/>
  <c r="Z69"/>
  <c r="R69"/>
  <c r="J69"/>
  <c r="AP43"/>
  <c r="AH43"/>
  <c r="Z43"/>
  <c r="R43"/>
  <c r="J43"/>
  <c r="AH55"/>
  <c r="R55"/>
  <c r="F55"/>
  <c r="AR83"/>
  <c r="AP83"/>
  <c r="AN83"/>
  <c r="AL83"/>
  <c r="AJ83"/>
  <c r="AF83"/>
  <c r="AD83"/>
  <c r="AB83"/>
  <c r="X83"/>
  <c r="V83"/>
  <c r="T83"/>
  <c r="P83"/>
  <c r="L83"/>
  <c r="H83"/>
  <c r="D83"/>
  <c r="AO69"/>
  <c r="AM69"/>
  <c r="AK69"/>
  <c r="AI69"/>
  <c r="AG69"/>
  <c r="AE69"/>
  <c r="AC69"/>
  <c r="AA69"/>
  <c r="Y69"/>
  <c r="W69"/>
  <c r="U69"/>
  <c r="S69"/>
  <c r="Q69"/>
  <c r="O69"/>
  <c r="M69"/>
  <c r="K69"/>
  <c r="I69"/>
  <c r="G69"/>
  <c r="E69"/>
  <c r="B55" i="51"/>
  <c r="AR35" i="60"/>
  <c r="AL55"/>
  <c r="B25"/>
  <c r="B35"/>
  <c r="B43"/>
  <c r="B69"/>
  <c r="B83"/>
  <c r="B95"/>
  <c r="AR95"/>
  <c r="AN95"/>
  <c r="AJ95"/>
  <c r="AF95"/>
  <c r="AB95"/>
  <c r="X95"/>
  <c r="T95"/>
  <c r="P95"/>
  <c r="L95"/>
  <c r="H95"/>
  <c r="D95"/>
  <c r="AD55"/>
  <c r="V55"/>
  <c r="N55"/>
  <c r="AN35"/>
  <c r="AJ35"/>
  <c r="AF35"/>
  <c r="AB35"/>
  <c r="O95"/>
  <c r="M95"/>
  <c r="K95"/>
  <c r="I95"/>
  <c r="G95"/>
  <c r="E95"/>
  <c r="C95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C83"/>
  <c r="AS69"/>
  <c r="AQ69"/>
  <c r="AN69"/>
  <c r="AJ69"/>
  <c r="AF69"/>
  <c r="AB69"/>
  <c r="X69"/>
  <c r="T69"/>
  <c r="P69"/>
  <c r="L69"/>
  <c r="H69"/>
  <c r="D69"/>
  <c r="AR43"/>
  <c r="AN43"/>
  <c r="AJ43"/>
  <c r="AF43"/>
  <c r="AB43"/>
  <c r="X43"/>
  <c r="T43"/>
  <c r="P43"/>
  <c r="L43"/>
  <c r="H43"/>
  <c r="D43"/>
  <c r="D17"/>
  <c r="B25" i="52"/>
  <c r="B43"/>
  <c r="B69"/>
  <c r="B25" i="51"/>
  <c r="B43"/>
  <c r="AR55" i="60"/>
  <c r="AN55"/>
  <c r="AJ55"/>
  <c r="AF55"/>
  <c r="AB55"/>
  <c r="X55"/>
  <c r="T55"/>
  <c r="P55"/>
  <c r="L55"/>
  <c r="H55"/>
  <c r="D55"/>
  <c r="X35"/>
  <c r="T35"/>
  <c r="P35"/>
  <c r="L35"/>
  <c r="H35"/>
  <c r="D35"/>
  <c r="C69"/>
  <c r="AS55"/>
  <c r="AQ55"/>
  <c r="AO55"/>
  <c r="AM55"/>
  <c r="AK55"/>
  <c r="AI55"/>
  <c r="AG55"/>
  <c r="AE55"/>
  <c r="AC55"/>
  <c r="AA55"/>
  <c r="Y55"/>
  <c r="W55"/>
  <c r="U55"/>
  <c r="S55"/>
  <c r="Q55"/>
  <c r="O55"/>
  <c r="M55"/>
  <c r="K55"/>
  <c r="I55"/>
  <c r="G55"/>
  <c r="E55"/>
  <c r="C55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C43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C3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C25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C17"/>
  <c r="B95" i="52"/>
  <c r="Z95" i="102"/>
  <c r="X95"/>
  <c r="V95"/>
  <c r="T95"/>
  <c r="R95"/>
  <c r="P95"/>
  <c r="N95"/>
  <c r="L95"/>
  <c r="J95"/>
  <c r="H95"/>
  <c r="F95"/>
  <c r="D95"/>
  <c r="AM17" i="25" l="1"/>
  <c r="AO17"/>
  <c r="AQ17"/>
  <c r="AS17"/>
  <c r="F17"/>
  <c r="J17"/>
  <c r="N17"/>
  <c r="R17"/>
  <c r="V17"/>
  <c r="Z17"/>
  <c r="AD17"/>
  <c r="AH17"/>
  <c r="AL17"/>
  <c r="AP17"/>
  <c r="C25"/>
  <c r="E25"/>
  <c r="G25"/>
  <c r="I25"/>
  <c r="K25"/>
  <c r="M25"/>
  <c r="O25"/>
  <c r="Q25"/>
  <c r="S25"/>
  <c r="U25"/>
  <c r="W25"/>
  <c r="Y25"/>
  <c r="AA25"/>
  <c r="AC25"/>
  <c r="AE25"/>
  <c r="AG25"/>
  <c r="AI25"/>
  <c r="AK25"/>
  <c r="AM25"/>
  <c r="AO25"/>
  <c r="AQ25"/>
  <c r="AS25"/>
  <c r="D25"/>
  <c r="F25"/>
  <c r="H25"/>
  <c r="J25"/>
  <c r="L25"/>
  <c r="N25"/>
  <c r="P25"/>
  <c r="R25"/>
  <c r="T25"/>
  <c r="V25"/>
  <c r="X25"/>
  <c r="Z25"/>
  <c r="AB25"/>
  <c r="AD25"/>
  <c r="AF25"/>
  <c r="AH25"/>
  <c r="AJ25"/>
  <c r="AL25"/>
  <c r="AN25"/>
  <c r="AP25"/>
  <c r="AR25"/>
  <c r="C35"/>
  <c r="E35"/>
  <c r="G35"/>
  <c r="I35"/>
  <c r="K35"/>
  <c r="M35"/>
  <c r="O35"/>
  <c r="Q35"/>
  <c r="S35"/>
  <c r="U35"/>
  <c r="W35"/>
  <c r="Y35"/>
  <c r="AA35"/>
  <c r="AC35"/>
  <c r="AE35"/>
  <c r="AG35"/>
  <c r="AI35"/>
  <c r="AK35"/>
  <c r="AM35"/>
  <c r="AO35"/>
  <c r="AQ35"/>
  <c r="AS35"/>
  <c r="D35"/>
  <c r="F35"/>
  <c r="H35"/>
  <c r="J35"/>
  <c r="L35"/>
  <c r="N35"/>
  <c r="P35"/>
  <c r="R35"/>
  <c r="T35"/>
  <c r="V35"/>
  <c r="X35"/>
  <c r="Z35"/>
  <c r="AB35"/>
  <c r="AD35"/>
  <c r="AF35"/>
  <c r="AH35"/>
  <c r="AJ35"/>
  <c r="AL35"/>
  <c r="AN35"/>
  <c r="AP35"/>
  <c r="AR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C55"/>
  <c r="E55"/>
  <c r="G55"/>
  <c r="I55"/>
  <c r="K55"/>
  <c r="M55"/>
  <c r="O55"/>
  <c r="Q55"/>
  <c r="S55"/>
  <c r="U55"/>
  <c r="W55"/>
  <c r="Y55"/>
  <c r="AA55"/>
  <c r="AC55"/>
  <c r="AE55"/>
  <c r="AG55"/>
  <c r="AI55"/>
  <c r="AK55"/>
  <c r="AM55"/>
  <c r="AO55"/>
  <c r="AQ55"/>
  <c r="D55"/>
  <c r="F55"/>
  <c r="H55"/>
  <c r="J55"/>
  <c r="L55"/>
  <c r="N55"/>
  <c r="P55"/>
  <c r="R55"/>
  <c r="T55"/>
  <c r="V55"/>
  <c r="X55"/>
  <c r="Z55"/>
  <c r="AB55"/>
  <c r="AD55"/>
  <c r="AF55"/>
  <c r="AH55"/>
  <c r="AJ55"/>
  <c r="AL55"/>
  <c r="AN55"/>
  <c r="AP55"/>
  <c r="AR55"/>
  <c r="AS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R17" l="1"/>
  <c r="AN17"/>
  <c r="AJ17"/>
  <c r="AF17"/>
  <c r="AB17"/>
  <c r="X17"/>
  <c r="T17"/>
  <c r="P17"/>
  <c r="L17"/>
  <c r="H17"/>
  <c r="D17"/>
  <c r="AK17"/>
  <c r="AI17"/>
  <c r="AG17"/>
  <c r="AE17"/>
  <c r="AC17"/>
  <c r="AA17"/>
  <c r="Y17"/>
  <c r="W17"/>
  <c r="U17"/>
  <c r="S17"/>
  <c r="Q17"/>
  <c r="O17"/>
  <c r="M17"/>
  <c r="K17"/>
  <c r="I17"/>
  <c r="G17"/>
  <c r="E17"/>
  <c r="C17"/>
  <c r="B95"/>
  <c r="B83"/>
  <c r="B69"/>
  <c r="B55"/>
  <c r="B43"/>
  <c r="C17" i="78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D25"/>
  <c r="F25"/>
  <c r="H25"/>
  <c r="J25"/>
  <c r="L25"/>
  <c r="N25"/>
  <c r="P25"/>
  <c r="R25"/>
  <c r="T25"/>
  <c r="V25"/>
  <c r="C25"/>
  <c r="E25"/>
  <c r="G25"/>
  <c r="I25"/>
  <c r="K25"/>
  <c r="M25"/>
  <c r="O25"/>
  <c r="Q25"/>
  <c r="S25"/>
  <c r="U25"/>
  <c r="W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B95"/>
  <c r="B83"/>
  <c r="B69"/>
  <c r="B55"/>
  <c r="B43"/>
  <c r="B35"/>
  <c r="B25"/>
  <c r="B17"/>
  <c r="C17" i="79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C95"/>
  <c r="G95"/>
  <c r="I95"/>
  <c r="K95"/>
  <c r="M95"/>
  <c r="O95"/>
  <c r="Q95"/>
  <c r="S95"/>
  <c r="U95"/>
  <c r="W95"/>
  <c r="B95"/>
  <c r="B83"/>
  <c r="B69"/>
  <c r="B55"/>
  <c r="B43"/>
  <c r="B25"/>
  <c r="B17"/>
  <c r="C17" i="74"/>
  <c r="D17"/>
  <c r="E17"/>
  <c r="F17"/>
  <c r="G17"/>
  <c r="H17"/>
  <c r="I17"/>
  <c r="J17"/>
  <c r="K17"/>
  <c r="L17"/>
  <c r="M17"/>
  <c r="N17"/>
  <c r="O17"/>
  <c r="P17"/>
  <c r="Q17"/>
  <c r="R17"/>
  <c r="S17"/>
  <c r="T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B95"/>
  <c r="B83"/>
  <c r="B69"/>
  <c r="B55"/>
  <c r="B43"/>
  <c r="B35"/>
  <c r="B25"/>
  <c r="B17"/>
  <c r="C17" i="91"/>
  <c r="D17"/>
  <c r="E17"/>
  <c r="F17"/>
  <c r="G17"/>
  <c r="H17"/>
  <c r="I17"/>
  <c r="J17"/>
  <c r="K17"/>
  <c r="L17"/>
  <c r="M17"/>
  <c r="N17"/>
  <c r="O17"/>
  <c r="P17"/>
  <c r="Q17"/>
  <c r="R17"/>
  <c r="S17"/>
  <c r="T1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B43"/>
  <c r="B25"/>
  <c r="B83"/>
  <c r="B55"/>
  <c r="B35"/>
  <c r="B17"/>
  <c r="B69" l="1"/>
  <c r="B95"/>
  <c r="B35" i="79"/>
  <c r="B35" i="25"/>
  <c r="B17"/>
  <c r="B25"/>
  <c r="E95" i="79"/>
  <c r="V95"/>
  <c r="T95"/>
  <c r="R95"/>
  <c r="P95"/>
  <c r="N95"/>
  <c r="L95"/>
  <c r="J95"/>
  <c r="H95"/>
  <c r="F95"/>
  <c r="D95"/>
  <c r="B99" i="70" l="1"/>
  <c r="B96"/>
  <c r="B100" s="1"/>
  <c r="D99"/>
  <c r="D96"/>
  <c r="D100" s="1"/>
  <c r="F99"/>
  <c r="F96"/>
  <c r="F100" s="1"/>
  <c r="H99"/>
  <c r="H96"/>
  <c r="H100" s="1"/>
  <c r="C96"/>
  <c r="C100" s="1"/>
  <c r="C99"/>
  <c r="E96"/>
  <c r="E100" s="1"/>
  <c r="E99"/>
  <c r="G96"/>
  <c r="G100" s="1"/>
  <c r="G99"/>
  <c r="AD96" i="69" l="1"/>
  <c r="AB96"/>
  <c r="Z96"/>
  <c r="X96"/>
  <c r="V96"/>
  <c r="T96"/>
  <c r="R96"/>
  <c r="P96"/>
  <c r="N96"/>
  <c r="L96"/>
  <c r="J96"/>
  <c r="H96"/>
  <c r="F96"/>
  <c r="D96"/>
  <c r="AC96"/>
  <c r="AA96"/>
  <c r="Y96"/>
  <c r="W96"/>
  <c r="U96"/>
  <c r="S96"/>
  <c r="Q96"/>
  <c r="O96"/>
  <c r="M96"/>
  <c r="K96"/>
  <c r="I96"/>
  <c r="G96"/>
  <c r="E96"/>
  <c r="C96"/>
  <c r="B96" l="1"/>
  <c r="M96" i="66" l="1"/>
  <c r="M100" s="1"/>
  <c r="M99"/>
  <c r="I96" l="1"/>
  <c r="I100" s="1"/>
  <c r="I99"/>
  <c r="E96"/>
  <c r="E100" s="1"/>
  <c r="E99"/>
  <c r="G96"/>
  <c r="G100" s="1"/>
  <c r="G99"/>
  <c r="J96"/>
  <c r="J100" s="1"/>
  <c r="J99"/>
  <c r="L96"/>
  <c r="L100" s="1"/>
  <c r="L99"/>
  <c r="F96"/>
  <c r="F100" s="1"/>
  <c r="F99"/>
  <c r="H96"/>
  <c r="H100" s="1"/>
  <c r="H99"/>
  <c r="B96"/>
  <c r="B100" s="1"/>
  <c r="B99"/>
  <c r="K96"/>
  <c r="K100" s="1"/>
  <c r="K99"/>
  <c r="C96"/>
  <c r="C100" s="1"/>
  <c r="C99"/>
  <c r="D96"/>
  <c r="D100" s="1"/>
  <c r="D99"/>
  <c r="AN99" i="114" l="1"/>
  <c r="AO99"/>
  <c r="AN100"/>
  <c r="AO100"/>
  <c r="AU99" i="32"/>
  <c r="AV99"/>
  <c r="AW99"/>
  <c r="AU100"/>
  <c r="AV100"/>
  <c r="AW100"/>
  <c r="BI99" i="63"/>
  <c r="BJ99"/>
  <c r="BI100"/>
  <c r="BJ100"/>
  <c r="X99" i="79" l="1"/>
  <c r="Y99"/>
  <c r="X100"/>
  <c r="Y100"/>
  <c r="AD96" i="115" l="1"/>
  <c r="AD100" s="1"/>
  <c r="AH96"/>
  <c r="AH100" s="1"/>
  <c r="AE96"/>
  <c r="AE100" s="1"/>
  <c r="Q96"/>
  <c r="Q100" s="1"/>
  <c r="G96"/>
  <c r="G100" s="1"/>
  <c r="N96"/>
  <c r="N100" s="1"/>
  <c r="AG96"/>
  <c r="AG100" s="1"/>
  <c r="Y96"/>
  <c r="Y100" s="1"/>
  <c r="I96"/>
  <c r="I100" s="1"/>
  <c r="F96"/>
  <c r="F100" s="1"/>
  <c r="AM96"/>
  <c r="AM100" s="1"/>
  <c r="AI96"/>
  <c r="AI100" s="1"/>
  <c r="AB96"/>
  <c r="AB100" s="1"/>
  <c r="L96"/>
  <c r="L100" s="1"/>
  <c r="AL96"/>
  <c r="AL100" s="1"/>
  <c r="V96"/>
  <c r="V100" s="1"/>
  <c r="AJ96"/>
  <c r="AJ100" s="1"/>
  <c r="T96"/>
  <c r="T100" s="1"/>
  <c r="D96"/>
  <c r="D100" s="1"/>
  <c r="AA96"/>
  <c r="AA100" s="1"/>
  <c r="O96"/>
  <c r="O100" s="1"/>
  <c r="K96"/>
  <c r="K100" s="1"/>
  <c r="R96"/>
  <c r="R100" s="1"/>
  <c r="W96"/>
  <c r="W100" s="1"/>
  <c r="S96"/>
  <c r="S100" s="1"/>
  <c r="B99"/>
  <c r="C99"/>
  <c r="G99"/>
  <c r="K99"/>
  <c r="O99"/>
  <c r="S99"/>
  <c r="W99"/>
  <c r="AA99"/>
  <c r="AE99"/>
  <c r="AI99"/>
  <c r="AM99"/>
  <c r="F99"/>
  <c r="J99"/>
  <c r="J96"/>
  <c r="J100" s="1"/>
  <c r="N99"/>
  <c r="R99"/>
  <c r="V99"/>
  <c r="Z99"/>
  <c r="Z96"/>
  <c r="Z100" s="1"/>
  <c r="AD99"/>
  <c r="AH99"/>
  <c r="AL99"/>
  <c r="E96"/>
  <c r="E100" s="1"/>
  <c r="E99"/>
  <c r="I99"/>
  <c r="M96"/>
  <c r="M100" s="1"/>
  <c r="M99"/>
  <c r="U96"/>
  <c r="U100" s="1"/>
  <c r="U99"/>
  <c r="Y99"/>
  <c r="AC96"/>
  <c r="AC100" s="1"/>
  <c r="AC99"/>
  <c r="AG99"/>
  <c r="AK96"/>
  <c r="AK100" s="1"/>
  <c r="AK99"/>
  <c r="D99"/>
  <c r="H96"/>
  <c r="H100" s="1"/>
  <c r="H99"/>
  <c r="L99"/>
  <c r="P96"/>
  <c r="P100" s="1"/>
  <c r="P99"/>
  <c r="T99"/>
  <c r="X96"/>
  <c r="X100" s="1"/>
  <c r="X99"/>
  <c r="AB99"/>
  <c r="AF96"/>
  <c r="AF100" s="1"/>
  <c r="AF99"/>
  <c r="AJ99"/>
  <c r="Q99" l="1"/>
  <c r="C96"/>
  <c r="C100" s="1"/>
  <c r="B96"/>
  <c r="B100" s="1"/>
  <c r="C99" i="72"/>
  <c r="D99"/>
  <c r="E99"/>
  <c r="F99"/>
  <c r="G99"/>
  <c r="H99"/>
  <c r="I99"/>
  <c r="J99"/>
  <c r="K99"/>
  <c r="L99"/>
  <c r="M99"/>
  <c r="N99"/>
  <c r="B99" l="1"/>
  <c r="M96"/>
  <c r="M100" s="1"/>
  <c r="N96"/>
  <c r="N100" s="1"/>
  <c r="AA99" i="101" l="1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V99" i="48" l="1"/>
  <c r="AR99"/>
  <c r="AZ99"/>
  <c r="AT99"/>
  <c r="BA99"/>
  <c r="AZ96" l="1"/>
  <c r="AZ100" s="1"/>
  <c r="AT96"/>
  <c r="AT100" s="1"/>
  <c r="AV96"/>
  <c r="AV100" s="1"/>
  <c r="AR96"/>
  <c r="AR100" s="1"/>
  <c r="AQ96"/>
  <c r="AQ100" s="1"/>
  <c r="AQ99"/>
  <c r="AS96"/>
  <c r="AS100" s="1"/>
  <c r="AS99"/>
  <c r="AX96"/>
  <c r="AX100" s="1"/>
  <c r="AX99"/>
  <c r="AW96"/>
  <c r="AW100" s="1"/>
  <c r="AW99"/>
  <c r="AU96"/>
  <c r="AU100" s="1"/>
  <c r="AU99"/>
  <c r="AY96"/>
  <c r="AY100" s="1"/>
  <c r="AY99"/>
  <c r="BA96"/>
  <c r="BA100" s="1"/>
  <c r="D99" i="17"/>
  <c r="E99"/>
  <c r="F99"/>
  <c r="G99"/>
  <c r="H99"/>
  <c r="I99"/>
  <c r="J99"/>
  <c r="K99"/>
  <c r="L99"/>
  <c r="M99"/>
  <c r="N99"/>
  <c r="O99"/>
  <c r="P99"/>
  <c r="Q99"/>
  <c r="K96"/>
  <c r="K100" s="1"/>
  <c r="N96"/>
  <c r="N100" s="1"/>
  <c r="C99"/>
  <c r="B99"/>
  <c r="D99" i="4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C99"/>
  <c r="D99" i="47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C99"/>
  <c r="D99" i="69"/>
  <c r="E99"/>
  <c r="F99"/>
  <c r="G99"/>
  <c r="H99"/>
  <c r="I99"/>
  <c r="J99"/>
  <c r="K99"/>
  <c r="L99"/>
  <c r="M99"/>
  <c r="N99"/>
  <c r="O99"/>
  <c r="P99"/>
  <c r="Q99"/>
  <c r="R99"/>
  <c r="S99"/>
  <c r="T99"/>
  <c r="B99"/>
  <c r="AV99" i="46"/>
  <c r="AW99"/>
  <c r="AX99"/>
  <c r="AY99"/>
  <c r="AV96"/>
  <c r="AV100" s="1"/>
  <c r="AW96"/>
  <c r="AW100" s="1"/>
  <c r="AX96"/>
  <c r="AX100" s="1"/>
  <c r="AY96"/>
  <c r="AY100" s="1"/>
  <c r="D99"/>
  <c r="E99"/>
  <c r="F99"/>
  <c r="G99"/>
  <c r="H99"/>
  <c r="I99"/>
  <c r="J99"/>
  <c r="K99"/>
  <c r="M99"/>
  <c r="N99"/>
  <c r="O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S96"/>
  <c r="S100" s="1"/>
  <c r="AA96"/>
  <c r="AA100" s="1"/>
  <c r="AM96"/>
  <c r="AM100" s="1"/>
  <c r="D96"/>
  <c r="D100" s="1"/>
  <c r="E96"/>
  <c r="E100" s="1"/>
  <c r="F96"/>
  <c r="F100" s="1"/>
  <c r="G96"/>
  <c r="G100" s="1"/>
  <c r="H96"/>
  <c r="H100" s="1"/>
  <c r="I96"/>
  <c r="I100" s="1"/>
  <c r="J96"/>
  <c r="J100" s="1"/>
  <c r="K96"/>
  <c r="K100" s="1"/>
  <c r="N96"/>
  <c r="N100" s="1"/>
  <c r="T96"/>
  <c r="T100" s="1"/>
  <c r="W96"/>
  <c r="W100" s="1"/>
  <c r="AE96"/>
  <c r="AE100" s="1"/>
  <c r="AQ96"/>
  <c r="AQ100" s="1"/>
  <c r="AU96"/>
  <c r="AU100" s="1"/>
  <c r="B99"/>
  <c r="AH99" i="68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D99"/>
  <c r="E99"/>
  <c r="F99"/>
  <c r="G99"/>
  <c r="H99"/>
  <c r="I99"/>
  <c r="J99"/>
  <c r="L99"/>
  <c r="M99"/>
  <c r="N99"/>
  <c r="O99"/>
  <c r="Q99"/>
  <c r="R99"/>
  <c r="S99"/>
  <c r="T99"/>
  <c r="U99"/>
  <c r="V99"/>
  <c r="W99"/>
  <c r="X99"/>
  <c r="Y99"/>
  <c r="Z99"/>
  <c r="AA99"/>
  <c r="AB99"/>
  <c r="AC99"/>
  <c r="AD99"/>
  <c r="AE99"/>
  <c r="AF99"/>
  <c r="AG99"/>
  <c r="B99"/>
  <c r="D100" i="101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D97"/>
  <c r="E97"/>
  <c r="F97"/>
  <c r="G97"/>
  <c r="C100"/>
  <c r="B100"/>
  <c r="D99" i="93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J96"/>
  <c r="J100" s="1"/>
  <c r="L96"/>
  <c r="L100" s="1"/>
  <c r="D96"/>
  <c r="E96"/>
  <c r="E100" s="1"/>
  <c r="F96"/>
  <c r="F100" s="1"/>
  <c r="G96"/>
  <c r="G100" s="1"/>
  <c r="H96"/>
  <c r="H100" s="1"/>
  <c r="C99"/>
  <c r="B99"/>
  <c r="E99" i="64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D99"/>
  <c r="C99"/>
  <c r="B99"/>
  <c r="D99" i="63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C99"/>
  <c r="D99" i="33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C99"/>
  <c r="B99"/>
  <c r="D99" i="62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B99"/>
  <c r="AT99" i="32"/>
  <c r="AG99"/>
  <c r="AH99"/>
  <c r="AI99"/>
  <c r="AJ99"/>
  <c r="AK99"/>
  <c r="AL99"/>
  <c r="AM99"/>
  <c r="AN99"/>
  <c r="AO99"/>
  <c r="AP99"/>
  <c r="AQ99"/>
  <c r="AR99"/>
  <c r="AS99"/>
  <c r="D99"/>
  <c r="E99"/>
  <c r="F99"/>
  <c r="G99"/>
  <c r="H99"/>
  <c r="I99"/>
  <c r="J99"/>
  <c r="K99"/>
  <c r="L99"/>
  <c r="M99"/>
  <c r="N99"/>
  <c r="O99"/>
  <c r="Q99"/>
  <c r="R99"/>
  <c r="U99"/>
  <c r="V99"/>
  <c r="Y99"/>
  <c r="Z99"/>
  <c r="AC99"/>
  <c r="AD99"/>
  <c r="D96"/>
  <c r="E96"/>
  <c r="E100" s="1"/>
  <c r="F96"/>
  <c r="F100" s="1"/>
  <c r="G96"/>
  <c r="G100" s="1"/>
  <c r="H96"/>
  <c r="H100" s="1"/>
  <c r="I96"/>
  <c r="I100" s="1"/>
  <c r="J96"/>
  <c r="J100" s="1"/>
  <c r="K96"/>
  <c r="K100" s="1"/>
  <c r="L96"/>
  <c r="L100" s="1"/>
  <c r="M96"/>
  <c r="M100" s="1"/>
  <c r="N96"/>
  <c r="N100" s="1"/>
  <c r="V96"/>
  <c r="V100" s="1"/>
  <c r="AD96"/>
  <c r="AD100" s="1"/>
  <c r="C99"/>
  <c r="B99"/>
  <c r="AL99" i="114"/>
  <c r="AM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D96"/>
  <c r="D100" s="1"/>
  <c r="G96"/>
  <c r="G100" s="1"/>
  <c r="AE96"/>
  <c r="AE100" s="1"/>
  <c r="C99"/>
  <c r="B99"/>
  <c r="D100" i="32" l="1"/>
  <c r="AF96"/>
  <c r="D100" i="93"/>
  <c r="S96"/>
  <c r="S100" s="1"/>
  <c r="AY96" i="68"/>
  <c r="AY100" s="1"/>
  <c r="D96"/>
  <c r="D100" s="1"/>
  <c r="AF96" i="114"/>
  <c r="AF100" s="1"/>
  <c r="AB96"/>
  <c r="AB100" s="1"/>
  <c r="P96"/>
  <c r="P100" s="1"/>
  <c r="U96" i="32"/>
  <c r="U100" s="1"/>
  <c r="T96" i="93"/>
  <c r="T100" s="1"/>
  <c r="Z96"/>
  <c r="Z100" s="1"/>
  <c r="R96"/>
  <c r="R100" s="1"/>
  <c r="AB96" i="46"/>
  <c r="AB100" s="1"/>
  <c r="AI96"/>
  <c r="AI100" s="1"/>
  <c r="O96"/>
  <c r="O100" s="1"/>
  <c r="AA96" i="93"/>
  <c r="AA100" s="1"/>
  <c r="X96" i="46"/>
  <c r="X100" s="1"/>
  <c r="F96" i="17"/>
  <c r="F100" s="1"/>
  <c r="AQ96" i="68"/>
  <c r="AQ100" s="1"/>
  <c r="AM96"/>
  <c r="AM100" s="1"/>
  <c r="Y96" i="32"/>
  <c r="AA96" i="68"/>
  <c r="AA100" s="1"/>
  <c r="AN96"/>
  <c r="AN100" s="1"/>
  <c r="AI96" i="47"/>
  <c r="AI100" s="1"/>
  <c r="J96" i="17"/>
  <c r="J100" s="1"/>
  <c r="AC96" i="32"/>
  <c r="AC100" s="1"/>
  <c r="Q96"/>
  <c r="Q100" s="1"/>
  <c r="AD96" i="63"/>
  <c r="AD100" s="1"/>
  <c r="AF96" i="68"/>
  <c r="AF100" s="1"/>
  <c r="T96"/>
  <c r="T100" s="1"/>
  <c r="C96" i="62"/>
  <c r="C100" s="1"/>
  <c r="C99"/>
  <c r="K96" i="68"/>
  <c r="K100" s="1"/>
  <c r="K99"/>
  <c r="K96" i="93"/>
  <c r="K100" s="1"/>
  <c r="C96" i="68"/>
  <c r="C100" s="1"/>
  <c r="C99"/>
  <c r="P96"/>
  <c r="P100" s="1"/>
  <c r="P99"/>
  <c r="C100" i="69"/>
  <c r="C99"/>
  <c r="X96" i="93"/>
  <c r="X100" s="1"/>
  <c r="P96"/>
  <c r="P100" s="1"/>
  <c r="X97" i="101"/>
  <c r="T97"/>
  <c r="P97"/>
  <c r="L97"/>
  <c r="AO96" i="46"/>
  <c r="AO100" s="1"/>
  <c r="AG96"/>
  <c r="AG100" s="1"/>
  <c r="AT96"/>
  <c r="AT100" s="1"/>
  <c r="AP96"/>
  <c r="AP100" s="1"/>
  <c r="AL96"/>
  <c r="AL100" s="1"/>
  <c r="AH96"/>
  <c r="AH100" s="1"/>
  <c r="AE96" i="32"/>
  <c r="AE100" s="1"/>
  <c r="AE99"/>
  <c r="W96"/>
  <c r="W100" s="1"/>
  <c r="W99"/>
  <c r="AB96"/>
  <c r="AB100" s="1"/>
  <c r="AB99"/>
  <c r="X96"/>
  <c r="X100" s="1"/>
  <c r="X99"/>
  <c r="T96"/>
  <c r="T100" s="1"/>
  <c r="T99"/>
  <c r="P96"/>
  <c r="P100" s="1"/>
  <c r="P99"/>
  <c r="B96" i="47"/>
  <c r="B100" s="1"/>
  <c r="B99"/>
  <c r="B96" i="48"/>
  <c r="B100" s="1"/>
  <c r="B99"/>
  <c r="H96" i="114"/>
  <c r="H100" s="1"/>
  <c r="Z96" i="32"/>
  <c r="Z100" s="1"/>
  <c r="R96"/>
  <c r="R100" s="1"/>
  <c r="W96" i="93"/>
  <c r="W100" s="1"/>
  <c r="O96"/>
  <c r="O100" s="1"/>
  <c r="Y96"/>
  <c r="Y100" s="1"/>
  <c r="U96"/>
  <c r="U100" s="1"/>
  <c r="Q96"/>
  <c r="Q100" s="1"/>
  <c r="M96"/>
  <c r="M100" s="1"/>
  <c r="I96"/>
  <c r="I100" s="1"/>
  <c r="S96" i="68"/>
  <c r="S100" s="1"/>
  <c r="AU96"/>
  <c r="AU100" s="1"/>
  <c r="AI96"/>
  <c r="AI100" s="1"/>
  <c r="AC96" i="46"/>
  <c r="AC100" s="1"/>
  <c r="Y96"/>
  <c r="Y100" s="1"/>
  <c r="U96"/>
  <c r="U100" s="1"/>
  <c r="Q96"/>
  <c r="Q100" s="1"/>
  <c r="M96" i="48"/>
  <c r="M100" s="1"/>
  <c r="O96" i="17"/>
  <c r="O100" s="1"/>
  <c r="G96"/>
  <c r="G100" s="1"/>
  <c r="AA96" i="32"/>
  <c r="AA100" s="1"/>
  <c r="AA99"/>
  <c r="S96"/>
  <c r="S100" s="1"/>
  <c r="S99"/>
  <c r="C96" i="46"/>
  <c r="C100" s="1"/>
  <c r="C99"/>
  <c r="P96"/>
  <c r="P100" s="1"/>
  <c r="P99"/>
  <c r="L96"/>
  <c r="L100" s="1"/>
  <c r="L99"/>
  <c r="O96" i="32"/>
  <c r="O100" s="1"/>
  <c r="W96" i="114"/>
  <c r="W100" s="1"/>
  <c r="V96" i="93"/>
  <c r="V100" s="1"/>
  <c r="N96"/>
  <c r="N100" s="1"/>
  <c r="Z97" i="101"/>
  <c r="V97"/>
  <c r="R97"/>
  <c r="J97"/>
  <c r="N97"/>
  <c r="AS96" i="46"/>
  <c r="AS100" s="1"/>
  <c r="AK96"/>
  <c r="AK100" s="1"/>
  <c r="AD96"/>
  <c r="AD100" s="1"/>
  <c r="Z96"/>
  <c r="Z100" s="1"/>
  <c r="V96"/>
  <c r="V100" s="1"/>
  <c r="R96"/>
  <c r="R100" s="1"/>
  <c r="M96"/>
  <c r="M100" s="1"/>
  <c r="AR96"/>
  <c r="AR100" s="1"/>
  <c r="AN96"/>
  <c r="AN100" s="1"/>
  <c r="AJ96"/>
  <c r="AJ100" s="1"/>
  <c r="AF96"/>
  <c r="AF100" s="1"/>
  <c r="B96" i="63"/>
  <c r="B100" s="1"/>
  <c r="B99"/>
  <c r="O96" i="114"/>
  <c r="O100" s="1"/>
  <c r="AJ96"/>
  <c r="AJ100" s="1"/>
  <c r="X96"/>
  <c r="X100" s="1"/>
  <c r="T96"/>
  <c r="T100" s="1"/>
  <c r="AI96"/>
  <c r="AI100" s="1"/>
  <c r="AA96"/>
  <c r="AA100" s="1"/>
  <c r="S96"/>
  <c r="S100" s="1"/>
  <c r="K96"/>
  <c r="K100" s="1"/>
  <c r="AM96"/>
  <c r="AM100" s="1"/>
  <c r="P96" i="64"/>
  <c r="P100" s="1"/>
  <c r="Y97" i="101"/>
  <c r="U97"/>
  <c r="Q97"/>
  <c r="M97"/>
  <c r="I97"/>
  <c r="F100" i="69"/>
  <c r="AA97" i="101"/>
  <c r="W97"/>
  <c r="S97"/>
  <c r="O97"/>
  <c r="K97"/>
  <c r="L96" i="114"/>
  <c r="L100" s="1"/>
  <c r="AB96" i="68"/>
  <c r="AB100" s="1"/>
  <c r="X96"/>
  <c r="X100" s="1"/>
  <c r="L96"/>
  <c r="L100" s="1"/>
  <c r="H96"/>
  <c r="H100" s="1"/>
  <c r="AC96" i="48"/>
  <c r="AC100" s="1"/>
  <c r="P96" i="17"/>
  <c r="P100" s="1"/>
  <c r="L96"/>
  <c r="L100" s="1"/>
  <c r="H96"/>
  <c r="H100" s="1"/>
  <c r="AP96" i="63"/>
  <c r="AP100" s="1"/>
  <c r="F96"/>
  <c r="F100" s="1"/>
  <c r="AX96" i="68"/>
  <c r="AX100" s="1"/>
  <c r="AT96"/>
  <c r="AT100" s="1"/>
  <c r="AP96"/>
  <c r="AP100" s="1"/>
  <c r="AL96"/>
  <c r="AL100" s="1"/>
  <c r="AH96"/>
  <c r="AH100" s="1"/>
  <c r="AV96"/>
  <c r="AV100" s="1"/>
  <c r="AR96"/>
  <c r="AR100" s="1"/>
  <c r="AJ96"/>
  <c r="AJ100" s="1"/>
  <c r="N100" i="69"/>
  <c r="V96" i="63"/>
  <c r="V100" s="1"/>
  <c r="N96"/>
  <c r="N100" s="1"/>
  <c r="H97" i="101"/>
  <c r="S96" i="47"/>
  <c r="S100" s="1"/>
  <c r="V96" i="62"/>
  <c r="V100" s="1"/>
  <c r="D96" i="17"/>
  <c r="D100" s="1"/>
  <c r="C96" i="32"/>
  <c r="C100" s="1"/>
  <c r="AI96"/>
  <c r="AI100" s="1"/>
  <c r="N96" i="62"/>
  <c r="N100" s="1"/>
  <c r="F96"/>
  <c r="F100" s="1"/>
  <c r="C96" i="63"/>
  <c r="C100" s="1"/>
  <c r="AE96" i="68"/>
  <c r="AE100" s="1"/>
  <c r="W96"/>
  <c r="W100" s="1"/>
  <c r="O96"/>
  <c r="O100" s="1"/>
  <c r="G96"/>
  <c r="G100" s="1"/>
  <c r="AL96" i="114"/>
  <c r="AL100" s="1"/>
  <c r="AK96"/>
  <c r="AK100" s="1"/>
  <c r="AG96"/>
  <c r="AG100" s="1"/>
  <c r="AC96"/>
  <c r="AC100" s="1"/>
  <c r="Y96"/>
  <c r="Y100" s="1"/>
  <c r="U96"/>
  <c r="U100" s="1"/>
  <c r="Q96"/>
  <c r="Q100" s="1"/>
  <c r="M96"/>
  <c r="M100" s="1"/>
  <c r="I96"/>
  <c r="I100" s="1"/>
  <c r="E96"/>
  <c r="E100" s="1"/>
  <c r="AG96" i="68"/>
  <c r="AG100" s="1"/>
  <c r="AC96"/>
  <c r="AC100" s="1"/>
  <c r="Y96"/>
  <c r="Y100" s="1"/>
  <c r="U96"/>
  <c r="U100" s="1"/>
  <c r="Q96"/>
  <c r="Q100" s="1"/>
  <c r="M96"/>
  <c r="M100" s="1"/>
  <c r="I96"/>
  <c r="I100" s="1"/>
  <c r="E96"/>
  <c r="E100" s="1"/>
  <c r="AH96" i="114"/>
  <c r="AH100" s="1"/>
  <c r="AD96"/>
  <c r="AD100" s="1"/>
  <c r="Z96"/>
  <c r="Z100" s="1"/>
  <c r="V96"/>
  <c r="V100" s="1"/>
  <c r="R96"/>
  <c r="R100" s="1"/>
  <c r="N96"/>
  <c r="N100" s="1"/>
  <c r="J96"/>
  <c r="J100" s="1"/>
  <c r="F96"/>
  <c r="F100" s="1"/>
  <c r="Y96" i="33"/>
  <c r="AD96" i="68"/>
  <c r="AD100" s="1"/>
  <c r="Z96"/>
  <c r="Z100" s="1"/>
  <c r="V96"/>
  <c r="V100" s="1"/>
  <c r="R96"/>
  <c r="R100" s="1"/>
  <c r="N96"/>
  <c r="N100" s="1"/>
  <c r="J96"/>
  <c r="J100" s="1"/>
  <c r="F96"/>
  <c r="F100" s="1"/>
  <c r="AW96"/>
  <c r="AW100" s="1"/>
  <c r="AS96"/>
  <c r="AS100" s="1"/>
  <c r="AO96"/>
  <c r="AO100" s="1"/>
  <c r="AK96"/>
  <c r="AK100" s="1"/>
  <c r="Q96" i="17"/>
  <c r="Q100" s="1"/>
  <c r="M96"/>
  <c r="M100" s="1"/>
  <c r="I96"/>
  <c r="I100" s="1"/>
  <c r="E96"/>
  <c r="E100" s="1"/>
  <c r="B96" i="32"/>
  <c r="B100" s="1"/>
  <c r="B96" i="33"/>
  <c r="B100" s="1"/>
  <c r="C96" i="93"/>
  <c r="C97" i="101"/>
  <c r="B96" i="72"/>
  <c r="B100" s="1"/>
  <c r="C96" i="17"/>
  <c r="AM96" i="32"/>
  <c r="AM100" s="1"/>
  <c r="AQ96" i="47"/>
  <c r="AQ100" s="1"/>
  <c r="AA96"/>
  <c r="AA100" s="1"/>
  <c r="K96"/>
  <c r="K100" s="1"/>
  <c r="Z96" i="62"/>
  <c r="Z100" s="1"/>
  <c r="R96"/>
  <c r="R100" s="1"/>
  <c r="J96"/>
  <c r="J100" s="1"/>
  <c r="AO96" i="33"/>
  <c r="AO100" s="1"/>
  <c r="I96"/>
  <c r="I100" s="1"/>
  <c r="AH96" i="63"/>
  <c r="AH100" s="1"/>
  <c r="Z96"/>
  <c r="Z100" s="1"/>
  <c r="R96"/>
  <c r="R100" s="1"/>
  <c r="J96"/>
  <c r="J100" s="1"/>
  <c r="X96" i="64"/>
  <c r="X100" s="1"/>
  <c r="H96"/>
  <c r="H100" s="1"/>
  <c r="R100" i="69"/>
  <c r="J100"/>
  <c r="AW96" i="33"/>
  <c r="AW100" s="1"/>
  <c r="AG96"/>
  <c r="AG100" s="1"/>
  <c r="Q96"/>
  <c r="AX96" i="63"/>
  <c r="AX100" s="1"/>
  <c r="AL96"/>
  <c r="AL100" s="1"/>
  <c r="E96" i="72"/>
  <c r="E100" s="1"/>
  <c r="AB96" i="64"/>
  <c r="AB100" s="1"/>
  <c r="T96"/>
  <c r="T100" s="1"/>
  <c r="L96"/>
  <c r="L100" s="1"/>
  <c r="AM96" i="47"/>
  <c r="AM100" s="1"/>
  <c r="AE96"/>
  <c r="AE100" s="1"/>
  <c r="W96"/>
  <c r="W100" s="1"/>
  <c r="O96"/>
  <c r="O100" s="1"/>
  <c r="G96"/>
  <c r="G100" s="1"/>
  <c r="BF96" i="63"/>
  <c r="BF100" s="1"/>
  <c r="AO96" i="47"/>
  <c r="AO100" s="1"/>
  <c r="AK96"/>
  <c r="AK100" s="1"/>
  <c r="AG96"/>
  <c r="AG100" s="1"/>
  <c r="AC96"/>
  <c r="AC100" s="1"/>
  <c r="Y96"/>
  <c r="Y100" s="1"/>
  <c r="U96"/>
  <c r="U100" s="1"/>
  <c r="Q96"/>
  <c r="Q100" s="1"/>
  <c r="M96"/>
  <c r="M100" s="1"/>
  <c r="I96"/>
  <c r="I100" s="1"/>
  <c r="E96"/>
  <c r="E100" s="1"/>
  <c r="BE96" i="33"/>
  <c r="BE100" s="1"/>
  <c r="BA96"/>
  <c r="BA100" s="1"/>
  <c r="AS96"/>
  <c r="AS100" s="1"/>
  <c r="AK96"/>
  <c r="AK100" s="1"/>
  <c r="AC96"/>
  <c r="U96"/>
  <c r="M96"/>
  <c r="M100" s="1"/>
  <c r="E96"/>
  <c r="E100" s="1"/>
  <c r="Z96" i="64"/>
  <c r="Z100" s="1"/>
  <c r="V96"/>
  <c r="V100" s="1"/>
  <c r="R96"/>
  <c r="R100" s="1"/>
  <c r="N96"/>
  <c r="N100" s="1"/>
  <c r="J96"/>
  <c r="J100" s="1"/>
  <c r="F96"/>
  <c r="F100" s="1"/>
  <c r="AK96" i="48"/>
  <c r="AK100" s="1"/>
  <c r="U96"/>
  <c r="U100" s="1"/>
  <c r="E96"/>
  <c r="E100" s="1"/>
  <c r="D100" i="69"/>
  <c r="D96" i="62"/>
  <c r="D100" s="1"/>
  <c r="AS96" i="32"/>
  <c r="AS100" s="1"/>
  <c r="AQ96"/>
  <c r="AQ100" s="1"/>
  <c r="AO96"/>
  <c r="AO100" s="1"/>
  <c r="AK96"/>
  <c r="AK100" s="1"/>
  <c r="AG96"/>
  <c r="AG100" s="1"/>
  <c r="X96" i="62"/>
  <c r="X100" s="1"/>
  <c r="T96"/>
  <c r="T100" s="1"/>
  <c r="P96"/>
  <c r="P100" s="1"/>
  <c r="L96"/>
  <c r="L100" s="1"/>
  <c r="H96"/>
  <c r="H100" s="1"/>
  <c r="BH96" i="63"/>
  <c r="BH100" s="1"/>
  <c r="BD96"/>
  <c r="BD100" s="1"/>
  <c r="BB96"/>
  <c r="BB100" s="1"/>
  <c r="AZ96"/>
  <c r="AZ100" s="1"/>
  <c r="AV96"/>
  <c r="AV100" s="1"/>
  <c r="AT96"/>
  <c r="AT100" s="1"/>
  <c r="AR96"/>
  <c r="AR100" s="1"/>
  <c r="AN96"/>
  <c r="AN100" s="1"/>
  <c r="AJ96"/>
  <c r="AJ100" s="1"/>
  <c r="AF96"/>
  <c r="AF100" s="1"/>
  <c r="AB96"/>
  <c r="AB100" s="1"/>
  <c r="X96"/>
  <c r="X100" s="1"/>
  <c r="T96"/>
  <c r="T100" s="1"/>
  <c r="P96"/>
  <c r="P100" s="1"/>
  <c r="H96"/>
  <c r="D96"/>
  <c r="D100" s="1"/>
  <c r="T100" i="69"/>
  <c r="P100"/>
  <c r="L100"/>
  <c r="H100"/>
  <c r="BC96" i="33"/>
  <c r="BC100" s="1"/>
  <c r="AY96"/>
  <c r="AY100" s="1"/>
  <c r="AU96"/>
  <c r="AU100" s="1"/>
  <c r="AQ96"/>
  <c r="AQ100" s="1"/>
  <c r="AM96"/>
  <c r="AM100" s="1"/>
  <c r="AI96"/>
  <c r="AI100" s="1"/>
  <c r="AE96"/>
  <c r="AA96"/>
  <c r="W96"/>
  <c r="S96"/>
  <c r="O96"/>
  <c r="O100" s="1"/>
  <c r="K96"/>
  <c r="K100" s="1"/>
  <c r="G96"/>
  <c r="G100" s="1"/>
  <c r="K96" i="72"/>
  <c r="K100" s="1"/>
  <c r="I96"/>
  <c r="I100" s="1"/>
  <c r="G96"/>
  <c r="G100" s="1"/>
  <c r="AO96" i="48"/>
  <c r="AO100" s="1"/>
  <c r="AG96"/>
  <c r="AG100" s="1"/>
  <c r="Y96"/>
  <c r="Y100" s="1"/>
  <c r="Q96"/>
  <c r="Q100" s="1"/>
  <c r="I96"/>
  <c r="I100" s="1"/>
  <c r="C96" i="114"/>
  <c r="C100" s="1"/>
  <c r="AT96" i="32"/>
  <c r="AT100" s="1"/>
  <c r="AC96" i="64"/>
  <c r="AC100" s="1"/>
  <c r="AA96"/>
  <c r="AA100" s="1"/>
  <c r="Y96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AR96" i="47"/>
  <c r="AR100" s="1"/>
  <c r="AP96"/>
  <c r="AP100" s="1"/>
  <c r="AN96"/>
  <c r="AN100" s="1"/>
  <c r="AL96"/>
  <c r="AL100" s="1"/>
  <c r="AJ96"/>
  <c r="AJ100" s="1"/>
  <c r="AH96"/>
  <c r="AH100" s="1"/>
  <c r="AF96"/>
  <c r="AF100" s="1"/>
  <c r="AD96"/>
  <c r="AD100" s="1"/>
  <c r="AB96"/>
  <c r="AB100" s="1"/>
  <c r="Z96"/>
  <c r="Z100" s="1"/>
  <c r="X96"/>
  <c r="X100" s="1"/>
  <c r="V96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/>
  <c r="D100" s="1"/>
  <c r="AM96" i="48"/>
  <c r="AM100" s="1"/>
  <c r="AI96"/>
  <c r="AI100" s="1"/>
  <c r="AE96"/>
  <c r="AE100" s="1"/>
  <c r="AA96"/>
  <c r="AA100" s="1"/>
  <c r="W96"/>
  <c r="W100" s="1"/>
  <c r="S96"/>
  <c r="S100" s="1"/>
  <c r="O96"/>
  <c r="O100" s="1"/>
  <c r="K96"/>
  <c r="K100" s="1"/>
  <c r="G96"/>
  <c r="G100" s="1"/>
  <c r="AR96" i="32"/>
  <c r="AR100" s="1"/>
  <c r="AP96"/>
  <c r="AP100" s="1"/>
  <c r="AN96"/>
  <c r="AN100" s="1"/>
  <c r="AL96"/>
  <c r="AL100" s="1"/>
  <c r="AJ96"/>
  <c r="AJ100" s="1"/>
  <c r="AH96"/>
  <c r="AH100" s="1"/>
  <c r="Y96" i="62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BF96" i="33"/>
  <c r="BF100" s="1"/>
  <c r="BD96"/>
  <c r="BD100" s="1"/>
  <c r="BB96"/>
  <c r="BB100" s="1"/>
  <c r="AZ96"/>
  <c r="AZ100" s="1"/>
  <c r="AX96"/>
  <c r="AX100" s="1"/>
  <c r="AV96"/>
  <c r="AV100" s="1"/>
  <c r="AT96"/>
  <c r="AT100" s="1"/>
  <c r="AR96"/>
  <c r="AR100" s="1"/>
  <c r="AP96"/>
  <c r="AP100" s="1"/>
  <c r="AN96"/>
  <c r="AN100" s="1"/>
  <c r="AL96"/>
  <c r="AL100" s="1"/>
  <c r="AJ96"/>
  <c r="AJ100" s="1"/>
  <c r="AH96"/>
  <c r="AH100" s="1"/>
  <c r="AF96"/>
  <c r="AF100" s="1"/>
  <c r="AD96"/>
  <c r="AB96"/>
  <c r="Z96"/>
  <c r="X96"/>
  <c r="V96"/>
  <c r="T96"/>
  <c r="R96"/>
  <c r="P96"/>
  <c r="P100" s="1"/>
  <c r="N96"/>
  <c r="N100" s="1"/>
  <c r="L96"/>
  <c r="L100" s="1"/>
  <c r="H96"/>
  <c r="H100" s="1"/>
  <c r="F96"/>
  <c r="D96"/>
  <c r="D100" s="1"/>
  <c r="BG96" i="63"/>
  <c r="BG100" s="1"/>
  <c r="BE96"/>
  <c r="BE100" s="1"/>
  <c r="BC96"/>
  <c r="BC100" s="1"/>
  <c r="BA96"/>
  <c r="BA100" s="1"/>
  <c r="AY96"/>
  <c r="AY100" s="1"/>
  <c r="AW96"/>
  <c r="AW100" s="1"/>
  <c r="AU96"/>
  <c r="AU100" s="1"/>
  <c r="AS96"/>
  <c r="AS100" s="1"/>
  <c r="AQ96"/>
  <c r="AQ100" s="1"/>
  <c r="AO96"/>
  <c r="AO100" s="1"/>
  <c r="AM96"/>
  <c r="AM100" s="1"/>
  <c r="AK96"/>
  <c r="AK100" s="1"/>
  <c r="AI96"/>
  <c r="AI100" s="1"/>
  <c r="AG96"/>
  <c r="AG100" s="1"/>
  <c r="AE96"/>
  <c r="AE100" s="1"/>
  <c r="AC96"/>
  <c r="AC100" s="1"/>
  <c r="AA96"/>
  <c r="AA100" s="1"/>
  <c r="Y96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L96" i="72"/>
  <c r="L100" s="1"/>
  <c r="J96"/>
  <c r="J100" s="1"/>
  <c r="H96"/>
  <c r="H100" s="1"/>
  <c r="F96"/>
  <c r="F100" s="1"/>
  <c r="D96"/>
  <c r="D100" s="1"/>
  <c r="S100" i="69"/>
  <c r="Q100"/>
  <c r="O100"/>
  <c r="M100"/>
  <c r="K100"/>
  <c r="I100"/>
  <c r="G100"/>
  <c r="E100"/>
  <c r="AP96" i="48"/>
  <c r="AP100" s="1"/>
  <c r="AN96"/>
  <c r="AN100" s="1"/>
  <c r="AL96"/>
  <c r="AL100" s="1"/>
  <c r="AJ96"/>
  <c r="AJ100" s="1"/>
  <c r="AH96"/>
  <c r="AH100" s="1"/>
  <c r="AF96"/>
  <c r="AF100" s="1"/>
  <c r="AD96"/>
  <c r="AD100" s="1"/>
  <c r="AB96"/>
  <c r="AB100" s="1"/>
  <c r="Z96"/>
  <c r="Z100" s="1"/>
  <c r="X96"/>
  <c r="X100" s="1"/>
  <c r="V96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/>
  <c r="D100" s="1"/>
  <c r="C96" i="64"/>
  <c r="B97" i="101"/>
  <c r="C96" i="72"/>
  <c r="C100" s="1"/>
  <c r="C96" i="48"/>
  <c r="C100" s="1"/>
  <c r="B96" i="17"/>
  <c r="B96" i="114"/>
  <c r="B100" s="1"/>
  <c r="B96" i="62"/>
  <c r="B100" s="1"/>
  <c r="C96" i="33"/>
  <c r="C100" s="1"/>
  <c r="B96" i="93"/>
  <c r="B100" s="1"/>
  <c r="B96" i="68"/>
  <c r="B100" s="1"/>
  <c r="B96" i="46"/>
  <c r="B100" s="1"/>
  <c r="B100" i="69"/>
  <c r="C96" i="47"/>
  <c r="C100" s="1"/>
  <c r="B96" i="64"/>
  <c r="B100" s="1"/>
  <c r="D96"/>
  <c r="D100" s="1"/>
  <c r="AM99" i="98"/>
  <c r="AN99"/>
  <c r="AO99"/>
  <c r="AP99"/>
  <c r="AM96"/>
  <c r="AM100" s="1"/>
  <c r="AN96"/>
  <c r="AN100" s="1"/>
  <c r="AO96"/>
  <c r="AO100" s="1"/>
  <c r="AP96"/>
  <c r="AP100" s="1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C99"/>
  <c r="B99"/>
  <c r="D99" i="96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C99"/>
  <c r="B99"/>
  <c r="AA99" i="95"/>
  <c r="AB99"/>
  <c r="AC99"/>
  <c r="AD99"/>
  <c r="AF99"/>
  <c r="AH99"/>
  <c r="AJ99"/>
  <c r="AL99"/>
  <c r="AA96"/>
  <c r="AA100" s="1"/>
  <c r="AB96"/>
  <c r="AB100" s="1"/>
  <c r="AC96"/>
  <c r="AC100" s="1"/>
  <c r="AH96"/>
  <c r="AH100" s="1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P99" i="10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R96"/>
  <c r="R100" s="1"/>
  <c r="C99"/>
  <c r="B99"/>
  <c r="D99" i="61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C99"/>
  <c r="B99"/>
  <c r="D99" i="52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C99"/>
  <c r="B99"/>
  <c r="AR99" i="60"/>
  <c r="AS99"/>
  <c r="D99"/>
  <c r="E99"/>
  <c r="F99"/>
  <c r="G99"/>
  <c r="H99"/>
  <c r="I99"/>
  <c r="J99"/>
  <c r="K99"/>
  <c r="L99"/>
  <c r="M99"/>
  <c r="N99"/>
  <c r="O99"/>
  <c r="P99"/>
  <c r="R99"/>
  <c r="S99"/>
  <c r="T99"/>
  <c r="U99"/>
  <c r="V99"/>
  <c r="W99"/>
  <c r="X99"/>
  <c r="Y99"/>
  <c r="Z99"/>
  <c r="AA99"/>
  <c r="AB99"/>
  <c r="AD99"/>
  <c r="AE99"/>
  <c r="AF99"/>
  <c r="AH99"/>
  <c r="AI99"/>
  <c r="AJ99"/>
  <c r="AK99"/>
  <c r="AL99"/>
  <c r="AM99"/>
  <c r="AN99"/>
  <c r="AO99"/>
  <c r="AP99"/>
  <c r="AN96"/>
  <c r="AN100" s="1"/>
  <c r="D96"/>
  <c r="D100" s="1"/>
  <c r="E96"/>
  <c r="E100" s="1"/>
  <c r="F96"/>
  <c r="F100" s="1"/>
  <c r="G96"/>
  <c r="G100" s="1"/>
  <c r="H96"/>
  <c r="H100" s="1"/>
  <c r="M96"/>
  <c r="M100" s="1"/>
  <c r="AE96"/>
  <c r="AE100" s="1"/>
  <c r="C99"/>
  <c r="B99"/>
  <c r="E99" i="51"/>
  <c r="F99"/>
  <c r="G99"/>
  <c r="H99"/>
  <c r="I99"/>
  <c r="J99"/>
  <c r="K99"/>
  <c r="L99"/>
  <c r="M99"/>
  <c r="N99"/>
  <c r="O99"/>
  <c r="P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E96"/>
  <c r="E100" s="1"/>
  <c r="M96"/>
  <c r="M100" s="1"/>
  <c r="U96"/>
  <c r="U100" s="1"/>
  <c r="AC96"/>
  <c r="AC100" s="1"/>
  <c r="AK96"/>
  <c r="AK100" s="1"/>
  <c r="AF96"/>
  <c r="AF100" s="1"/>
  <c r="D99"/>
  <c r="C99"/>
  <c r="B99"/>
  <c r="Y99" i="102"/>
  <c r="Z99"/>
  <c r="AA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E96"/>
  <c r="E100" s="1"/>
  <c r="F96"/>
  <c r="F100" s="1"/>
  <c r="D99"/>
  <c r="C99"/>
  <c r="B99"/>
  <c r="D99" i="41"/>
  <c r="E99"/>
  <c r="F99"/>
  <c r="G99"/>
  <c r="H99"/>
  <c r="J99"/>
  <c r="K99"/>
  <c r="L99"/>
  <c r="M99"/>
  <c r="N99"/>
  <c r="O99"/>
  <c r="P99"/>
  <c r="Q99"/>
  <c r="R99"/>
  <c r="C99"/>
  <c r="B99"/>
  <c r="F99" i="40"/>
  <c r="G99"/>
  <c r="H99"/>
  <c r="I99"/>
  <c r="J99"/>
  <c r="K99"/>
  <c r="L99"/>
  <c r="M99"/>
  <c r="N99"/>
  <c r="O99"/>
  <c r="P99"/>
  <c r="Q99"/>
  <c r="R99"/>
  <c r="S99"/>
  <c r="H96"/>
  <c r="H100" s="1"/>
  <c r="C99"/>
  <c r="B99"/>
  <c r="AN99" i="25"/>
  <c r="AO99"/>
  <c r="AP99"/>
  <c r="AQ99"/>
  <c r="AR99"/>
  <c r="AS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C99"/>
  <c r="B99"/>
  <c r="W99" i="78"/>
  <c r="V99"/>
  <c r="T99"/>
  <c r="S99"/>
  <c r="R99"/>
  <c r="P99"/>
  <c r="O99"/>
  <c r="N99"/>
  <c r="L99"/>
  <c r="K99"/>
  <c r="J99"/>
  <c r="H99"/>
  <c r="G99"/>
  <c r="F99"/>
  <c r="D99"/>
  <c r="C99"/>
  <c r="B99"/>
  <c r="E99" i="7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D99"/>
  <c r="C99"/>
  <c r="B99"/>
  <c r="T99" i="74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H100" i="63" l="1"/>
  <c r="L96"/>
  <c r="L100" s="1"/>
  <c r="F100" i="33"/>
  <c r="J96"/>
  <c r="J100" s="1"/>
  <c r="C100" i="17"/>
  <c r="F114"/>
  <c r="C108"/>
  <c r="B100"/>
  <c r="D111"/>
  <c r="C104"/>
  <c r="C100" i="64"/>
  <c r="C103"/>
  <c r="C100" i="93"/>
  <c r="C97"/>
  <c r="D97"/>
  <c r="R100" i="33"/>
  <c r="R97"/>
  <c r="V100"/>
  <c r="V97"/>
  <c r="Z100"/>
  <c r="Z97"/>
  <c r="AD100"/>
  <c r="AD97"/>
  <c r="S100"/>
  <c r="S97"/>
  <c r="AA100"/>
  <c r="AA97"/>
  <c r="U100"/>
  <c r="U97"/>
  <c r="Q100"/>
  <c r="Q97"/>
  <c r="T100"/>
  <c r="T97"/>
  <c r="X100"/>
  <c r="X97"/>
  <c r="AB100"/>
  <c r="AB97"/>
  <c r="W100"/>
  <c r="W97"/>
  <c r="AE100"/>
  <c r="AE97"/>
  <c r="AC100"/>
  <c r="AC97"/>
  <c r="Y100"/>
  <c r="Y97"/>
  <c r="Y100" i="32"/>
  <c r="Z103"/>
  <c r="AL96" i="95"/>
  <c r="AL100" s="1"/>
  <c r="K96" i="109"/>
  <c r="K100" s="1"/>
  <c r="S96"/>
  <c r="S100" s="1"/>
  <c r="AB96" i="51"/>
  <c r="AB100" s="1"/>
  <c r="P96"/>
  <c r="P100" s="1"/>
  <c r="AP96" i="60"/>
  <c r="AP100" s="1"/>
  <c r="W96"/>
  <c r="W100" s="1"/>
  <c r="AI96" i="109"/>
  <c r="AI100" s="1"/>
  <c r="AH96"/>
  <c r="AH100" s="1"/>
  <c r="J96"/>
  <c r="J100" s="1"/>
  <c r="AJ96" i="95"/>
  <c r="AJ100" s="1"/>
  <c r="Y96" i="60"/>
  <c r="Y100" s="1"/>
  <c r="U96"/>
  <c r="U100" s="1"/>
  <c r="AF96" i="95"/>
  <c r="AF100" s="1"/>
  <c r="AG96" i="51"/>
  <c r="AG100" s="1"/>
  <c r="E96" i="78"/>
  <c r="E100" s="1"/>
  <c r="E99"/>
  <c r="I96"/>
  <c r="I100" s="1"/>
  <c r="I99"/>
  <c r="M96"/>
  <c r="M100" s="1"/>
  <c r="M99"/>
  <c r="Q96"/>
  <c r="Q100" s="1"/>
  <c r="Q99"/>
  <c r="U96"/>
  <c r="U100" s="1"/>
  <c r="U99"/>
  <c r="C96" i="95"/>
  <c r="C100" s="1"/>
  <c r="C99"/>
  <c r="AL96" i="109"/>
  <c r="AL100" s="1"/>
  <c r="AD96"/>
  <c r="AD100" s="1"/>
  <c r="Z96"/>
  <c r="Z100" s="1"/>
  <c r="V96"/>
  <c r="V100" s="1"/>
  <c r="N96"/>
  <c r="N100" s="1"/>
  <c r="F96"/>
  <c r="F100" s="1"/>
  <c r="AG96" i="60"/>
  <c r="AG100" s="1"/>
  <c r="AG99"/>
  <c r="AC96"/>
  <c r="AC100" s="1"/>
  <c r="AC99"/>
  <c r="Q96"/>
  <c r="Q100" s="1"/>
  <c r="Q99"/>
  <c r="AK96" i="95"/>
  <c r="AK100" s="1"/>
  <c r="AK99"/>
  <c r="AG96"/>
  <c r="AG100" s="1"/>
  <c r="AG99"/>
  <c r="AO96" i="60"/>
  <c r="AO100" s="1"/>
  <c r="AK96"/>
  <c r="AK100" s="1"/>
  <c r="AM96" i="109"/>
  <c r="AM100" s="1"/>
  <c r="AE96"/>
  <c r="AE100" s="1"/>
  <c r="AA96"/>
  <c r="AA100" s="1"/>
  <c r="W96"/>
  <c r="W100" s="1"/>
  <c r="O96"/>
  <c r="O100" s="1"/>
  <c r="G96"/>
  <c r="G100" s="1"/>
  <c r="K96" i="40"/>
  <c r="K100" s="1"/>
  <c r="J96" i="41"/>
  <c r="J100" s="1"/>
  <c r="AN96" i="51"/>
  <c r="AN100" s="1"/>
  <c r="AJ96"/>
  <c r="AJ100" s="1"/>
  <c r="X96"/>
  <c r="X100" s="1"/>
  <c r="T96"/>
  <c r="T100" s="1"/>
  <c r="L96"/>
  <c r="L100" s="1"/>
  <c r="H96"/>
  <c r="H100" s="1"/>
  <c r="AD96" i="95"/>
  <c r="AD100" s="1"/>
  <c r="Q96" i="51"/>
  <c r="Q100" s="1"/>
  <c r="Q99"/>
  <c r="AQ96" i="60"/>
  <c r="AQ100" s="1"/>
  <c r="AQ99"/>
  <c r="AI96" i="95"/>
  <c r="AI100" s="1"/>
  <c r="AI99"/>
  <c r="AE96"/>
  <c r="AE100" s="1"/>
  <c r="AE99"/>
  <c r="L96" i="40"/>
  <c r="L100" s="1"/>
  <c r="Q96" i="102"/>
  <c r="Q100" s="1"/>
  <c r="I96"/>
  <c r="I100" s="1"/>
  <c r="AI96" i="60"/>
  <c r="AI100" s="1"/>
  <c r="AA96"/>
  <c r="AA100" s="1"/>
  <c r="S96"/>
  <c r="S100" s="1"/>
  <c r="O96"/>
  <c r="O100" s="1"/>
  <c r="K96"/>
  <c r="K100" s="1"/>
  <c r="B96" i="95"/>
  <c r="B100" s="1"/>
  <c r="B99"/>
  <c r="AN96" i="25"/>
  <c r="AN100" s="1"/>
  <c r="C96" i="96"/>
  <c r="C100" s="1"/>
  <c r="AC96"/>
  <c r="AC100" s="1"/>
  <c r="P96" i="40"/>
  <c r="P100" s="1"/>
  <c r="AJ96" i="60"/>
  <c r="AJ100" s="1"/>
  <c r="AF96"/>
  <c r="AF100" s="1"/>
  <c r="AB96"/>
  <c r="AB100" s="1"/>
  <c r="X96"/>
  <c r="X100" s="1"/>
  <c r="T96"/>
  <c r="T100" s="1"/>
  <c r="P96"/>
  <c r="P100" s="1"/>
  <c r="L96"/>
  <c r="L100" s="1"/>
  <c r="U96" i="102"/>
  <c r="U100" s="1"/>
  <c r="M96"/>
  <c r="M100" s="1"/>
  <c r="AO96" i="51"/>
  <c r="AO100" s="1"/>
  <c r="Y96"/>
  <c r="Y100" s="1"/>
  <c r="I96"/>
  <c r="I100" s="1"/>
  <c r="AL96" i="60"/>
  <c r="AL100" s="1"/>
  <c r="AH96"/>
  <c r="AH100" s="1"/>
  <c r="AD96"/>
  <c r="AD100" s="1"/>
  <c r="Z96"/>
  <c r="Z100" s="1"/>
  <c r="V96"/>
  <c r="V100" s="1"/>
  <c r="R96"/>
  <c r="R100" s="1"/>
  <c r="N96"/>
  <c r="N100" s="1"/>
  <c r="J96"/>
  <c r="J100" s="1"/>
  <c r="R96" i="41"/>
  <c r="R100" s="1"/>
  <c r="N96"/>
  <c r="N100" s="1"/>
  <c r="E96"/>
  <c r="E100" s="1"/>
  <c r="K96"/>
  <c r="K100" s="1"/>
  <c r="AB96" i="109"/>
  <c r="AB100" s="1"/>
  <c r="X96"/>
  <c r="X100" s="1"/>
  <c r="T96"/>
  <c r="T100" s="1"/>
  <c r="P96"/>
  <c r="P100" s="1"/>
  <c r="L96"/>
  <c r="L100" s="1"/>
  <c r="H96"/>
  <c r="H100" s="1"/>
  <c r="D96"/>
  <c r="D100" s="1"/>
  <c r="AN96"/>
  <c r="AN100" s="1"/>
  <c r="AJ96"/>
  <c r="AJ100" s="1"/>
  <c r="AF96"/>
  <c r="AF100" s="1"/>
  <c r="R96" i="40"/>
  <c r="R100" s="1"/>
  <c r="N96"/>
  <c r="N100" s="1"/>
  <c r="J96"/>
  <c r="J100" s="1"/>
  <c r="F96"/>
  <c r="F100" s="1"/>
  <c r="G96" i="41"/>
  <c r="G100" s="1"/>
  <c r="X96" i="102"/>
  <c r="X100" s="1"/>
  <c r="T96"/>
  <c r="T100" s="1"/>
  <c r="P96"/>
  <c r="P100" s="1"/>
  <c r="L96"/>
  <c r="L100" s="1"/>
  <c r="H96"/>
  <c r="H100" s="1"/>
  <c r="X96" i="25"/>
  <c r="X100" s="1"/>
  <c r="H96"/>
  <c r="H100" s="1"/>
  <c r="AS96"/>
  <c r="AS100" s="1"/>
  <c r="AO96"/>
  <c r="AO100" s="1"/>
  <c r="AQ96"/>
  <c r="AQ100" s="1"/>
  <c r="S96" i="40"/>
  <c r="S100" s="1"/>
  <c r="O96"/>
  <c r="O100" s="1"/>
  <c r="G96"/>
  <c r="G100" s="1"/>
  <c r="Q96" i="41"/>
  <c r="Q100" s="1"/>
  <c r="M96"/>
  <c r="M100" s="1"/>
  <c r="H96"/>
  <c r="H100" s="1"/>
  <c r="D96"/>
  <c r="D100" s="1"/>
  <c r="O96"/>
  <c r="O100" s="1"/>
  <c r="F96"/>
  <c r="F100" s="1"/>
  <c r="AP96" i="51"/>
  <c r="AP100" s="1"/>
  <c r="AL96"/>
  <c r="AL100" s="1"/>
  <c r="AH96"/>
  <c r="AH100" s="1"/>
  <c r="AD96"/>
  <c r="AD100" s="1"/>
  <c r="Z96"/>
  <c r="Z100" s="1"/>
  <c r="V96"/>
  <c r="V100" s="1"/>
  <c r="R96"/>
  <c r="R100" s="1"/>
  <c r="N96"/>
  <c r="N100" s="1"/>
  <c r="J96"/>
  <c r="J100" s="1"/>
  <c r="F96"/>
  <c r="F100" s="1"/>
  <c r="I96" i="60"/>
  <c r="I100" s="1"/>
  <c r="AO96" i="109"/>
  <c r="AO100" s="1"/>
  <c r="AK96"/>
  <c r="AK100" s="1"/>
  <c r="AC96"/>
  <c r="AC100" s="1"/>
  <c r="Y96"/>
  <c r="Y100" s="1"/>
  <c r="U96"/>
  <c r="U100" s="1"/>
  <c r="Q96"/>
  <c r="Q100" s="1"/>
  <c r="M96"/>
  <c r="M100" s="1"/>
  <c r="I96"/>
  <c r="I100" s="1"/>
  <c r="E96"/>
  <c r="E100" s="1"/>
  <c r="AR96" i="25"/>
  <c r="AR100" s="1"/>
  <c r="M96" i="96"/>
  <c r="M100" s="1"/>
  <c r="B96" i="78"/>
  <c r="B100" s="1"/>
  <c r="F96"/>
  <c r="F100" s="1"/>
  <c r="J96"/>
  <c r="J100" s="1"/>
  <c r="N96"/>
  <c r="N100" s="1"/>
  <c r="R96"/>
  <c r="R100" s="1"/>
  <c r="V96"/>
  <c r="V100" s="1"/>
  <c r="B96" i="25"/>
  <c r="B100" s="1"/>
  <c r="V96" i="102"/>
  <c r="V100" s="1"/>
  <c r="R96"/>
  <c r="R100" s="1"/>
  <c r="N96"/>
  <c r="N100" s="1"/>
  <c r="J96"/>
  <c r="J100" s="1"/>
  <c r="AM96" i="51"/>
  <c r="AM100" s="1"/>
  <c r="AI96"/>
  <c r="AI100" s="1"/>
  <c r="AE96"/>
  <c r="AE100" s="1"/>
  <c r="AA96"/>
  <c r="AA100" s="1"/>
  <c r="W96"/>
  <c r="W100" s="1"/>
  <c r="S96"/>
  <c r="S100" s="1"/>
  <c r="O96"/>
  <c r="O100" s="1"/>
  <c r="K96"/>
  <c r="K100" s="1"/>
  <c r="G96"/>
  <c r="G100" s="1"/>
  <c r="Q96" i="40"/>
  <c r="Q100" s="1"/>
  <c r="M96"/>
  <c r="M100" s="1"/>
  <c r="I96"/>
  <c r="I100" s="1"/>
  <c r="G96" i="102"/>
  <c r="G100" s="1"/>
  <c r="W96"/>
  <c r="W100" s="1"/>
  <c r="S96"/>
  <c r="S100" s="1"/>
  <c r="O96"/>
  <c r="O100" s="1"/>
  <c r="K96"/>
  <c r="K100" s="1"/>
  <c r="AM96" i="60"/>
  <c r="AM100" s="1"/>
  <c r="AG96" i="109"/>
  <c r="AG100" s="1"/>
  <c r="AP96" i="25"/>
  <c r="AP100" s="1"/>
  <c r="P96" i="41"/>
  <c r="P100" s="1"/>
  <c r="L96"/>
  <c r="L100" s="1"/>
  <c r="AH96" i="61"/>
  <c r="AH100" s="1"/>
  <c r="D96" i="78"/>
  <c r="D100" s="1"/>
  <c r="H96"/>
  <c r="H100" s="1"/>
  <c r="L96"/>
  <c r="L100" s="1"/>
  <c r="P96"/>
  <c r="P100" s="1"/>
  <c r="T96"/>
  <c r="T100" s="1"/>
  <c r="C96" i="109"/>
  <c r="C100" s="1"/>
  <c r="C96" i="98"/>
  <c r="C100" s="1"/>
  <c r="C96" i="78"/>
  <c r="C100" s="1"/>
  <c r="G96"/>
  <c r="G100" s="1"/>
  <c r="K96"/>
  <c r="K100" s="1"/>
  <c r="O96"/>
  <c r="O100" s="1"/>
  <c r="S96"/>
  <c r="S100" s="1"/>
  <c r="W96"/>
  <c r="W100" s="1"/>
  <c r="C96" i="40"/>
  <c r="C100" s="1"/>
  <c r="C96" i="41"/>
  <c r="C100" s="1"/>
  <c r="C96" i="61"/>
  <c r="C100" s="1"/>
  <c r="B96" i="98"/>
  <c r="B100" s="1"/>
  <c r="AK96" i="96"/>
  <c r="AK100" s="1"/>
  <c r="U96"/>
  <c r="U100" s="1"/>
  <c r="E96"/>
  <c r="E100" s="1"/>
  <c r="AI96" i="52"/>
  <c r="AI100" s="1"/>
  <c r="AC96" i="98"/>
  <c r="AC100" s="1"/>
  <c r="G96" i="79"/>
  <c r="G100" s="1"/>
  <c r="Z96" i="61"/>
  <c r="Z100" s="1"/>
  <c r="R96"/>
  <c r="R100" s="1"/>
  <c r="J96"/>
  <c r="J100" s="1"/>
  <c r="R96" i="95"/>
  <c r="R100" s="1"/>
  <c r="J96"/>
  <c r="J100" s="1"/>
  <c r="AG96" i="96"/>
  <c r="AG100" s="1"/>
  <c r="Y96"/>
  <c r="Y100" s="1"/>
  <c r="Q96"/>
  <c r="Q100" s="1"/>
  <c r="I96"/>
  <c r="I100" s="1"/>
  <c r="P96" i="25"/>
  <c r="P100" s="1"/>
  <c r="B96" i="74"/>
  <c r="B100" s="1"/>
  <c r="D96"/>
  <c r="D100" s="1"/>
  <c r="F96"/>
  <c r="F100" s="1"/>
  <c r="H96"/>
  <c r="H100" s="1"/>
  <c r="J96"/>
  <c r="J100" s="1"/>
  <c r="L96"/>
  <c r="L100" s="1"/>
  <c r="N96"/>
  <c r="N100" s="1"/>
  <c r="P96"/>
  <c r="P100" s="1"/>
  <c r="R96"/>
  <c r="R100" s="1"/>
  <c r="T96"/>
  <c r="T100" s="1"/>
  <c r="AA96" i="52"/>
  <c r="AA100" s="1"/>
  <c r="S96"/>
  <c r="S100" s="1"/>
  <c r="K96"/>
  <c r="K100" s="1"/>
  <c r="AF96" i="25"/>
  <c r="AF100" s="1"/>
  <c r="AB96"/>
  <c r="AB100" s="1"/>
  <c r="T96"/>
  <c r="T100" s="1"/>
  <c r="L96"/>
  <c r="L100" s="1"/>
  <c r="B96" i="102"/>
  <c r="B100" s="1"/>
  <c r="D96"/>
  <c r="D100" s="1"/>
  <c r="AS96" i="60"/>
  <c r="AS100" s="1"/>
  <c r="B96"/>
  <c r="B100" s="1"/>
  <c r="B96" i="52"/>
  <c r="B100" s="1"/>
  <c r="B96" i="61"/>
  <c r="B100" s="1"/>
  <c r="B96" i="109"/>
  <c r="B100" s="1"/>
  <c r="S96" i="79"/>
  <c r="S100" s="1"/>
  <c r="O96"/>
  <c r="O100" s="1"/>
  <c r="K96"/>
  <c r="K100" s="1"/>
  <c r="AK96" i="98"/>
  <c r="AK100" s="1"/>
  <c r="U96"/>
  <c r="U100" s="1"/>
  <c r="M96"/>
  <c r="M100" s="1"/>
  <c r="E96"/>
  <c r="E100" s="1"/>
  <c r="AO96" i="52"/>
  <c r="AO100" s="1"/>
  <c r="AM96"/>
  <c r="AM100" s="1"/>
  <c r="AK96"/>
  <c r="AK100" s="1"/>
  <c r="AG96"/>
  <c r="AG100" s="1"/>
  <c r="AE96"/>
  <c r="AE100" s="1"/>
  <c r="AC96"/>
  <c r="AC100" s="1"/>
  <c r="Y96"/>
  <c r="Y100" s="1"/>
  <c r="W96"/>
  <c r="W100" s="1"/>
  <c r="U96"/>
  <c r="U100" s="1"/>
  <c r="Q96"/>
  <c r="Q100" s="1"/>
  <c r="O96"/>
  <c r="O100" s="1"/>
  <c r="M96"/>
  <c r="M100" s="1"/>
  <c r="I96"/>
  <c r="I100" s="1"/>
  <c r="G96"/>
  <c r="G100" s="1"/>
  <c r="E96"/>
  <c r="E100" s="1"/>
  <c r="B96" i="41"/>
  <c r="B100" s="1"/>
  <c r="B96" i="96"/>
  <c r="B100" s="1"/>
  <c r="AA96" i="102"/>
  <c r="AA100" s="1"/>
  <c r="Y96"/>
  <c r="Y100" s="1"/>
  <c r="AL96" i="61"/>
  <c r="AL100" s="1"/>
  <c r="AJ96"/>
  <c r="AJ100" s="1"/>
  <c r="AF96"/>
  <c r="AF100" s="1"/>
  <c r="AD96"/>
  <c r="AD100" s="1"/>
  <c r="AB96"/>
  <c r="AB100" s="1"/>
  <c r="X96"/>
  <c r="X100" s="1"/>
  <c r="V96"/>
  <c r="V100" s="1"/>
  <c r="T96"/>
  <c r="T100" s="1"/>
  <c r="P96"/>
  <c r="P100" s="1"/>
  <c r="N96"/>
  <c r="N100" s="1"/>
  <c r="L96"/>
  <c r="L100" s="1"/>
  <c r="H96"/>
  <c r="H100" s="1"/>
  <c r="F96"/>
  <c r="F100" s="1"/>
  <c r="D96"/>
  <c r="D100" s="1"/>
  <c r="Z96" i="95"/>
  <c r="Z100" s="1"/>
  <c r="X96"/>
  <c r="X100" s="1"/>
  <c r="V96"/>
  <c r="V100" s="1"/>
  <c r="T96"/>
  <c r="T100" s="1"/>
  <c r="P96"/>
  <c r="P100" s="1"/>
  <c r="N96"/>
  <c r="N100" s="1"/>
  <c r="L96"/>
  <c r="L100" s="1"/>
  <c r="H96"/>
  <c r="H100" s="1"/>
  <c r="F96"/>
  <c r="F100" s="1"/>
  <c r="D96"/>
  <c r="D100" s="1"/>
  <c r="AO96" i="96"/>
  <c r="AO100" s="1"/>
  <c r="AM96"/>
  <c r="AM100" s="1"/>
  <c r="AI96"/>
  <c r="AI100" s="1"/>
  <c r="AE96"/>
  <c r="AE100" s="1"/>
  <c r="AA96"/>
  <c r="AA100" s="1"/>
  <c r="W96"/>
  <c r="W100" s="1"/>
  <c r="S96"/>
  <c r="S100" s="1"/>
  <c r="O96"/>
  <c r="O100" s="1"/>
  <c r="K96"/>
  <c r="K100" s="1"/>
  <c r="G96"/>
  <c r="G100" s="1"/>
  <c r="W96" i="79"/>
  <c r="W100" s="1"/>
  <c r="U96"/>
  <c r="U100" s="1"/>
  <c r="Q96"/>
  <c r="Q100" s="1"/>
  <c r="M96"/>
  <c r="M100" s="1"/>
  <c r="I96"/>
  <c r="I100" s="1"/>
  <c r="E96"/>
  <c r="E100" s="1"/>
  <c r="AL96" i="25"/>
  <c r="AL100" s="1"/>
  <c r="AJ96"/>
  <c r="AJ100" s="1"/>
  <c r="AH96"/>
  <c r="AH100" s="1"/>
  <c r="AD96"/>
  <c r="AD100" s="1"/>
  <c r="Z96"/>
  <c r="Z100" s="1"/>
  <c r="V96"/>
  <c r="V100" s="1"/>
  <c r="R96"/>
  <c r="R100" s="1"/>
  <c r="N96"/>
  <c r="N100" s="1"/>
  <c r="J96"/>
  <c r="J100" s="1"/>
  <c r="AI96" i="98"/>
  <c r="AI100" s="1"/>
  <c r="AG96"/>
  <c r="AG100" s="1"/>
  <c r="AE96"/>
  <c r="AE100" s="1"/>
  <c r="AA96"/>
  <c r="AA100" s="1"/>
  <c r="Y96"/>
  <c r="Y100" s="1"/>
  <c r="W96"/>
  <c r="W100" s="1"/>
  <c r="S96"/>
  <c r="S100" s="1"/>
  <c r="Q96"/>
  <c r="Q100" s="1"/>
  <c r="O96"/>
  <c r="O100" s="1"/>
  <c r="K96"/>
  <c r="K100" s="1"/>
  <c r="I96"/>
  <c r="I100" s="1"/>
  <c r="G96"/>
  <c r="G100" s="1"/>
  <c r="C96" i="51"/>
  <c r="C100" s="1"/>
  <c r="V96" i="79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Z96" i="102"/>
  <c r="Z100" s="1"/>
  <c r="AK96" i="61"/>
  <c r="AK100" s="1"/>
  <c r="AI96"/>
  <c r="AI100" s="1"/>
  <c r="AG96"/>
  <c r="AG100" s="1"/>
  <c r="AE96"/>
  <c r="AE100" s="1"/>
  <c r="AC96"/>
  <c r="AC100" s="1"/>
  <c r="AA96"/>
  <c r="AA100" s="1"/>
  <c r="Y96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Y96" i="95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AP96" i="96"/>
  <c r="AP100" s="1"/>
  <c r="AN96"/>
  <c r="AN100" s="1"/>
  <c r="AL96"/>
  <c r="AL100" s="1"/>
  <c r="AJ96"/>
  <c r="AJ100" s="1"/>
  <c r="AH96"/>
  <c r="AH100" s="1"/>
  <c r="AF96"/>
  <c r="AF100" s="1"/>
  <c r="AD96"/>
  <c r="AD100" s="1"/>
  <c r="AB96"/>
  <c r="AB100" s="1"/>
  <c r="Z96"/>
  <c r="Z100" s="1"/>
  <c r="X96"/>
  <c r="X100" s="1"/>
  <c r="V96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/>
  <c r="D100" s="1"/>
  <c r="AL96" i="98"/>
  <c r="AL100" s="1"/>
  <c r="AJ96"/>
  <c r="AJ100" s="1"/>
  <c r="AH96"/>
  <c r="AH100" s="1"/>
  <c r="AF96"/>
  <c r="AF100" s="1"/>
  <c r="AD96"/>
  <c r="AD100" s="1"/>
  <c r="AB96"/>
  <c r="AB100" s="1"/>
  <c r="Z96"/>
  <c r="Z100" s="1"/>
  <c r="X96"/>
  <c r="X100" s="1"/>
  <c r="V96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/>
  <c r="D100" s="1"/>
  <c r="AM96" i="25"/>
  <c r="AM100" s="1"/>
  <c r="AK96"/>
  <c r="AK100" s="1"/>
  <c r="AI96"/>
  <c r="AI100" s="1"/>
  <c r="AG96"/>
  <c r="AG100" s="1"/>
  <c r="AE96"/>
  <c r="AE100" s="1"/>
  <c r="AC96"/>
  <c r="AC100" s="1"/>
  <c r="AA96"/>
  <c r="AA100" s="1"/>
  <c r="Y96"/>
  <c r="Y100" s="1"/>
  <c r="W96"/>
  <c r="W100" s="1"/>
  <c r="U96"/>
  <c r="U100" s="1"/>
  <c r="S96"/>
  <c r="S100" s="1"/>
  <c r="Q96"/>
  <c r="Q100" s="1"/>
  <c r="O96"/>
  <c r="O100" s="1"/>
  <c r="M96"/>
  <c r="M100" s="1"/>
  <c r="K96"/>
  <c r="K100" s="1"/>
  <c r="I96"/>
  <c r="I100" s="1"/>
  <c r="G96"/>
  <c r="G100" s="1"/>
  <c r="AR96" i="60"/>
  <c r="AR100" s="1"/>
  <c r="AP96" i="52"/>
  <c r="AP100" s="1"/>
  <c r="AN96"/>
  <c r="AN100" s="1"/>
  <c r="AL96"/>
  <c r="AL100" s="1"/>
  <c r="AJ96"/>
  <c r="AJ100" s="1"/>
  <c r="AH96"/>
  <c r="AH100" s="1"/>
  <c r="AF96"/>
  <c r="AF100" s="1"/>
  <c r="AD96"/>
  <c r="AD100" s="1"/>
  <c r="AB96"/>
  <c r="AB100" s="1"/>
  <c r="Z96"/>
  <c r="Z100" s="1"/>
  <c r="X96"/>
  <c r="X100" s="1"/>
  <c r="V96"/>
  <c r="V100" s="1"/>
  <c r="T96"/>
  <c r="T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/>
  <c r="D100" s="1"/>
  <c r="AP96" i="109"/>
  <c r="AP100" s="1"/>
  <c r="B96" i="79"/>
  <c r="B100" s="1"/>
  <c r="D96"/>
  <c r="D100" s="1"/>
  <c r="C96" i="60"/>
  <c r="C100" s="1"/>
  <c r="C96" i="52"/>
  <c r="C100" s="1"/>
  <c r="C96" i="25"/>
  <c r="C100" s="1"/>
  <c r="B96" i="40"/>
  <c r="B100" s="1"/>
  <c r="C96" i="74"/>
  <c r="C100" s="1"/>
  <c r="E96"/>
  <c r="E100" s="1"/>
  <c r="G96"/>
  <c r="G100" s="1"/>
  <c r="I96"/>
  <c r="I100" s="1"/>
  <c r="K96"/>
  <c r="K100" s="1"/>
  <c r="M96"/>
  <c r="M100" s="1"/>
  <c r="O96"/>
  <c r="O100" s="1"/>
  <c r="Q96"/>
  <c r="Q100" s="1"/>
  <c r="S96"/>
  <c r="S100" s="1"/>
  <c r="C96" i="79"/>
  <c r="C100" s="1"/>
  <c r="C96" i="102"/>
  <c r="C100" s="1"/>
  <c r="B96" i="51"/>
  <c r="B100" s="1"/>
  <c r="D96"/>
  <c r="D100" s="1"/>
  <c r="E99" i="40"/>
  <c r="D99"/>
  <c r="F96" i="25"/>
  <c r="F100" s="1"/>
  <c r="S99" i="91"/>
  <c r="T99"/>
  <c r="D99"/>
  <c r="E99"/>
  <c r="F99"/>
  <c r="G99"/>
  <c r="H99"/>
  <c r="I99"/>
  <c r="J99"/>
  <c r="K99"/>
  <c r="L99"/>
  <c r="M99"/>
  <c r="N99"/>
  <c r="O99"/>
  <c r="P99"/>
  <c r="Q99"/>
  <c r="R99"/>
  <c r="C99"/>
  <c r="B99"/>
  <c r="I96" i="41" l="1"/>
  <c r="I100" s="1"/>
  <c r="I99"/>
  <c r="E96" i="25"/>
  <c r="E100" s="1"/>
  <c r="E99"/>
  <c r="D96"/>
  <c r="D100" s="1"/>
  <c r="D99"/>
  <c r="T96" i="91"/>
  <c r="T100" s="1"/>
  <c r="S96"/>
  <c r="S100" s="1"/>
  <c r="E96" i="40"/>
  <c r="E100" s="1"/>
  <c r="D96" i="91"/>
  <c r="D100" s="1"/>
  <c r="R96"/>
  <c r="R100" s="1"/>
  <c r="P96"/>
  <c r="P100" s="1"/>
  <c r="N96"/>
  <c r="N100" s="1"/>
  <c r="L96"/>
  <c r="L100" s="1"/>
  <c r="J96"/>
  <c r="J100" s="1"/>
  <c r="H96"/>
  <c r="H100" s="1"/>
  <c r="F96"/>
  <c r="F100" s="1"/>
  <c r="D96" i="40"/>
  <c r="D100" s="1"/>
  <c r="B96" i="91"/>
  <c r="B100" s="1"/>
  <c r="Q96"/>
  <c r="Q100" s="1"/>
  <c r="O96"/>
  <c r="O100" s="1"/>
  <c r="M96"/>
  <c r="M100" s="1"/>
  <c r="K96"/>
  <c r="K100" s="1"/>
  <c r="I96"/>
  <c r="I100" s="1"/>
  <c r="G96"/>
  <c r="G100" s="1"/>
  <c r="E96"/>
  <c r="E100" s="1"/>
  <c r="C96"/>
  <c r="C100" s="1"/>
</calcChain>
</file>

<file path=xl/sharedStrings.xml><?xml version="1.0" encoding="utf-8"?>
<sst xmlns="http://schemas.openxmlformats.org/spreadsheetml/2006/main" count="4650" uniqueCount="503">
  <si>
    <t>Spolu</t>
  </si>
  <si>
    <t>Tabuľka č.1</t>
  </si>
  <si>
    <t xml:space="preserve">počet </t>
  </si>
  <si>
    <t>počet</t>
  </si>
  <si>
    <t>Vytvorené-obsadené PM v sledovanom období</t>
  </si>
  <si>
    <t>Dohodnutá absolventská prax (na základe dohôd uzatvorených v sledovanom období)</t>
  </si>
  <si>
    <t>Priemerná dohodnutá doba vykonávania absolventskej praxe (v mes.)</t>
  </si>
  <si>
    <t xml:space="preserve">Dohodnutý počet UoZ </t>
  </si>
  <si>
    <t>Priemerný dohodnutý rozsah VzPrTP
[ hod. ]</t>
  </si>
  <si>
    <t>Dohodnuté PM
(na základe dohôd uzatvorených v sledovanom období)</t>
  </si>
  <si>
    <t>počet miest pre organizátorov</t>
  </si>
  <si>
    <t>priemerná doba trvania jedného miesta 
v mes.</t>
  </si>
  <si>
    <t>Dohodnutá činnosť prac.asistenta (na základe dohôd uzatvorených v sledovanom období)</t>
  </si>
  <si>
    <t>Dohodnutý počet PM</t>
  </si>
  <si>
    <t>Priemerná dohodnutá doba vykonávania pracovnej asistencie</t>
  </si>
  <si>
    <t>Počet občanov s OZP pre, ktorých sa poskytuje prac asistencia</t>
  </si>
  <si>
    <t>pre OZP&gt;70%</t>
  </si>
  <si>
    <t>do 1 mes.</t>
  </si>
  <si>
    <t>po 6.mes.</t>
  </si>
  <si>
    <t>po 6 mes.</t>
  </si>
  <si>
    <t>po 12 mes.</t>
  </si>
  <si>
    <t>Počet zam., ktorí naďalej pracujú po uk. doh. doby</t>
  </si>
  <si>
    <t>Počet novovytvorených PM pre prac. asistent.</t>
  </si>
  <si>
    <t>Dohodnuté miesta 
 (na základe dohôd uzatvorených v sledovanom období)</t>
  </si>
  <si>
    <t>Vytvorené-obsadené miesta v sledovanom období</t>
  </si>
  <si>
    <t>od 1mes.  do 3 mes.</t>
  </si>
  <si>
    <t>od 3 mes. do 6 mes.</t>
  </si>
  <si>
    <t>do 6 mes.</t>
  </si>
  <si>
    <t xml:space="preserve">od 6mes. do 12 mes. </t>
  </si>
  <si>
    <t>do 3 mes.</t>
  </si>
  <si>
    <t>od 3 do 6 mes.</t>
  </si>
  <si>
    <t xml:space="preserve">do 6mes. </t>
  </si>
  <si>
    <t>od 6 do 12 mes.</t>
  </si>
  <si>
    <t>Počet umiestnených UoZ na miesta organizátorov</t>
  </si>
  <si>
    <t>Počet vytvorených - obsadených pracovných miest, ktoré boli zrušené pred ukončením dohodnutej doby</t>
  </si>
  <si>
    <t>Priemerný dohodnutý rozsah hodín VzPrTP
(hod.)</t>
  </si>
  <si>
    <t xml:space="preserve">  </t>
  </si>
  <si>
    <t>Iné opatrenie</t>
  </si>
  <si>
    <t>Zamestnaní</t>
  </si>
  <si>
    <t>Zamestnaní -podporení</t>
  </si>
  <si>
    <t>Nezamestnaní</t>
  </si>
  <si>
    <t>počet PM</t>
  </si>
  <si>
    <t xml:space="preserve"> naďalej podnikajú</t>
  </si>
  <si>
    <t>su v evidencii ÚP</t>
  </si>
  <si>
    <t>Počet ABS. umiestnených v sled. období  na iné nástroje APTP</t>
  </si>
  <si>
    <t>spolu</t>
  </si>
  <si>
    <t>z toho</t>
  </si>
  <si>
    <t>ženy</t>
  </si>
  <si>
    <t xml:space="preserve"> znevýhodnení pracovníci</t>
  </si>
  <si>
    <t xml:space="preserve"> znevýhodnení UoZ</t>
  </si>
  <si>
    <t>Dohody podpísané v sledov.období</t>
  </si>
  <si>
    <t>Dohodnutý počet UoZ vo VzPrTP</t>
  </si>
  <si>
    <t>počet poberateľov dávky v hmotnej núdzi</t>
  </si>
  <si>
    <t xml:space="preserve"> znevýh. UoZ</t>
  </si>
  <si>
    <t>zenvýhodnení</t>
  </si>
  <si>
    <t>Počet UoZ. umiestnených v sled. období  na iné nástroje APTP</t>
  </si>
  <si>
    <t xml:space="preserve"> ženy</t>
  </si>
  <si>
    <t>znevýh. UoZ</t>
  </si>
  <si>
    <t>sú v evidencii ÚP</t>
  </si>
  <si>
    <t>zamestnaní</t>
  </si>
  <si>
    <r>
      <t>pre OZP</t>
    </r>
    <r>
      <rPr>
        <b/>
        <sz val="10"/>
        <rFont val="Arial"/>
        <family val="2"/>
        <charset val="238"/>
      </rPr>
      <t>≤70%</t>
    </r>
  </si>
  <si>
    <t>UoZ</t>
  </si>
  <si>
    <t>ZoZ</t>
  </si>
  <si>
    <t xml:space="preserve"> naďalej pracujú</t>
  </si>
  <si>
    <t>naďalej pracujú</t>
  </si>
  <si>
    <t>Dohody podpísané v sled.období</t>
  </si>
  <si>
    <t>mimo evidencie ÚP</t>
  </si>
  <si>
    <t>znevyh.</t>
  </si>
  <si>
    <t xml:space="preserve"> naďalej sú zamestnaní</t>
  </si>
  <si>
    <t>Počet PM, ktoré sú zachované po ukončení doh.doby</t>
  </si>
  <si>
    <t>znevýhodnení  UoZ</t>
  </si>
  <si>
    <t xml:space="preserve"> Počet PM </t>
  </si>
  <si>
    <t>Počet PM</t>
  </si>
  <si>
    <t>znevýhodnení UoZ</t>
  </si>
  <si>
    <t>počet poberateľov DHN a príspevkov k dávke</t>
  </si>
  <si>
    <t xml:space="preserve"> znevýhodnení  UoZ</t>
  </si>
  <si>
    <t xml:space="preserve">Počet  zamestnávateľov </t>
  </si>
  <si>
    <t>počet preprav.zamestnancov</t>
  </si>
  <si>
    <t>Počet umiestnených na TP v sled.období podľa doby od ukončenia prípravy</t>
  </si>
  <si>
    <t xml:space="preserve">Počet zamestnávateľov </t>
  </si>
  <si>
    <t>Počet podporených zamestnancov</t>
  </si>
  <si>
    <r>
      <t xml:space="preserve">OZP </t>
    </r>
    <r>
      <rPr>
        <b/>
        <sz val="10"/>
        <rFont val="Arial"/>
        <family val="2"/>
        <charset val="238"/>
      </rPr>
      <t>&gt;</t>
    </r>
    <r>
      <rPr>
        <b/>
        <sz val="10"/>
        <rFont val="Times New Roman CE"/>
        <family val="1"/>
        <charset val="238"/>
      </rPr>
      <t xml:space="preserve"> 70%</t>
    </r>
  </si>
  <si>
    <r>
      <t xml:space="preserve">OZP </t>
    </r>
    <r>
      <rPr>
        <b/>
        <sz val="10"/>
        <rFont val="Arial"/>
        <family val="2"/>
        <charset val="238"/>
      </rPr>
      <t>≥</t>
    </r>
    <r>
      <rPr>
        <b/>
        <sz val="10"/>
        <rFont val="Times New Roman CE"/>
        <family val="1"/>
        <charset val="238"/>
      </rPr>
      <t xml:space="preserve">40% </t>
    </r>
    <r>
      <rPr>
        <b/>
        <sz val="10"/>
        <rFont val="Arial"/>
        <family val="2"/>
        <charset val="238"/>
      </rPr>
      <t>≤</t>
    </r>
    <r>
      <rPr>
        <b/>
        <sz val="10"/>
        <rFont val="Times New Roman CE"/>
        <family val="1"/>
        <charset val="238"/>
      </rPr>
      <t xml:space="preserve"> 70%</t>
    </r>
  </si>
  <si>
    <t xml:space="preserve">Počet  podpor.zamestnávateľov </t>
  </si>
  <si>
    <t>Dohody  podpísané  v sledovanom období</t>
  </si>
  <si>
    <t>Počet  doh.podporených zamestnancov</t>
  </si>
  <si>
    <t>podnikajú</t>
  </si>
  <si>
    <t>Počet SZČ, ktorí naďalej podnikajú po uk. doh.doby</t>
  </si>
  <si>
    <t>Počet podporenýh UoZ  v sledovanom období</t>
  </si>
  <si>
    <t>Počet podporených UoZ  v sledovanom období</t>
  </si>
  <si>
    <t>pre ZoZ</t>
  </si>
  <si>
    <t>Počet podporených osôb  v sledovanom období</t>
  </si>
  <si>
    <t>pre UoZ</t>
  </si>
  <si>
    <t>Počet zamestnancov zamestnávateľov (na základe dohôd podpísaných v sledov. období)</t>
  </si>
  <si>
    <t>počet uzatvorených dohôd</t>
  </si>
  <si>
    <t>z toho podľa ekonomickej činnosti zamestnávateľa - SK NACE Rev. 2</t>
  </si>
  <si>
    <t>počet podporených pracovných miest</t>
  </si>
  <si>
    <t>z toho podľa KZAM</t>
  </si>
  <si>
    <t xml:space="preserve">celkový poskytnutý príspevok </t>
  </si>
  <si>
    <t>Sekcia A</t>
  </si>
  <si>
    <t>Sekcia B</t>
  </si>
  <si>
    <t>Sekcia C</t>
  </si>
  <si>
    <t>Sekcia D</t>
  </si>
  <si>
    <t>Sekcia E</t>
  </si>
  <si>
    <t>Sekcia F</t>
  </si>
  <si>
    <t>Sekcia G</t>
  </si>
  <si>
    <t>Sekcia H</t>
  </si>
  <si>
    <t>Sekcia I</t>
  </si>
  <si>
    <t>Sekcia J</t>
  </si>
  <si>
    <t>Sekcia K</t>
  </si>
  <si>
    <t>Sekcia L</t>
  </si>
  <si>
    <t>Sekcia M</t>
  </si>
  <si>
    <t>Sekcia N</t>
  </si>
  <si>
    <t>Sekcia O</t>
  </si>
  <si>
    <t>Sekcia P</t>
  </si>
  <si>
    <t>Sekcia Q</t>
  </si>
  <si>
    <t>Sekcia R</t>
  </si>
  <si>
    <t>Sekcia S</t>
  </si>
  <si>
    <t>Sekcia T</t>
  </si>
  <si>
    <t>Sekcia U</t>
  </si>
  <si>
    <t>KZAM 1</t>
  </si>
  <si>
    <t>KZAM 2</t>
  </si>
  <si>
    <t>KZAM 3</t>
  </si>
  <si>
    <t>KZAM 4</t>
  </si>
  <si>
    <t>KZAM 5</t>
  </si>
  <si>
    <t>KZAM 6</t>
  </si>
  <si>
    <t>KZAM 7</t>
  </si>
  <si>
    <t>KZAM 8</t>
  </si>
  <si>
    <t>KZAM 9</t>
  </si>
  <si>
    <t>KZAM 0</t>
  </si>
  <si>
    <t>v €</t>
  </si>
  <si>
    <t>počet miest</t>
  </si>
  <si>
    <t>§ 8 a)</t>
  </si>
  <si>
    <t>§ 8 b)</t>
  </si>
  <si>
    <t>§ 8 c)</t>
  </si>
  <si>
    <t>§ 8 d)</t>
  </si>
  <si>
    <t>§ 8 e)</t>
  </si>
  <si>
    <t>§ 8 f)</t>
  </si>
  <si>
    <t>§ 8 g)</t>
  </si>
  <si>
    <t>§ 8 h)</t>
  </si>
  <si>
    <t>§ 8 i)</t>
  </si>
  <si>
    <t>§ 8 j)</t>
  </si>
  <si>
    <t>§ 8 k)</t>
  </si>
  <si>
    <t>§ 8 l)</t>
  </si>
  <si>
    <t>§ 8 m)</t>
  </si>
  <si>
    <t>§ 8 n)</t>
  </si>
  <si>
    <t>§ 8 o)</t>
  </si>
  <si>
    <t>Celková výška  poskytnutých príspevkov v €</t>
  </si>
  <si>
    <t>podporení UoZ</t>
  </si>
  <si>
    <t>Priemerná dohodnutá cena jednej kurzo-hodiny
[ € ]</t>
  </si>
  <si>
    <t>Skutočné celkové výdavky na vzdelávanie 
(vrátane spolufinancovania) (€)</t>
  </si>
  <si>
    <t>Celková výška  poskytnutých dávok v €</t>
  </si>
  <si>
    <t>dohodnutá suma v €</t>
  </si>
  <si>
    <t>Dohodnutá suma finančných prostriedkov v €</t>
  </si>
  <si>
    <t>Celková výška  poskytnutých príspevkov  na dopravu zamestnancov v €</t>
  </si>
  <si>
    <t>do 1 mes. po ukončení dohody</t>
  </si>
  <si>
    <r>
      <t xml:space="preserve">dohodnutá suma v </t>
    </r>
    <r>
      <rPr>
        <b/>
        <sz val="10"/>
        <rFont val="Arial"/>
        <family val="2"/>
        <charset val="238"/>
      </rPr>
      <t>€</t>
    </r>
  </si>
  <si>
    <t>Dohodnuté PM (na základe dohôd uzatvorených v sledovanom období)</t>
  </si>
  <si>
    <t>pre OZP  &gt; 70%</t>
  </si>
  <si>
    <t>pre OZP  &gt; 40%  ≤ 70%</t>
  </si>
  <si>
    <r>
      <t xml:space="preserve">Celkový poskytnutý príspevok v </t>
    </r>
    <r>
      <rPr>
        <b/>
        <sz val="10"/>
        <rFont val="Arial"/>
        <family val="2"/>
        <charset val="238"/>
      </rPr>
      <t xml:space="preserve">€ </t>
    </r>
  </si>
  <si>
    <t>Počet uzatvorených dohôd</t>
  </si>
  <si>
    <t>Počet zamestnávateľov</t>
  </si>
  <si>
    <t>Počet občanov so ZP - SZČO</t>
  </si>
  <si>
    <t>počet subjektov</t>
  </si>
  <si>
    <t>počet zamestnancov, ktorým sa prispieva na dopravu</t>
  </si>
  <si>
    <t>§ 53c - Podpora začleňovania znevýhodnených UoZ na trh práce</t>
  </si>
  <si>
    <t xml:space="preserve">§ 32 - Poskytnutie náhrady častí cest.výdavkov UoZ , ktoré súvisia s absolvovaním vstupného pohovoru alebo VK u zamestnávateľa </t>
  </si>
  <si>
    <t xml:space="preserve">§ 46 - vzdelávanie a príprava pre trh práce ZoZ  </t>
  </si>
  <si>
    <t xml:space="preserve">§ 46 - vzdelávanie a príprava pre trh práce UoZ </t>
  </si>
  <si>
    <t xml:space="preserve">§ 47 - vzdelávanie a príprava pre trh práce zamestnanca </t>
  </si>
  <si>
    <t xml:space="preserve">§ 48b - Poskytovanie a výška dávky počas VzPrTP a počas prípravy na pracovné uplatnenie OZP </t>
  </si>
  <si>
    <t xml:space="preserve">§ 49 - príspevok na samostatnú zárobkovú činnosť </t>
  </si>
  <si>
    <t xml:space="preserve">§ 43_ods.7 - Náhrada časti cestovných výdavkov UoZ  </t>
  </si>
  <si>
    <t xml:space="preserve">§ 43_ods.10 - Náhrada časti výdavkov UoZ a ZoZ  </t>
  </si>
  <si>
    <t xml:space="preserve">§ 43_ods.11 - Náhrada výdavkov pre UoZ a ZoZ  </t>
  </si>
  <si>
    <t xml:space="preserve">§ 49a - príspevok na zapracovanie znevýhodneného uchádzača o zamestnanie </t>
  </si>
  <si>
    <t xml:space="preserve">§ 50 - Príspevok na podporu zamestnávania znevýhodneného uchádzača o zamestnanie  </t>
  </si>
  <si>
    <t xml:space="preserve">§ 50a - Príspevok na podporu udržania v zamestnaní zamestnancov s nízkymi mzdami </t>
  </si>
  <si>
    <t xml:space="preserve">§ 50 b-c - Podpora zamestnávania znevýhodneného uchádzača o zamestnanie v sociálnom podniku </t>
  </si>
  <si>
    <t xml:space="preserve">§ 50d - Príspevok na podporu udržania zamestnanosti </t>
  </si>
  <si>
    <t xml:space="preserve">§ 50e - Príspevok na podporu vytvorenia nového pracovného miesta </t>
  </si>
  <si>
    <t xml:space="preserve">§ 50g - Príspevok na podporu samostatnej zárobkovej činnosti </t>
  </si>
  <si>
    <t xml:space="preserve">§ 51 - príspevok na vykonávnie absolventskej praxe  </t>
  </si>
  <si>
    <t>§ 51a - Príspevok na podporu zamestnávania absolventov VzPrTP</t>
  </si>
  <si>
    <t xml:space="preserve">§ 52 - Príspevok na aktivačnú činnosť formou menších obecných služieb pre obec </t>
  </si>
  <si>
    <t xml:space="preserve">§ 52a - Príspevok na aktivačnú činnosť formou dobrovoľníckej služby </t>
  </si>
  <si>
    <t xml:space="preserve">§53 - Príspevok na dochádzku za prácou </t>
  </si>
  <si>
    <t xml:space="preserve">§53a - Príspevok na presťahovanie za prácou </t>
  </si>
  <si>
    <t xml:space="preserve">§53b - Príspevok na dopravu do zamestnania </t>
  </si>
  <si>
    <t xml:space="preserve">§55a - Príprava na pracovné uplatnenie občana so zdravotným postihnutím </t>
  </si>
  <si>
    <t xml:space="preserve">§ 56 - príspevok na zriadenie ChD a ChP a na ich zachovanie </t>
  </si>
  <si>
    <t xml:space="preserve">§ 56a - Príspevok na udržanie občana so zdravotným postihnutím v zamestnaní </t>
  </si>
  <si>
    <t xml:space="preserve">§ 57 - príspevok občanovi so ZP na SZČ </t>
  </si>
  <si>
    <t xml:space="preserve">§ 57a - Príspevok na obnovu alebo technické zhodnotenie hmotného majetku chránenej dielne alebo chráneného pracoviska </t>
  </si>
  <si>
    <t xml:space="preserve">§ 59 - Príspevok na činnosť pracovného asistenta </t>
  </si>
  <si>
    <t xml:space="preserve">§ 60 - Príspevok na úhradu prevádzkových nákladov chránenej dielne alebo chráneného pracoviska a na úhradu nákladov na dopravu zamestnancov </t>
  </si>
  <si>
    <t>Tabuľka č.2a</t>
  </si>
  <si>
    <t>Tabuľka č.2b</t>
  </si>
  <si>
    <t>Tabuľka č.2c</t>
  </si>
  <si>
    <t>Tabuľka č.3a</t>
  </si>
  <si>
    <t>Tabuľka č.3b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</si>
  <si>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</si>
  <si>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</si>
  <si>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</si>
  <si>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</si>
  <si>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</si>
  <si>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</si>
  <si>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</si>
  <si>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</si>
  <si>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</si>
  <si>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č.14</t>
  </si>
  <si>
    <t>Tabuľka č.16</t>
  </si>
  <si>
    <t>Tabuľka č.17</t>
  </si>
  <si>
    <t>Tabuľka č.18</t>
  </si>
  <si>
    <t>Tabuľka č.19</t>
  </si>
  <si>
    <t>Tabuľka č.20</t>
  </si>
  <si>
    <t>Tabuľka č.21</t>
  </si>
  <si>
    <t>Tabuľka č.22</t>
  </si>
  <si>
    <t>Tabuľka č.24</t>
  </si>
  <si>
    <t>Tabuľka č.26</t>
  </si>
  <si>
    <t>Tabuľka č.27</t>
  </si>
  <si>
    <t>Tabuľka č.28</t>
  </si>
  <si>
    <t>Tabuľka č.29</t>
  </si>
  <si>
    <t>Tabuľka č.30</t>
  </si>
  <si>
    <t>Tabuľka č.31</t>
  </si>
  <si>
    <t>Tabuľka č.32</t>
  </si>
  <si>
    <t>§ 8k)</t>
  </si>
  <si>
    <t>§ 8o)</t>
  </si>
  <si>
    <t>Vytvorené-obsadené  pracovné miesta</t>
  </si>
  <si>
    <t>Dohodnuté PM                                                                                                               (na základe dohôd uzatvorených v sledovanom období)</t>
  </si>
  <si>
    <t>Spôsob financovania</t>
  </si>
  <si>
    <t>počet UoZ na AČ</t>
  </si>
  <si>
    <t>Počet subjektov a organizácií, ktoré realizovali AČ</t>
  </si>
  <si>
    <t xml:space="preserve">počet UoZ </t>
  </si>
  <si>
    <t>Počet dohôd</t>
  </si>
  <si>
    <t>dohodnutá suma (príspevok PO/FO)               v €</t>
  </si>
  <si>
    <t>dohodnutá suma  (pauášalny príspevok UoZ)            v €</t>
  </si>
  <si>
    <t>25-54 r.</t>
  </si>
  <si>
    <t>55-64r.</t>
  </si>
  <si>
    <t>Štruktúra zaradených UoZ podľa veku</t>
  </si>
  <si>
    <t>Štruktúra zaradených UoZ podľa dosiahnutého vzdelania</t>
  </si>
  <si>
    <t>ISCED 3</t>
  </si>
  <si>
    <t>ISCED  4</t>
  </si>
  <si>
    <t>ISCED 1a2</t>
  </si>
  <si>
    <t>ISCED 5a6</t>
  </si>
  <si>
    <t>15-24 r.</t>
  </si>
  <si>
    <t>Štruktúra podporených UoZ podľa veku</t>
  </si>
  <si>
    <t>Štruktúra podporených UoZ podľa dosiahnutého vzdelania</t>
  </si>
  <si>
    <t>Štruktúra umiestnených UoZ podľa veku</t>
  </si>
  <si>
    <t>Štruktúra umiestnených UoZ podľa dosiahnutého vzdelania</t>
  </si>
  <si>
    <t>§ 50i - Príspevok na podporu regionálnej a miestnej zamestnanosti</t>
  </si>
  <si>
    <t>Tabuľka č.23</t>
  </si>
  <si>
    <r>
      <t xml:space="preserve">Celková výška  poskytnutých príspevkov v </t>
    </r>
    <r>
      <rPr>
        <b/>
        <sz val="10"/>
        <rFont val="Calibri"/>
        <family val="2"/>
        <charset val="238"/>
      </rPr>
      <t>€</t>
    </r>
  </si>
  <si>
    <t>celkový dohodnutý príspevok (v € )</t>
  </si>
  <si>
    <t>celkový dohodnutý príspevok (v €)</t>
  </si>
  <si>
    <t>dohodnutá suma ( v €)</t>
  </si>
  <si>
    <t>Počet  UoZ umiestnených  na miesta organizátorov</t>
  </si>
  <si>
    <t>Celková výška  poskytnutých príspevkov (v €)</t>
  </si>
  <si>
    <t>Celkový poskytnutý príspevok(v €)</t>
  </si>
  <si>
    <t>dohodnutá suma  ( v € )</t>
  </si>
  <si>
    <t>dohodnutá suma (v € )</t>
  </si>
  <si>
    <t>dohodnutá suma  (v €)</t>
  </si>
  <si>
    <t>Dohodnutá suma finančných prostriedkov ( v €)</t>
  </si>
  <si>
    <r>
      <t xml:space="preserve">úhrada príspevku (v </t>
    </r>
    <r>
      <rPr>
        <b/>
        <sz val="10"/>
        <rFont val="Calibri"/>
        <family val="2"/>
        <charset val="238"/>
      </rPr>
      <t>€ )</t>
    </r>
  </si>
  <si>
    <t>prevádzkové náklady  (v € )</t>
  </si>
  <si>
    <t>doprava zamestnancov (v € )</t>
  </si>
  <si>
    <t>Úhrada príspevku ( v € )</t>
  </si>
  <si>
    <t>prevádzkové náklady ( v € )</t>
  </si>
  <si>
    <t>doprava zamestnancov  ( v € )</t>
  </si>
  <si>
    <t>Celkový dohodnutý príspevok (bez spolufinancovania) 
(€)</t>
  </si>
  <si>
    <t>Celková doh.suma  (paušál +prísp.PO/FO)v €</t>
  </si>
  <si>
    <t>z toho dohodnutá suma (príspevok PO/FO)               v €</t>
  </si>
  <si>
    <t>z toho dohodnutá suma  (pauášalny príspevok UoZ)            v €</t>
  </si>
  <si>
    <t>do 1 mes.po ukončení dohody (zo stl.33):</t>
  </si>
  <si>
    <t xml:space="preserve"> do 1 mes. po ukončení VzPrTP (zo stĺpca 33):</t>
  </si>
  <si>
    <t>do 1 mes.po ukončení dohody  (zo stl.33 ):</t>
  </si>
  <si>
    <t>predčasne ukončili</t>
  </si>
  <si>
    <t>Umiestnenie na TP v sled.období podľa doby od ukončenia VzPrTP</t>
  </si>
  <si>
    <t xml:space="preserve"> Stav - UoZ, ktorí sú ku koncu sled.obdobia  na VzPrTP </t>
  </si>
  <si>
    <t xml:space="preserve">Prítok - ZoZ zaradení na  VzPrTP </t>
  </si>
  <si>
    <t>Prítok - zamestnanci zaradení v sled.období na VzPrTP  (na zákl.podp.dohôd)</t>
  </si>
  <si>
    <t>Odtok -  zamestnanci, ktorí ukončili VzPrTP v sled.období</t>
  </si>
  <si>
    <t xml:space="preserve"> Prítok - UoZ zaradení  na  VzPrTP v sledovanom období  </t>
  </si>
  <si>
    <t>Odtok -  UoZ, ktorí ukončili   VzPrTP  v sledovanom období</t>
  </si>
  <si>
    <t xml:space="preserve">Stav - zamestnanci, ktorí sú ku koncu sled.obdobia na VzPrTP </t>
  </si>
  <si>
    <t xml:space="preserve">Prítok - UoZ, ktorí začali SZČ v sled.období na základe dohody </t>
  </si>
  <si>
    <t xml:space="preserve">Prítok - UoZ zaradení na zapracovanie v sled.období </t>
  </si>
  <si>
    <t>Odtok  -  UoZ, kt. ukončili zapracovanie v sledovanom období</t>
  </si>
  <si>
    <t>Počet osôb, ktoré sa umiestnili  na TP  v sledovanom období - podľa doby od ukončenia  zapracovania</t>
  </si>
  <si>
    <t>Odtok -  SZČO, kt. uplynula v sledovanom období doba podporenia (doh.doba)</t>
  </si>
  <si>
    <t xml:space="preserve">Stav -  UoZ ku koncu sled.obdobia na zapracovaní </t>
  </si>
  <si>
    <t xml:space="preserve">Prítok - UoZ  umiestnení  na nástroj APTP  v  sled.období </t>
  </si>
  <si>
    <t>Odtok - UoZ, kt.ukončili opatrenie APTP v sledovanom období</t>
  </si>
  <si>
    <t>Stav - UoZ  umiestnení  ku koncu sled.obdobia na nástroji</t>
  </si>
  <si>
    <t>Prítok -  zamestnanci , ktorým  v sled.období  začalo podporenie PM</t>
  </si>
  <si>
    <t xml:space="preserve">Odtok -  zamestnanci, kt. v sledovanom období skončilo podporenie PM </t>
  </si>
  <si>
    <t>Stav - zamestnanci , kt.PM je  ku koncu sled.obdobia podporované</t>
  </si>
  <si>
    <t xml:space="preserve">Prítok - UoZ umiestnení na nástroj APTP  v  sled.období </t>
  </si>
  <si>
    <t xml:space="preserve"> naďalej sú zamestnaní </t>
  </si>
  <si>
    <t>PM udržané  po ukončení dohody</t>
  </si>
  <si>
    <t>Stav -  UoZ   na opatrení APTP  ku koncu sled.obdobia</t>
  </si>
  <si>
    <t>celkový dohodnutý príspevok ( v €)</t>
  </si>
  <si>
    <t xml:space="preserve">znevýhodnení UoZ </t>
  </si>
  <si>
    <t xml:space="preserve">Prítok - UoZ  umiestnení v sled.období </t>
  </si>
  <si>
    <t>Odtok - UoZ, kt. ukončili opatrenie APTP v sledovanom období</t>
  </si>
  <si>
    <t>do 1 mes.po ukončení dohody:</t>
  </si>
  <si>
    <t>Stav - UoZ ku koncu sled.obdobia na opatrení APTP</t>
  </si>
  <si>
    <t>Prítok - UoZ zaradení  na vykonávanie AP v sledovanom období</t>
  </si>
  <si>
    <t>Odtok - UoZ, kt. ukončili AP v sledovanom období</t>
  </si>
  <si>
    <t xml:space="preserve"> do 1 mes. po ukončení AP:  </t>
  </si>
  <si>
    <t xml:space="preserve">Dohodnutá suma (paušál.prísp.) v € </t>
  </si>
  <si>
    <t>Dohodnutá suma fin.prostried. spolu  v €</t>
  </si>
  <si>
    <t>paušálny prísp.  v €</t>
  </si>
  <si>
    <t>poistné v €</t>
  </si>
  <si>
    <t>Stav -  UoZ na AP ku koncu sled.obdobia</t>
  </si>
  <si>
    <t>Počet osôb, ktoré sa umiestnili  na TP v sledovanom období od ukončenia AP</t>
  </si>
  <si>
    <t xml:space="preserve"> do 1 mes. po ukončení podp.zamestnania </t>
  </si>
  <si>
    <t>Odtok - UoZ, kt. ukončili podporené zamestnanie</t>
  </si>
  <si>
    <t>Stav - UoZ na podporenom zamestnaní ku koncu sled.obdobia</t>
  </si>
  <si>
    <t>Prítok -UoZ zaradení na nástroj APTP v sledovanom období</t>
  </si>
  <si>
    <t>Prítok - UoZ umiestnení na AČ v sledovanom období</t>
  </si>
  <si>
    <t>Odtok - UoZ, kt. ukončili AČ v sled.období</t>
  </si>
  <si>
    <t xml:space="preserve"> do 1 mes. po ukončení AČ</t>
  </si>
  <si>
    <t>Počet UoZ, ktorí sa v sled.období umiestnili na TP od ukončenia AČ</t>
  </si>
  <si>
    <t>Stav - UoZ. umiestnených na  AČ  ku koncu sled.obdobia</t>
  </si>
  <si>
    <t xml:space="preserve"> do 1 mes. po ukončení AČ </t>
  </si>
  <si>
    <t>Počet UoZ, ktorí sa umiestnili na TP po uk. doh. doby</t>
  </si>
  <si>
    <t>Stav -  UoZ. umiestnených na  AČ ku koncu sled.obdobia</t>
  </si>
  <si>
    <t>štruktúra znevýhodnení podporených UoZ podľa § 8</t>
  </si>
  <si>
    <t>štruktúra podporených UoZ podľa veku</t>
  </si>
  <si>
    <t>štruktúra podporených UoZ podľa dosiahnutého vzdelania</t>
  </si>
  <si>
    <t>Prítok - občania zaradení  v sled.období na PrPU</t>
  </si>
  <si>
    <t>doh. počet</t>
  </si>
  <si>
    <t>Odtok - ukončená PrPU v sled.období</t>
  </si>
  <si>
    <t>do 1 mes. poukončení  PrPU :</t>
  </si>
  <si>
    <t>Stav - občania  na realizovanej PrPU ku koncu sledovaného obdobia</t>
  </si>
  <si>
    <t>Prítok - umiestnení na nástroj APTP v sledovanom období</t>
  </si>
  <si>
    <t>Odtok - občania, kt. ukončili opatrenie APTP v sledovanom období</t>
  </si>
  <si>
    <t xml:space="preserve"> do 1 mes. po ukončení PM</t>
  </si>
  <si>
    <t>Stav - občania na opatrení  APTP ku koncu sled.obdobia</t>
  </si>
  <si>
    <t>Prítok - umiestnení UoZ na nástroj APTP v sledovanom období</t>
  </si>
  <si>
    <t>Odtok - počet SZČ osôb, kt. ukončili opatrenie APTP v sledovanom období</t>
  </si>
  <si>
    <t>Stav - SZČO na nástroji APTP ku koncu sled.obdobia</t>
  </si>
  <si>
    <t>Celková poskytnutá suma  v €</t>
  </si>
  <si>
    <t>Prítok - príspevky poskytnuté v sledovanom období</t>
  </si>
  <si>
    <t>do 1 mes. po ukončení PM sú :</t>
  </si>
  <si>
    <t>Stav - Počet asistentov  ku koncu sled.obdobia</t>
  </si>
  <si>
    <t>do 1 mes. po ukončení PM  :</t>
  </si>
  <si>
    <t>Štruktúra  znevýhodnení zaradených UoZ podľa § 8</t>
  </si>
  <si>
    <t>z  toho</t>
  </si>
  <si>
    <t>Počet udržaných - obsadených pracovných miest, ktoré boli zrušené pred ukončením dohodnutej doby</t>
  </si>
  <si>
    <t>Štruktúra znevýhodnení podporených UoZ podľa § 8</t>
  </si>
  <si>
    <t>Štruktúra znevýhodnení  podporených  UoZ podľa § 8</t>
  </si>
  <si>
    <t>Štruktúra znevýhodnení  zaradených UoZ podľa § 8</t>
  </si>
  <si>
    <t>Štruktúra znevýhodnení podporených  UoZ podľa § 8</t>
  </si>
  <si>
    <t>Štruktúra znevýhodnení umiestnených UoZ podľa § 8</t>
  </si>
  <si>
    <t>Štruktúra znevýhodnení zaradených UoZ podľa § 8</t>
  </si>
  <si>
    <t>Štruktúra znevýhodnení  umiestnených UoZ podľa § 8</t>
  </si>
  <si>
    <t>štruktúra zaradených ZoZ podľa veku</t>
  </si>
  <si>
    <t>štruktúra zaradených ZoZ podľa dosiahnutého vzdelania</t>
  </si>
  <si>
    <t>štruktúra zaradených zamestn. podľa veku</t>
  </si>
  <si>
    <t xml:space="preserve">Počet podporených UoZ   v sled.období dávkou  počas VzPrTP </t>
  </si>
  <si>
    <t xml:space="preserve"> spolu</t>
  </si>
  <si>
    <t>Prítok - UoZ umiestnení  na nástroj APTP v sledovanom období</t>
  </si>
  <si>
    <t xml:space="preserve">Počet podporených UoZ  v sled.období </t>
  </si>
  <si>
    <t xml:space="preserve">Počet podporených UoZ v sled.období </t>
  </si>
  <si>
    <t>Dohodnutý počet ZoZ vo VzPrTP</t>
  </si>
  <si>
    <t>Odtok - ZoZ, ktorí ukončili   VzPrTP  v sledovanom období</t>
  </si>
  <si>
    <t xml:space="preserve">Stav- ZoZ, ktorí  sú ku koncu sled.obdobia na VzPrTP  </t>
  </si>
  <si>
    <t>do 1 mes. po ukončení zapracovania (zo stĺpca 34) :</t>
  </si>
  <si>
    <r>
      <t xml:space="preserve">doh.suma v </t>
    </r>
    <r>
      <rPr>
        <b/>
        <sz val="10"/>
        <rFont val="Calibri"/>
        <family val="2"/>
        <charset val="238"/>
      </rPr>
      <t>€</t>
    </r>
  </si>
  <si>
    <t>počet  doh.PM</t>
  </si>
  <si>
    <t xml:space="preserve">SZČO, ktoré  v sled.období naďalej podnikajú  podľa doby  od ukončenia  doh.podporenia </t>
  </si>
  <si>
    <t>Stav - SZČO podporené príspevkom  ku koncu sled.obdobia (plynie doh.doba)</t>
  </si>
  <si>
    <t xml:space="preserve"> sú naďalej zamestnaní </t>
  </si>
  <si>
    <t xml:space="preserve">sú  naďalej zamestnaní </t>
  </si>
  <si>
    <t xml:space="preserve">Prítok - osoby, ktoré v sled.období začali vykonávať činnosť prac.asistenta </t>
  </si>
  <si>
    <t>Podporení zamestnávatelia v sled.období</t>
  </si>
  <si>
    <t>Podporení SZČO v sled.období</t>
  </si>
  <si>
    <t>Dohodnutá suma (kurzovné) v €</t>
  </si>
  <si>
    <t>Počet  UoZ na AČ</t>
  </si>
  <si>
    <t>Počet UoZ na AČ</t>
  </si>
  <si>
    <t>celkový počet podp.PM</t>
  </si>
  <si>
    <t xml:space="preserve">Celkový počet podporených </t>
  </si>
  <si>
    <t xml:space="preserve">Počet mesiacov, za ktoré bol príspevok vyplatený </t>
  </si>
  <si>
    <t>SR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</si>
  <si>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</si>
  <si>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</si>
  <si>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</si>
  <si>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</si>
  <si>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</si>
  <si>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</si>
  <si>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</si>
  <si>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</si>
  <si>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</si>
  <si>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</si>
  <si>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</si>
  <si>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</si>
  <si>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</si>
  <si>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</si>
  <si>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</si>
  <si>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</si>
  <si>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</si>
  <si>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</si>
  <si>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</si>
  <si>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</si>
  <si>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</si>
  <si>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</si>
  <si>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</si>
  <si>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</si>
  <si>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</si>
  <si>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</si>
  <si>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</si>
  <si>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</si>
  <si>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</si>
  <si>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</si>
  <si>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</si>
  <si>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</si>
  <si>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</si>
  <si>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</si>
  <si>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</si>
  <si>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</si>
  <si>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</si>
  <si>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</si>
  <si>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</si>
  <si>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</si>
  <si>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</si>
  <si>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</si>
  <si>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</si>
  <si>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</si>
  <si>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</si>
  <si>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</si>
  <si>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</si>
  <si>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</si>
  <si>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</si>
  <si>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</si>
  <si>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</si>
  <si>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</si>
  <si>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</si>
  <si>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</si>
  <si>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</si>
  <si>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</si>
  <si>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</si>
  <si>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</si>
  <si>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</si>
  <si>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</si>
  <si>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</si>
  <si>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</si>
  <si>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</si>
  <si>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</si>
  <si>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</si>
  <si>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</si>
  <si>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</si>
  <si>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</si>
  <si>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</si>
  <si>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</si>
  <si>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</si>
  <si>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</si>
  <si>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</si>
  <si>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</si>
  <si>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</si>
  <si>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</si>
  <si>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</si>
  <si>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</si>
  <si>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</si>
  <si>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</si>
  <si>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</si>
  <si>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</si>
  <si>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</si>
  <si>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</si>
  <si>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</si>
  <si>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</si>
  <si>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</si>
  <si>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Odtok - osoby, kt. ukončili opatrenie APTP v sledovanom období</t>
  </si>
  <si>
    <t>Osoby, ktoré naďalej vykonávajú prac.asistenciu  podľa doby  od ukončenia  doh.doby</t>
  </si>
  <si>
    <t>Počet zaradených spolu (UoZ + mimo evidencie ÚP)</t>
  </si>
  <si>
    <t>Štruktúra zaradených  podľa veku</t>
  </si>
  <si>
    <t>Štruktúra zaradených podľa dosiahnutého vzdelania</t>
  </si>
  <si>
    <t>Počet osôb spolu (UoZ + mimo evidencie ÚP)</t>
  </si>
  <si>
    <t>z toho predčasne</t>
  </si>
  <si>
    <t>Názov projektu</t>
  </si>
  <si>
    <r>
      <t xml:space="preserve">Náklady na projekt v </t>
    </r>
    <r>
      <rPr>
        <b/>
        <sz val="10"/>
        <rFont val="Arial"/>
        <family val="2"/>
        <charset val="238"/>
      </rPr>
      <t>€</t>
    </r>
  </si>
  <si>
    <t>Doba realizácie v mesiacoch</t>
  </si>
  <si>
    <t>Prítok -  osoby zapojené  v sledovanom období do projektov</t>
  </si>
  <si>
    <t>Štruktúra zapojených osôb podľa veku</t>
  </si>
  <si>
    <t>Štruktúra zapojených osôb podľa dosiahnutého vzdelania</t>
  </si>
  <si>
    <t>znevyh.UoZ</t>
  </si>
  <si>
    <t>Tabuľka č.25v</t>
  </si>
  <si>
    <t>§ 54 - Programy a  projekty - interné projekty</t>
  </si>
  <si>
    <t>§50j- Príspevok na podporu zamestnanosti na realizáciu opatrení na ochranu pred povodňami a na riešenie následkov mimoriadnej situácie</t>
  </si>
  <si>
    <t>BSK</t>
  </si>
  <si>
    <t>Prítok - Podporení  v sled.období (prvý krát )</t>
  </si>
  <si>
    <t>Celkovo podporení v sled.období</t>
  </si>
  <si>
    <t>Počet PM zachovaných po ukončení podpornej doby</t>
  </si>
  <si>
    <t>do 6mes.</t>
  </si>
  <si>
    <t>Prítok - Podporení v sled.období (začiatok poskytovania príspevku)</t>
  </si>
  <si>
    <t>Odtok - ukončenie poskytovania príspevku</t>
  </si>
  <si>
    <t xml:space="preserve">Stav - ku koncu sled.obdobia  trvá poskytovanie príspevku </t>
  </si>
  <si>
    <t>do 6 mes</t>
  </si>
  <si>
    <t>od 6 do 12 mes</t>
  </si>
  <si>
    <t>Obdobie: rok 2011</t>
  </si>
  <si>
    <t>-</t>
  </si>
</sst>
</file>

<file path=xl/styles.xml><?xml version="1.0" encoding="utf-8"?>
<styleSheet xmlns="http://schemas.openxmlformats.org/spreadsheetml/2006/main">
  <numFmts count="3">
    <numFmt numFmtId="43" formatCode="_-* #,##0.00\ _S_k_-;\-* #,##0.00\ _S_k_-;_-* &quot;-&quot;??\ _S_k_-;_-@_-"/>
    <numFmt numFmtId="164" formatCode="#,##0;[Red]#,##0"/>
    <numFmt numFmtId="165" formatCode="#,##0.00_ ;\-#,##0.00\ "/>
  </numFmts>
  <fonts count="38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4"/>
      <name val="Times New Roman"/>
      <family val="1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 CE"/>
      <family val="1"/>
      <charset val="238"/>
    </font>
    <font>
      <sz val="12"/>
      <name val="Arial CE"/>
      <charset val="238"/>
    </font>
    <font>
      <sz val="12"/>
      <name val="Times New Roman"/>
      <family val="1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 CE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Calibri"/>
      <family val="2"/>
      <charset val="238"/>
    </font>
    <font>
      <sz val="8"/>
      <name val="Times New Roman"/>
      <family val="1"/>
      <charset val="238"/>
    </font>
    <font>
      <b/>
      <i/>
      <sz val="10"/>
      <name val="Arial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i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</cellStyleXfs>
  <cellXfs count="8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Protection="1"/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6" fillId="2" borderId="5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6" fillId="2" borderId="2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3" fontId="4" fillId="0" borderId="7" xfId="1" applyFont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/>
    <xf numFmtId="0" fontId="20" fillId="0" borderId="0" xfId="0" applyFont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1" xfId="0" applyFont="1" applyFill="1" applyBorder="1" applyAlignment="1" applyProtection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vertical="center" wrapText="1"/>
    </xf>
    <xf numFmtId="0" fontId="22" fillId="2" borderId="29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22" xfId="0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4" xfId="0" applyFont="1" applyFill="1" applyBorder="1" applyAlignment="1" applyProtection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16" fillId="2" borderId="27" xfId="0" applyFont="1" applyFill="1" applyBorder="1" applyAlignment="1" applyProtection="1">
      <alignment vertical="center" wrapText="1"/>
    </xf>
    <xf numFmtId="0" fontId="24" fillId="2" borderId="38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Continuous" vertical="center"/>
    </xf>
    <xf numFmtId="0" fontId="23" fillId="2" borderId="12" xfId="0" applyFont="1" applyFill="1" applyBorder="1" applyAlignment="1">
      <alignment horizontal="centerContinuous" vertical="center"/>
    </xf>
    <xf numFmtId="0" fontId="24" fillId="2" borderId="30" xfId="0" applyFont="1" applyFill="1" applyBorder="1" applyAlignment="1">
      <alignment horizontal="centerContinuous" vertical="center"/>
    </xf>
    <xf numFmtId="0" fontId="24" fillId="2" borderId="31" xfId="0" applyFont="1" applyFill="1" applyBorder="1" applyAlignment="1">
      <alignment horizontal="centerContinuous" vertical="center"/>
    </xf>
    <xf numFmtId="0" fontId="24" fillId="2" borderId="40" xfId="0" applyFont="1" applyFill="1" applyBorder="1" applyAlignment="1">
      <alignment horizontal="centerContinuous" vertical="center"/>
    </xf>
    <xf numFmtId="0" fontId="24" fillId="2" borderId="37" xfId="0" applyFont="1" applyFill="1" applyBorder="1" applyAlignment="1">
      <alignment horizontal="centerContinuous" vertical="center"/>
    </xf>
    <xf numFmtId="0" fontId="16" fillId="2" borderId="16" xfId="0" applyFont="1" applyFill="1" applyBorder="1" applyAlignment="1" applyProtection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vertical="center"/>
    </xf>
    <xf numFmtId="3" fontId="12" fillId="0" borderId="42" xfId="0" applyNumberFormat="1" applyFont="1" applyBorder="1" applyAlignment="1" applyProtection="1">
      <alignment vertical="center"/>
    </xf>
    <xf numFmtId="0" fontId="24" fillId="2" borderId="23" xfId="0" applyFont="1" applyFill="1" applyBorder="1" applyAlignment="1" applyProtection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4" fillId="2" borderId="56" xfId="0" applyFont="1" applyFill="1" applyBorder="1" applyAlignment="1">
      <alignment horizontal="center" vertical="center"/>
    </xf>
    <xf numFmtId="0" fontId="24" fillId="2" borderId="56" xfId="0" applyFont="1" applyFill="1" applyBorder="1" applyAlignment="1" applyProtection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Continuous" vertical="center"/>
    </xf>
    <xf numFmtId="0" fontId="24" fillId="2" borderId="35" xfId="0" applyFont="1" applyFill="1" applyBorder="1" applyAlignment="1">
      <alignment horizontal="centerContinuous" vertical="center"/>
    </xf>
    <xf numFmtId="0" fontId="16" fillId="2" borderId="63" xfId="2" applyFont="1" applyFill="1" applyBorder="1" applyAlignment="1" applyProtection="1">
      <alignment horizontal="center" vertical="center" wrapText="1"/>
      <protection hidden="1"/>
    </xf>
    <xf numFmtId="0" fontId="16" fillId="2" borderId="48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vertical="center" wrapText="1"/>
    </xf>
    <xf numFmtId="0" fontId="24" fillId="2" borderId="39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Continuous" vertical="center"/>
    </xf>
    <xf numFmtId="0" fontId="24" fillId="2" borderId="30" xfId="0" applyFont="1" applyFill="1" applyBorder="1" applyAlignment="1" applyProtection="1">
      <alignment horizontal="center" vertical="center"/>
    </xf>
    <xf numFmtId="0" fontId="24" fillId="2" borderId="31" xfId="0" applyFont="1" applyFill="1" applyBorder="1" applyAlignment="1" applyProtection="1">
      <alignment horizontal="center" vertical="center"/>
    </xf>
    <xf numFmtId="0" fontId="24" fillId="2" borderId="40" xfId="0" applyFont="1" applyFill="1" applyBorder="1" applyAlignment="1" applyProtection="1">
      <alignment horizontal="center" vertical="center"/>
    </xf>
    <xf numFmtId="0" fontId="24" fillId="2" borderId="37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4" fillId="2" borderId="38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3" fontId="12" fillId="0" borderId="45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3" fontId="29" fillId="5" borderId="1" xfId="0" applyNumberFormat="1" applyFont="1" applyFill="1" applyBorder="1" applyAlignment="1" applyProtection="1">
      <alignment vertical="center"/>
    </xf>
    <xf numFmtId="3" fontId="29" fillId="6" borderId="95" xfId="0" applyNumberFormat="1" applyFont="1" applyFill="1" applyBorder="1" applyAlignment="1" applyProtection="1">
      <alignment vertical="center"/>
    </xf>
    <xf numFmtId="3" fontId="29" fillId="6" borderId="96" xfId="0" applyNumberFormat="1" applyFont="1" applyFill="1" applyBorder="1" applyAlignment="1" applyProtection="1">
      <alignment vertical="center"/>
    </xf>
    <xf numFmtId="3" fontId="12" fillId="0" borderId="53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3" fontId="29" fillId="5" borderId="3" xfId="0" applyNumberFormat="1" applyFont="1" applyFill="1" applyBorder="1" applyAlignment="1" applyProtection="1">
      <alignment vertical="center"/>
    </xf>
    <xf numFmtId="3" fontId="29" fillId="6" borderId="97" xfId="0" applyNumberFormat="1" applyFont="1" applyFill="1" applyBorder="1" applyAlignment="1" applyProtection="1">
      <alignment vertical="center"/>
    </xf>
    <xf numFmtId="3" fontId="12" fillId="0" borderId="44" xfId="0" applyNumberFormat="1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3" fontId="29" fillId="5" borderId="48" xfId="0" applyNumberFormat="1" applyFont="1" applyFill="1" applyBorder="1" applyAlignment="1" applyProtection="1">
      <alignment vertical="center"/>
    </xf>
    <xf numFmtId="3" fontId="29" fillId="6" borderId="98" xfId="0" applyNumberFormat="1" applyFont="1" applyFill="1" applyBorder="1" applyAlignment="1" applyProtection="1">
      <alignment vertical="center"/>
    </xf>
    <xf numFmtId="3" fontId="29" fillId="5" borderId="16" xfId="0" applyNumberFormat="1" applyFont="1" applyFill="1" applyBorder="1" applyAlignment="1" applyProtection="1">
      <alignment vertical="center"/>
    </xf>
    <xf numFmtId="3" fontId="12" fillId="0" borderId="64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3" fontId="29" fillId="5" borderId="4" xfId="0" applyNumberFormat="1" applyFont="1" applyFill="1" applyBorder="1" applyAlignment="1" applyProtection="1">
      <alignment vertical="center"/>
    </xf>
    <xf numFmtId="3" fontId="29" fillId="6" borderId="84" xfId="0" applyNumberFormat="1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horizontal="center" vertical="center" wrapText="1"/>
    </xf>
    <xf numFmtId="3" fontId="12" fillId="0" borderId="94" xfId="0" applyNumberFormat="1" applyFont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" fontId="29" fillId="5" borderId="55" xfId="0" applyNumberFormat="1" applyFont="1" applyFill="1" applyBorder="1" applyAlignment="1" applyProtection="1">
      <alignment vertical="center"/>
    </xf>
    <xf numFmtId="3" fontId="29" fillId="6" borderId="78" xfId="0" applyNumberFormat="1" applyFont="1" applyFill="1" applyBorder="1" applyAlignment="1" applyProtection="1">
      <alignment vertical="center"/>
    </xf>
    <xf numFmtId="3" fontId="29" fillId="5" borderId="51" xfId="0" applyNumberFormat="1" applyFont="1" applyFill="1" applyBorder="1" applyAlignment="1" applyProtection="1">
      <alignment vertical="center"/>
    </xf>
    <xf numFmtId="3" fontId="29" fillId="5" borderId="47" xfId="0" applyNumberFormat="1" applyFont="1" applyFill="1" applyBorder="1" applyAlignment="1" applyProtection="1">
      <alignment vertical="center"/>
    </xf>
    <xf numFmtId="3" fontId="29" fillId="5" borderId="50" xfId="0" applyNumberFormat="1" applyFont="1" applyFill="1" applyBorder="1" applyAlignment="1" applyProtection="1">
      <alignment vertical="center"/>
    </xf>
    <xf numFmtId="3" fontId="29" fillId="5" borderId="58" xfId="0" applyNumberFormat="1" applyFont="1" applyFill="1" applyBorder="1" applyAlignment="1" applyProtection="1">
      <alignment vertical="center"/>
    </xf>
    <xf numFmtId="3" fontId="29" fillId="5" borderId="49" xfId="0" applyNumberFormat="1" applyFont="1" applyFill="1" applyBorder="1" applyAlignment="1" applyProtection="1">
      <alignment vertical="center"/>
    </xf>
    <xf numFmtId="3" fontId="29" fillId="5" borderId="52" xfId="0" applyNumberFormat="1" applyFont="1" applyFill="1" applyBorder="1" applyAlignment="1" applyProtection="1">
      <alignment vertical="center"/>
    </xf>
    <xf numFmtId="0" fontId="16" fillId="2" borderId="48" xfId="0" applyFont="1" applyFill="1" applyBorder="1" applyAlignment="1">
      <alignment horizontal="center" vertical="center" wrapText="1"/>
    </xf>
    <xf numFmtId="0" fontId="24" fillId="2" borderId="99" xfId="0" applyFont="1" applyFill="1" applyBorder="1" applyAlignment="1">
      <alignment horizontal="center" vertical="center"/>
    </xf>
    <xf numFmtId="0" fontId="24" fillId="2" borderId="39" xfId="0" applyFont="1" applyFill="1" applyBorder="1" applyAlignment="1" applyProtection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3" fontId="5" fillId="0" borderId="44" xfId="0" applyNumberFormat="1" applyFont="1" applyBorder="1" applyAlignment="1" applyProtection="1">
      <alignment vertical="center"/>
    </xf>
    <xf numFmtId="3" fontId="5" fillId="0" borderId="42" xfId="0" applyNumberFormat="1" applyFont="1" applyBorder="1" applyAlignment="1" applyProtection="1">
      <alignment vertical="center"/>
    </xf>
    <xf numFmtId="4" fontId="5" fillId="0" borderId="42" xfId="0" applyNumberFormat="1" applyFont="1" applyBorder="1" applyAlignment="1" applyProtection="1">
      <alignment vertical="center"/>
    </xf>
    <xf numFmtId="4" fontId="5" fillId="0" borderId="45" xfId="0" applyNumberFormat="1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3" fontId="15" fillId="5" borderId="48" xfId="0" applyNumberFormat="1" applyFont="1" applyFill="1" applyBorder="1" applyAlignment="1" applyProtection="1">
      <alignment vertical="center"/>
    </xf>
    <xf numFmtId="3" fontId="15" fillId="5" borderId="1" xfId="0" applyNumberFormat="1" applyFont="1" applyFill="1" applyBorder="1" applyAlignment="1" applyProtection="1">
      <alignment vertical="center"/>
    </xf>
    <xf numFmtId="4" fontId="15" fillId="5" borderId="1" xfId="0" applyNumberFormat="1" applyFont="1" applyFill="1" applyBorder="1" applyAlignment="1" applyProtection="1">
      <alignment vertical="center"/>
    </xf>
    <xf numFmtId="4" fontId="15" fillId="5" borderId="16" xfId="0" applyNumberFormat="1" applyFont="1" applyFill="1" applyBorder="1" applyAlignment="1" applyProtection="1">
      <alignment vertical="center"/>
    </xf>
    <xf numFmtId="3" fontId="15" fillId="5" borderId="33" xfId="0" applyNumberFormat="1" applyFont="1" applyFill="1" applyBorder="1" applyAlignment="1" applyProtection="1">
      <alignment vertical="center"/>
    </xf>
    <xf numFmtId="3" fontId="15" fillId="5" borderId="14" xfId="0" applyNumberFormat="1" applyFont="1" applyFill="1" applyBorder="1" applyAlignment="1" applyProtection="1">
      <alignment vertical="center"/>
    </xf>
    <xf numFmtId="4" fontId="15" fillId="5" borderId="14" xfId="0" applyNumberFormat="1" applyFont="1" applyFill="1" applyBorder="1" applyAlignment="1" applyProtection="1">
      <alignment vertical="center"/>
    </xf>
    <xf numFmtId="4" fontId="15" fillId="5" borderId="62" xfId="0" applyNumberFormat="1" applyFont="1" applyFill="1" applyBorder="1" applyAlignment="1" applyProtection="1">
      <alignment vertical="center"/>
    </xf>
    <xf numFmtId="3" fontId="15" fillId="6" borderId="98" xfId="0" applyNumberFormat="1" applyFont="1" applyFill="1" applyBorder="1" applyAlignment="1" applyProtection="1">
      <alignment vertical="center"/>
    </xf>
    <xf numFmtId="3" fontId="15" fillId="6" borderId="95" xfId="0" applyNumberFormat="1" applyFont="1" applyFill="1" applyBorder="1" applyAlignment="1" applyProtection="1">
      <alignment vertical="center"/>
    </xf>
    <xf numFmtId="4" fontId="15" fillId="6" borderId="95" xfId="0" applyNumberFormat="1" applyFont="1" applyFill="1" applyBorder="1" applyAlignment="1" applyProtection="1">
      <alignment vertical="center"/>
    </xf>
    <xf numFmtId="4" fontId="15" fillId="6" borderId="96" xfId="0" applyNumberFormat="1" applyFont="1" applyFill="1" applyBorder="1" applyAlignment="1" applyProtection="1">
      <alignment vertical="center"/>
    </xf>
    <xf numFmtId="3" fontId="15" fillId="6" borderId="101" xfId="0" applyNumberFormat="1" applyFont="1" applyFill="1" applyBorder="1" applyAlignment="1" applyProtection="1">
      <alignment vertical="center"/>
    </xf>
    <xf numFmtId="3" fontId="15" fillId="6" borderId="59" xfId="0" applyNumberFormat="1" applyFont="1" applyFill="1" applyBorder="1" applyAlignment="1" applyProtection="1">
      <alignment vertical="center"/>
    </xf>
    <xf numFmtId="4" fontId="15" fillId="6" borderId="59" xfId="0" applyNumberFormat="1" applyFont="1" applyFill="1" applyBorder="1" applyAlignment="1" applyProtection="1">
      <alignment vertical="center"/>
    </xf>
    <xf numFmtId="4" fontId="15" fillId="6" borderId="102" xfId="0" applyNumberFormat="1" applyFont="1" applyFill="1" applyBorder="1" applyAlignment="1" applyProtection="1">
      <alignment vertical="center"/>
    </xf>
    <xf numFmtId="3" fontId="5" fillId="0" borderId="53" xfId="0" applyNumberFormat="1" applyFont="1" applyBorder="1" applyAlignment="1" applyProtection="1">
      <alignment vertical="center"/>
    </xf>
    <xf numFmtId="3" fontId="5" fillId="0" borderId="64" xfId="0" applyNumberFormat="1" applyFont="1" applyBorder="1" applyAlignment="1" applyProtection="1">
      <alignment vertical="center"/>
    </xf>
    <xf numFmtId="3" fontId="5" fillId="0" borderId="45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3" fontId="15" fillId="5" borderId="3" xfId="0" applyNumberFormat="1" applyFont="1" applyFill="1" applyBorder="1" applyAlignment="1" applyProtection="1">
      <alignment vertical="center"/>
    </xf>
    <xf numFmtId="3" fontId="15" fillId="5" borderId="4" xfId="0" applyNumberFormat="1" applyFont="1" applyFill="1" applyBorder="1" applyAlignment="1" applyProtection="1">
      <alignment vertical="center"/>
    </xf>
    <xf numFmtId="3" fontId="15" fillId="5" borderId="16" xfId="0" applyNumberFormat="1" applyFont="1" applyFill="1" applyBorder="1" applyAlignment="1" applyProtection="1">
      <alignment vertical="center"/>
    </xf>
    <xf numFmtId="3" fontId="15" fillId="6" borderId="103" xfId="0" applyNumberFormat="1" applyFont="1" applyFill="1" applyBorder="1" applyAlignment="1" applyProtection="1">
      <alignment vertical="center"/>
    </xf>
    <xf numFmtId="3" fontId="15" fillId="6" borderId="104" xfId="0" applyNumberFormat="1" applyFont="1" applyFill="1" applyBorder="1" applyAlignment="1" applyProtection="1">
      <alignment vertical="center"/>
    </xf>
    <xf numFmtId="3" fontId="15" fillId="6" borderId="102" xfId="0" applyNumberFormat="1" applyFont="1" applyFill="1" applyBorder="1" applyAlignment="1" applyProtection="1">
      <alignment vertical="center"/>
    </xf>
    <xf numFmtId="3" fontId="5" fillId="0" borderId="94" xfId="0" applyNumberFormat="1" applyFont="1" applyBorder="1" applyAlignment="1" applyProtection="1">
      <alignment vertical="center"/>
    </xf>
    <xf numFmtId="3" fontId="15" fillId="5" borderId="55" xfId="0" applyNumberFormat="1" applyFont="1" applyFill="1" applyBorder="1" applyAlignment="1" applyProtection="1">
      <alignment vertical="center"/>
    </xf>
    <xf numFmtId="3" fontId="15" fillId="6" borderId="100" xfId="0" applyNumberFormat="1" applyFont="1" applyFill="1" applyBorder="1" applyAlignment="1" applyProtection="1">
      <alignment vertical="center"/>
    </xf>
    <xf numFmtId="3" fontId="15" fillId="5" borderId="51" xfId="0" applyNumberFormat="1" applyFont="1" applyFill="1" applyBorder="1" applyAlignment="1" applyProtection="1">
      <alignment vertical="center"/>
    </xf>
    <xf numFmtId="4" fontId="15" fillId="5" borderId="47" xfId="0" applyNumberFormat="1" applyFont="1" applyFill="1" applyBorder="1" applyAlignment="1" applyProtection="1">
      <alignment vertical="center"/>
    </xf>
    <xf numFmtId="3" fontId="15" fillId="5" borderId="47" xfId="0" applyNumberFormat="1" applyFont="1" applyFill="1" applyBorder="1" applyAlignment="1" applyProtection="1">
      <alignment vertical="center"/>
    </xf>
    <xf numFmtId="3" fontId="15" fillId="5" borderId="49" xfId="0" applyNumberFormat="1" applyFont="1" applyFill="1" applyBorder="1" applyAlignment="1" applyProtection="1">
      <alignment vertical="center"/>
    </xf>
    <xf numFmtId="3" fontId="15" fillId="5" borderId="50" xfId="0" applyNumberFormat="1" applyFont="1" applyFill="1" applyBorder="1" applyAlignment="1" applyProtection="1">
      <alignment vertical="center"/>
    </xf>
    <xf numFmtId="3" fontId="15" fillId="5" borderId="52" xfId="0" applyNumberFormat="1" applyFont="1" applyFill="1" applyBorder="1" applyAlignment="1" applyProtection="1">
      <alignment vertical="center"/>
    </xf>
    <xf numFmtId="3" fontId="15" fillId="6" borderId="78" xfId="0" applyNumberFormat="1" applyFont="1" applyFill="1" applyBorder="1" applyAlignment="1" applyProtection="1">
      <alignment vertical="center"/>
    </xf>
    <xf numFmtId="3" fontId="15" fillId="6" borderId="96" xfId="0" applyNumberFormat="1" applyFont="1" applyFill="1" applyBorder="1" applyAlignment="1" applyProtection="1">
      <alignment vertical="center"/>
    </xf>
    <xf numFmtId="3" fontId="15" fillId="6" borderId="97" xfId="0" applyNumberFormat="1" applyFont="1" applyFill="1" applyBorder="1" applyAlignment="1" applyProtection="1">
      <alignment vertical="center"/>
    </xf>
    <xf numFmtId="4" fontId="5" fillId="0" borderId="64" xfId="0" applyNumberFormat="1" applyFont="1" applyBorder="1" applyAlignment="1" applyProtection="1">
      <alignment vertical="center"/>
    </xf>
    <xf numFmtId="4" fontId="5" fillId="0" borderId="4" xfId="0" applyNumberFormat="1" applyFont="1" applyBorder="1" applyAlignment="1" applyProtection="1">
      <alignment vertical="center"/>
    </xf>
    <xf numFmtId="4" fontId="15" fillId="5" borderId="4" xfId="0" applyNumberFormat="1" applyFont="1" applyFill="1" applyBorder="1" applyAlignment="1" applyProtection="1">
      <alignment vertical="center"/>
    </xf>
    <xf numFmtId="4" fontId="15" fillId="5" borderId="58" xfId="0" applyNumberFormat="1" applyFont="1" applyFill="1" applyBorder="1" applyAlignment="1" applyProtection="1">
      <alignment vertical="center"/>
    </xf>
    <xf numFmtId="4" fontId="15" fillId="6" borderId="84" xfId="0" applyNumberFormat="1" applyFont="1" applyFill="1" applyBorder="1" applyAlignment="1" applyProtection="1">
      <alignment vertical="center"/>
    </xf>
    <xf numFmtId="3" fontId="15" fillId="5" borderId="58" xfId="0" applyNumberFormat="1" applyFont="1" applyFill="1" applyBorder="1" applyAlignment="1" applyProtection="1">
      <alignment vertical="center"/>
    </xf>
    <xf numFmtId="4" fontId="29" fillId="6" borderId="95" xfId="0" applyNumberFormat="1" applyFont="1" applyFill="1" applyBorder="1" applyAlignment="1" applyProtection="1">
      <alignment vertical="center"/>
    </xf>
    <xf numFmtId="4" fontId="29" fillId="6" borderId="84" xfId="0" applyNumberFormat="1" applyFont="1" applyFill="1" applyBorder="1" applyAlignment="1" applyProtection="1">
      <alignment vertical="center"/>
    </xf>
    <xf numFmtId="4" fontId="12" fillId="0" borderId="42" xfId="0" applyNumberFormat="1" applyFon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29" fillId="5" borderId="1" xfId="0" applyNumberFormat="1" applyFont="1" applyFill="1" applyBorder="1" applyAlignment="1" applyProtection="1">
      <alignment vertical="center"/>
    </xf>
    <xf numFmtId="4" fontId="29" fillId="5" borderId="47" xfId="0" applyNumberFormat="1" applyFont="1" applyFill="1" applyBorder="1" applyAlignment="1" applyProtection="1">
      <alignment vertical="center"/>
    </xf>
    <xf numFmtId="3" fontId="15" fillId="5" borderId="55" xfId="0" applyNumberFormat="1" applyFont="1" applyFill="1" applyBorder="1" applyAlignment="1" applyProtection="1">
      <alignment horizontal="right" vertical="center"/>
    </xf>
    <xf numFmtId="4" fontId="15" fillId="5" borderId="1" xfId="0" applyNumberFormat="1" applyFont="1" applyFill="1" applyBorder="1" applyAlignment="1" applyProtection="1">
      <alignment horizontal="right" vertical="center"/>
    </xf>
    <xf numFmtId="3" fontId="15" fillId="5" borderId="1" xfId="0" applyNumberFormat="1" applyFont="1" applyFill="1" applyBorder="1" applyAlignment="1" applyProtection="1">
      <alignment horizontal="right" vertical="center"/>
    </xf>
    <xf numFmtId="3" fontId="15" fillId="5" borderId="48" xfId="0" applyNumberFormat="1" applyFont="1" applyFill="1" applyBorder="1" applyAlignment="1" applyProtection="1">
      <alignment horizontal="right" vertical="center"/>
    </xf>
    <xf numFmtId="3" fontId="15" fillId="5" borderId="16" xfId="0" applyNumberFormat="1" applyFont="1" applyFill="1" applyBorder="1" applyAlignment="1" applyProtection="1">
      <alignment horizontal="right" vertical="center"/>
    </xf>
    <xf numFmtId="3" fontId="5" fillId="0" borderId="48" xfId="0" applyNumberFormat="1" applyFont="1" applyBorder="1" applyAlignment="1" applyProtection="1">
      <alignment vertical="center"/>
    </xf>
    <xf numFmtId="4" fontId="15" fillId="5" borderId="50" xfId="0" applyNumberFormat="1" applyFont="1" applyFill="1" applyBorder="1" applyAlignment="1" applyProtection="1">
      <alignment vertical="center"/>
    </xf>
    <xf numFmtId="3" fontId="15" fillId="6" borderId="84" xfId="0" applyNumberFormat="1" applyFont="1" applyFill="1" applyBorder="1" applyAlignment="1" applyProtection="1">
      <alignment vertical="center"/>
    </xf>
    <xf numFmtId="165" fontId="5" fillId="0" borderId="42" xfId="1" applyNumberFormat="1" applyFont="1" applyBorder="1" applyAlignment="1" applyProtection="1">
      <alignment vertical="center"/>
    </xf>
    <xf numFmtId="3" fontId="5" fillId="0" borderId="92" xfId="0" applyNumberFormat="1" applyFont="1" applyBorder="1" applyAlignment="1" applyProtection="1">
      <alignment vertical="center"/>
    </xf>
    <xf numFmtId="165" fontId="5" fillId="0" borderId="1" xfId="1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165" fontId="15" fillId="5" borderId="1" xfId="1" applyNumberFormat="1" applyFont="1" applyFill="1" applyBorder="1" applyAlignment="1" applyProtection="1">
      <alignment vertical="center"/>
    </xf>
    <xf numFmtId="3" fontId="15" fillId="5" borderId="17" xfId="0" applyNumberFormat="1" applyFont="1" applyFill="1" applyBorder="1" applyAlignment="1" applyProtection="1">
      <alignment vertical="center"/>
    </xf>
    <xf numFmtId="165" fontId="15" fillId="5" borderId="47" xfId="1" applyNumberFormat="1" applyFont="1" applyFill="1" applyBorder="1" applyAlignment="1" applyProtection="1">
      <alignment vertical="center"/>
    </xf>
    <xf numFmtId="3" fontId="15" fillId="5" borderId="105" xfId="0" applyNumberFormat="1" applyFont="1" applyFill="1" applyBorder="1" applyAlignment="1" applyProtection="1">
      <alignment vertical="center"/>
    </xf>
    <xf numFmtId="165" fontId="15" fillId="6" borderId="95" xfId="1" applyNumberFormat="1" applyFont="1" applyFill="1" applyBorder="1" applyAlignment="1" applyProtection="1">
      <alignment vertical="center"/>
    </xf>
    <xf numFmtId="3" fontId="15" fillId="6" borderId="80" xfId="0" applyNumberFormat="1" applyFont="1" applyFill="1" applyBorder="1" applyAlignment="1" applyProtection="1">
      <alignment vertical="center"/>
    </xf>
    <xf numFmtId="3" fontId="5" fillId="0" borderId="93" xfId="0" applyNumberFormat="1" applyFont="1" applyBorder="1" applyAlignment="1" applyProtection="1">
      <alignment vertical="center"/>
    </xf>
    <xf numFmtId="0" fontId="5" fillId="0" borderId="66" xfId="0" applyFont="1" applyBorder="1" applyAlignment="1" applyProtection="1">
      <alignment vertical="center"/>
    </xf>
    <xf numFmtId="3" fontId="15" fillId="5" borderId="66" xfId="0" applyNumberFormat="1" applyFont="1" applyFill="1" applyBorder="1" applyAlignment="1" applyProtection="1">
      <alignment vertical="center"/>
    </xf>
    <xf numFmtId="3" fontId="15" fillId="5" borderId="68" xfId="0" applyNumberFormat="1" applyFont="1" applyFill="1" applyBorder="1" applyAlignment="1" applyProtection="1">
      <alignment vertical="center"/>
    </xf>
    <xf numFmtId="3" fontId="15" fillId="6" borderId="79" xfId="0" applyNumberFormat="1" applyFont="1" applyFill="1" applyBorder="1" applyAlignment="1" applyProtection="1">
      <alignment vertical="center"/>
    </xf>
    <xf numFmtId="4" fontId="12" fillId="0" borderId="64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vertical="center"/>
    </xf>
    <xf numFmtId="4" fontId="0" fillId="0" borderId="4" xfId="0" applyNumberFormat="1" applyBorder="1" applyAlignment="1" applyProtection="1">
      <alignment vertical="center"/>
    </xf>
    <xf numFmtId="4" fontId="29" fillId="5" borderId="4" xfId="0" applyNumberFormat="1" applyFont="1" applyFill="1" applyBorder="1" applyAlignment="1" applyProtection="1">
      <alignment vertical="center"/>
    </xf>
    <xf numFmtId="4" fontId="29" fillId="5" borderId="58" xfId="0" applyNumberFormat="1" applyFont="1" applyFill="1" applyBorder="1" applyAlignment="1" applyProtection="1">
      <alignment vertical="center"/>
    </xf>
    <xf numFmtId="4" fontId="15" fillId="6" borderId="59" xfId="0" applyNumberFormat="1" applyFont="1" applyFill="1" applyBorder="1" applyProtection="1">
      <protection locked="0"/>
    </xf>
    <xf numFmtId="0" fontId="16" fillId="2" borderId="7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2" borderId="7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6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top" wrapText="1"/>
    </xf>
    <xf numFmtId="49" fontId="5" fillId="8" borderId="94" xfId="0" applyNumberFormat="1" applyFont="1" applyFill="1" applyBorder="1" applyAlignment="1" applyProtection="1">
      <alignment vertical="center"/>
      <protection locked="0"/>
    </xf>
    <xf numFmtId="3" fontId="5" fillId="7" borderId="44" xfId="0" applyNumberFormat="1" applyFont="1" applyFill="1" applyBorder="1" applyAlignment="1" applyProtection="1">
      <alignment vertical="center"/>
    </xf>
    <xf numFmtId="3" fontId="5" fillId="7" borderId="1" xfId="0" applyNumberFormat="1" applyFont="1" applyFill="1" applyBorder="1" applyAlignment="1" applyProtection="1">
      <alignment vertical="center"/>
    </xf>
    <xf numFmtId="4" fontId="5" fillId="7" borderId="16" xfId="0" applyNumberFormat="1" applyFont="1" applyFill="1" applyBorder="1" applyAlignment="1" applyProtection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8" borderId="55" xfId="0" applyFont="1" applyFill="1" applyBorder="1" applyAlignment="1" applyProtection="1">
      <alignment vertical="center"/>
    </xf>
    <xf numFmtId="3" fontId="5" fillId="7" borderId="48" xfId="0" applyNumberFormat="1" applyFont="1" applyFill="1" applyBorder="1" applyAlignment="1" applyProtection="1">
      <alignment vertical="center"/>
    </xf>
    <xf numFmtId="3" fontId="5" fillId="7" borderId="3" xfId="0" applyNumberFormat="1" applyFont="1" applyFill="1" applyBorder="1" applyAlignment="1" applyProtection="1">
      <alignment vertical="center"/>
    </xf>
    <xf numFmtId="3" fontId="5" fillId="0" borderId="25" xfId="0" applyNumberFormat="1" applyFont="1" applyBorder="1" applyAlignment="1">
      <alignment vertical="center"/>
    </xf>
    <xf numFmtId="0" fontId="15" fillId="5" borderId="55" xfId="0" applyFont="1" applyFill="1" applyBorder="1" applyAlignment="1" applyProtection="1">
      <alignment vertical="center"/>
    </xf>
    <xf numFmtId="4" fontId="16" fillId="5" borderId="25" xfId="0" applyNumberFormat="1" applyFont="1" applyFill="1" applyBorder="1" applyAlignment="1" applyProtection="1">
      <alignment vertical="center"/>
    </xf>
    <xf numFmtId="0" fontId="15" fillId="6" borderId="51" xfId="0" applyFont="1" applyFill="1" applyBorder="1" applyAlignment="1" applyProtection="1">
      <alignment vertical="center"/>
    </xf>
    <xf numFmtId="3" fontId="15" fillId="6" borderId="49" xfId="0" applyNumberFormat="1" applyFont="1" applyFill="1" applyBorder="1" applyAlignment="1" applyProtection="1">
      <alignment vertical="center"/>
    </xf>
    <xf numFmtId="3" fontId="15" fillId="6" borderId="47" xfId="0" applyNumberFormat="1" applyFont="1" applyFill="1" applyBorder="1" applyAlignment="1" applyProtection="1">
      <alignment vertical="center"/>
    </xf>
    <xf numFmtId="4" fontId="15" fillId="6" borderId="50" xfId="0" applyNumberFormat="1" applyFont="1" applyFill="1" applyBorder="1" applyAlignment="1" applyProtection="1">
      <alignment vertical="center"/>
    </xf>
    <xf numFmtId="4" fontId="16" fillId="6" borderId="26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0" fontId="16" fillId="2" borderId="1" xfId="0" applyFont="1" applyFill="1" applyBorder="1" applyAlignment="1">
      <alignment horizontal="center" wrapText="1"/>
    </xf>
    <xf numFmtId="4" fontId="5" fillId="0" borderId="0" xfId="0" applyNumberFormat="1" applyFont="1"/>
    <xf numFmtId="0" fontId="5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5" fillId="0" borderId="0" xfId="0" applyFont="1" applyProtection="1"/>
    <xf numFmtId="3" fontId="5" fillId="0" borderId="0" xfId="0" applyNumberFormat="1" applyFont="1" applyProtection="1"/>
    <xf numFmtId="0" fontId="15" fillId="0" borderId="0" xfId="0" applyFont="1" applyAlignment="1" applyProtection="1">
      <alignment horizontal="right" vertical="center"/>
    </xf>
    <xf numFmtId="0" fontId="16" fillId="2" borderId="79" xfId="0" applyFont="1" applyFill="1" applyBorder="1" applyAlignment="1" applyProtection="1">
      <alignment horizontal="center" vertical="center" wrapText="1"/>
    </xf>
    <xf numFmtId="0" fontId="16" fillId="2" borderId="80" xfId="0" applyFont="1" applyFill="1" applyBorder="1" applyAlignment="1" applyProtection="1">
      <alignment horizontal="center" vertical="center" wrapText="1"/>
    </xf>
    <xf numFmtId="0" fontId="31" fillId="2" borderId="6" xfId="0" applyFont="1" applyFill="1" applyBorder="1" applyAlignment="1" applyProtection="1">
      <alignment horizontal="center" vertical="center" wrapText="1"/>
    </xf>
    <xf numFmtId="0" fontId="31" fillId="2" borderId="19" xfId="0" applyFont="1" applyFill="1" applyBorder="1" applyAlignment="1" applyProtection="1">
      <alignment horizontal="center" vertical="center" wrapText="1"/>
    </xf>
    <xf numFmtId="0" fontId="5" fillId="7" borderId="0" xfId="0" applyFont="1" applyFill="1"/>
    <xf numFmtId="0" fontId="16" fillId="2" borderId="48" xfId="0" applyFont="1" applyFill="1" applyBorder="1" applyAlignment="1" applyProtection="1">
      <alignment horizontal="center" vertical="center" wrapText="1"/>
    </xf>
    <xf numFmtId="0" fontId="28" fillId="2" borderId="31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5" fillId="9" borderId="0" xfId="0" applyFont="1" applyFill="1"/>
    <xf numFmtId="0" fontId="24" fillId="2" borderId="29" xfId="0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2" borderId="43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3" fontId="15" fillId="0" borderId="7" xfId="1" applyFont="1" applyBorder="1" applyAlignment="1" applyProtection="1">
      <alignment horizontal="left" vertical="center"/>
    </xf>
    <xf numFmtId="0" fontId="16" fillId="2" borderId="43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1" fillId="7" borderId="0" xfId="0" applyFont="1" applyFill="1" applyAlignment="1" applyProtection="1">
      <alignment vertical="center"/>
      <protection hidden="1"/>
    </xf>
    <xf numFmtId="3" fontId="16" fillId="0" borderId="0" xfId="0" applyNumberFormat="1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center" vertical="center"/>
    </xf>
    <xf numFmtId="4" fontId="5" fillId="0" borderId="47" xfId="0" applyNumberFormat="1" applyFont="1" applyBorder="1" applyAlignment="1" applyProtection="1">
      <alignment vertical="center"/>
    </xf>
    <xf numFmtId="4" fontId="15" fillId="5" borderId="5" xfId="0" applyNumberFormat="1" applyFont="1" applyFill="1" applyBorder="1" applyAlignment="1" applyProtection="1">
      <alignment vertical="center"/>
    </xf>
    <xf numFmtId="0" fontId="15" fillId="5" borderId="26" xfId="0" applyFont="1" applyFill="1" applyBorder="1" applyAlignment="1" applyProtection="1">
      <alignment vertical="center"/>
    </xf>
    <xf numFmtId="0" fontId="15" fillId="6" borderId="100" xfId="0" applyFont="1" applyFill="1" applyBorder="1" applyAlignment="1" applyProtection="1">
      <alignment vertical="center"/>
    </xf>
    <xf numFmtId="0" fontId="16" fillId="2" borderId="6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3" fontId="5" fillId="7" borderId="25" xfId="0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Continuous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/>
    <xf numFmtId="164" fontId="32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4" fontId="15" fillId="6" borderId="104" xfId="0" applyNumberFormat="1" applyFont="1" applyFill="1" applyBorder="1" applyAlignment="1" applyProtection="1">
      <alignment vertical="center"/>
    </xf>
    <xf numFmtId="2" fontId="15" fillId="6" borderId="47" xfId="0" applyNumberFormat="1" applyFont="1" applyFill="1" applyBorder="1" applyProtection="1">
      <protection locked="0"/>
    </xf>
    <xf numFmtId="2" fontId="15" fillId="6" borderId="59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4" fontId="5" fillId="0" borderId="5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vertical="center"/>
    </xf>
    <xf numFmtId="4" fontId="15" fillId="5" borderId="3" xfId="0" applyNumberFormat="1" applyFont="1" applyFill="1" applyBorder="1" applyAlignment="1" applyProtection="1">
      <alignment vertical="center"/>
    </xf>
    <xf numFmtId="4" fontId="15" fillId="5" borderId="52" xfId="0" applyNumberFormat="1" applyFont="1" applyFill="1" applyBorder="1" applyAlignment="1" applyProtection="1">
      <alignment vertical="center"/>
    </xf>
    <xf numFmtId="4" fontId="15" fillId="6" borderId="97" xfId="0" applyNumberFormat="1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center" vertical="center" wrapText="1"/>
      <protection hidden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 applyProtection="1">
      <alignment vertical="center"/>
      <protection locked="0"/>
    </xf>
    <xf numFmtId="4" fontId="35" fillId="3" borderId="53" xfId="0" applyNumberFormat="1" applyFont="1" applyFill="1" applyBorder="1" applyAlignment="1" applyProtection="1">
      <alignment vertical="center"/>
      <protection locked="0"/>
    </xf>
    <xf numFmtId="3" fontId="35" fillId="3" borderId="53" xfId="0" applyNumberFormat="1" applyFont="1" applyFill="1" applyBorder="1" applyAlignment="1" applyProtection="1">
      <alignment vertical="center"/>
      <protection locked="0"/>
    </xf>
    <xf numFmtId="4" fontId="35" fillId="3" borderId="92" xfId="0" applyNumberFormat="1" applyFont="1" applyFill="1" applyBorder="1" applyAlignment="1" applyProtection="1">
      <alignment vertical="center"/>
      <protection locked="0"/>
    </xf>
    <xf numFmtId="3" fontId="35" fillId="3" borderId="3" xfId="0" applyNumberFormat="1" applyFont="1" applyFill="1" applyBorder="1" applyAlignment="1" applyProtection="1">
      <alignment vertical="center"/>
      <protection locked="0"/>
    </xf>
    <xf numFmtId="3" fontId="35" fillId="3" borderId="1" xfId="0" applyNumberFormat="1" applyFont="1" applyFill="1" applyBorder="1" applyAlignment="1" applyProtection="1">
      <alignment vertical="center"/>
      <protection locked="0"/>
    </xf>
    <xf numFmtId="3" fontId="35" fillId="3" borderId="4" xfId="0" applyNumberFormat="1" applyFont="1" applyFill="1" applyBorder="1" applyAlignment="1" applyProtection="1">
      <alignment vertical="center"/>
      <protection locked="0"/>
    </xf>
    <xf numFmtId="3" fontId="35" fillId="3" borderId="44" xfId="0" applyNumberFormat="1" applyFont="1" applyFill="1" applyBorder="1" applyAlignment="1" applyProtection="1">
      <alignment vertical="center"/>
      <protection locked="0"/>
    </xf>
    <xf numFmtId="3" fontId="35" fillId="3" borderId="42" xfId="0" applyNumberFormat="1" applyFont="1" applyFill="1" applyBorder="1" applyAlignment="1" applyProtection="1">
      <alignment vertical="center"/>
      <protection locked="0"/>
    </xf>
    <xf numFmtId="3" fontId="36" fillId="0" borderId="92" xfId="0" applyNumberFormat="1" applyFont="1" applyFill="1" applyBorder="1" applyAlignment="1" applyProtection="1">
      <alignment vertical="center"/>
      <protection locked="0"/>
    </xf>
    <xf numFmtId="3" fontId="35" fillId="0" borderId="3" xfId="0" applyNumberFormat="1" applyFont="1" applyFill="1" applyBorder="1" applyAlignment="1" applyProtection="1">
      <alignment vertical="center"/>
      <protection locked="0"/>
    </xf>
    <xf numFmtId="3" fontId="35" fillId="0" borderId="1" xfId="0" applyNumberFormat="1" applyFont="1" applyFill="1" applyBorder="1" applyAlignment="1" applyProtection="1">
      <alignment vertical="center"/>
      <protection locked="0"/>
    </xf>
    <xf numFmtId="3" fontId="35" fillId="0" borderId="16" xfId="0" applyNumberFormat="1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5" borderId="25" xfId="0" applyFont="1" applyFill="1" applyBorder="1" applyAlignment="1" applyProtection="1">
      <alignment vertical="center"/>
    </xf>
    <xf numFmtId="0" fontId="29" fillId="5" borderId="1" xfId="0" applyFont="1" applyFill="1" applyBorder="1" applyAlignment="1">
      <alignment vertical="center"/>
    </xf>
    <xf numFmtId="0" fontId="29" fillId="5" borderId="16" xfId="0" applyFont="1" applyFill="1" applyBorder="1" applyAlignment="1">
      <alignment vertical="center"/>
    </xf>
    <xf numFmtId="0" fontId="29" fillId="5" borderId="3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48" xfId="0" applyFont="1" applyFill="1" applyBorder="1" applyAlignment="1" applyProtection="1">
      <alignment vertical="center"/>
    </xf>
    <xf numFmtId="0" fontId="29" fillId="5" borderId="1" xfId="0" applyFont="1" applyFill="1" applyBorder="1" applyAlignment="1" applyProtection="1">
      <alignment vertical="center"/>
    </xf>
    <xf numFmtId="0" fontId="29" fillId="5" borderId="16" xfId="0" applyFont="1" applyFill="1" applyBorder="1" applyAlignment="1" applyProtection="1">
      <alignment vertical="center"/>
    </xf>
    <xf numFmtId="3" fontId="36" fillId="0" borderId="0" xfId="0" applyNumberFormat="1" applyFont="1" applyFill="1" applyBorder="1" applyAlignment="1" applyProtection="1">
      <alignment vertical="center"/>
      <protection locked="0"/>
    </xf>
    <xf numFmtId="0" fontId="15" fillId="5" borderId="107" xfId="0" applyFont="1" applyFill="1" applyBorder="1" applyAlignment="1" applyProtection="1">
      <alignment vertical="center"/>
    </xf>
    <xf numFmtId="0" fontId="29" fillId="5" borderId="14" xfId="0" applyFont="1" applyFill="1" applyBorder="1" applyAlignment="1">
      <alignment vertical="center"/>
    </xf>
    <xf numFmtId="0" fontId="29" fillId="5" borderId="62" xfId="0" applyFont="1" applyFill="1" applyBorder="1" applyAlignment="1">
      <alignment vertical="center"/>
    </xf>
    <xf numFmtId="0" fontId="29" fillId="5" borderId="81" xfId="0" applyFont="1" applyFill="1" applyBorder="1" applyAlignment="1">
      <alignment vertical="center"/>
    </xf>
    <xf numFmtId="0" fontId="29" fillId="5" borderId="65" xfId="0" applyFont="1" applyFill="1" applyBorder="1" applyAlignment="1">
      <alignment vertical="center"/>
    </xf>
    <xf numFmtId="0" fontId="29" fillId="5" borderId="33" xfId="0" applyFont="1" applyFill="1" applyBorder="1" applyAlignment="1" applyProtection="1">
      <alignment vertical="center"/>
    </xf>
    <xf numFmtId="0" fontId="29" fillId="5" borderId="14" xfId="0" applyFont="1" applyFill="1" applyBorder="1" applyAlignment="1" applyProtection="1">
      <alignment vertical="center"/>
    </xf>
    <xf numFmtId="0" fontId="29" fillId="5" borderId="62" xfId="0" applyFont="1" applyFill="1" applyBorder="1" applyAlignment="1" applyProtection="1">
      <alignment vertical="center"/>
    </xf>
    <xf numFmtId="0" fontId="37" fillId="6" borderId="108" xfId="0" applyFont="1" applyFill="1" applyBorder="1" applyAlignment="1" applyProtection="1">
      <alignment vertical="center"/>
    </xf>
    <xf numFmtId="0" fontId="34" fillId="6" borderId="95" xfId="0" applyFont="1" applyFill="1" applyBorder="1" applyAlignment="1">
      <alignment vertical="center"/>
    </xf>
    <xf numFmtId="0" fontId="34" fillId="6" borderId="96" xfId="0" applyFont="1" applyFill="1" applyBorder="1" applyAlignment="1">
      <alignment vertical="center"/>
    </xf>
    <xf numFmtId="0" fontId="34" fillId="6" borderId="97" xfId="0" applyFont="1" applyFill="1" applyBorder="1" applyAlignment="1">
      <alignment vertical="center"/>
    </xf>
    <xf numFmtId="0" fontId="34" fillId="6" borderId="84" xfId="0" applyFont="1" applyFill="1" applyBorder="1" applyAlignment="1">
      <alignment vertical="center"/>
    </xf>
    <xf numFmtId="0" fontId="34" fillId="6" borderId="98" xfId="0" applyFont="1" applyFill="1" applyBorder="1" applyAlignment="1" applyProtection="1">
      <alignment vertical="center"/>
    </xf>
    <xf numFmtId="0" fontId="34" fillId="6" borderId="95" xfId="0" applyFont="1" applyFill="1" applyBorder="1" applyAlignment="1" applyProtection="1">
      <alignment vertical="center"/>
    </xf>
    <xf numFmtId="0" fontId="34" fillId="6" borderId="96" xfId="0" applyFont="1" applyFill="1" applyBorder="1" applyAlignment="1" applyProtection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29" fillId="5" borderId="1" xfId="0" applyNumberFormat="1" applyFont="1" applyFill="1" applyBorder="1" applyAlignment="1">
      <alignment vertical="center"/>
    </xf>
    <xf numFmtId="4" fontId="29" fillId="5" borderId="14" xfId="0" applyNumberFormat="1" applyFont="1" applyFill="1" applyBorder="1" applyAlignment="1">
      <alignment vertical="center"/>
    </xf>
    <xf numFmtId="4" fontId="34" fillId="6" borderId="95" xfId="0" applyNumberFormat="1" applyFont="1" applyFill="1" applyBorder="1" applyAlignment="1">
      <alignment vertical="center"/>
    </xf>
    <xf numFmtId="49" fontId="0" fillId="0" borderId="1" xfId="0" applyNumberFormat="1" applyBorder="1" applyAlignment="1" applyProtection="1">
      <alignment horizontal="right" vertical="center"/>
    </xf>
    <xf numFmtId="4" fontId="0" fillId="0" borderId="16" xfId="0" applyNumberFormat="1" applyBorder="1" applyAlignment="1" applyProtection="1">
      <alignment vertical="center"/>
    </xf>
    <xf numFmtId="4" fontId="0" fillId="0" borderId="16" xfId="0" applyNumberFormat="1" applyBorder="1" applyAlignment="1">
      <alignment vertical="center"/>
    </xf>
    <xf numFmtId="4" fontId="29" fillId="5" borderId="16" xfId="0" applyNumberFormat="1" applyFont="1" applyFill="1" applyBorder="1" applyAlignment="1">
      <alignment vertical="center"/>
    </xf>
    <xf numFmtId="4" fontId="29" fillId="5" borderId="62" xfId="0" applyNumberFormat="1" applyFont="1" applyFill="1" applyBorder="1" applyAlignment="1">
      <alignment vertical="center"/>
    </xf>
    <xf numFmtId="4" fontId="34" fillId="6" borderId="96" xfId="0" applyNumberFormat="1" applyFont="1" applyFill="1" applyBorder="1" applyAlignment="1">
      <alignment vertical="center"/>
    </xf>
    <xf numFmtId="49" fontId="0" fillId="0" borderId="3" xfId="0" applyNumberFormat="1" applyBorder="1" applyAlignment="1" applyProtection="1">
      <alignment horizontal="right" vertical="center"/>
    </xf>
    <xf numFmtId="0" fontId="0" fillId="0" borderId="1" xfId="0" applyBorder="1" applyAlignment="1">
      <alignment horizontal="right"/>
    </xf>
    <xf numFmtId="49" fontId="0" fillId="0" borderId="4" xfId="0" applyNumberFormat="1" applyBorder="1" applyAlignment="1" applyProtection="1">
      <alignment horizontal="right" vertical="center"/>
    </xf>
    <xf numFmtId="49" fontId="0" fillId="0" borderId="16" xfId="0" applyNumberFormat="1" applyBorder="1" applyAlignment="1" applyProtection="1">
      <alignment horizontal="right" vertical="center"/>
    </xf>
    <xf numFmtId="0" fontId="0" fillId="0" borderId="60" xfId="0" applyBorder="1" applyAlignment="1">
      <alignment vertical="center"/>
    </xf>
    <xf numFmtId="0" fontId="0" fillId="0" borderId="60" xfId="0" applyBorder="1"/>
    <xf numFmtId="0" fontId="0" fillId="0" borderId="60" xfId="0" applyBorder="1" applyAlignment="1" applyProtection="1">
      <alignment vertical="center"/>
    </xf>
    <xf numFmtId="4" fontId="5" fillId="0" borderId="0" xfId="0" applyNumberFormat="1" applyFont="1" applyBorder="1"/>
    <xf numFmtId="4" fontId="5" fillId="0" borderId="0" xfId="0" applyNumberFormat="1" applyFont="1" applyProtection="1"/>
    <xf numFmtId="0" fontId="25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44" xfId="0" applyNumberFormat="1" applyFont="1" applyBorder="1" applyAlignment="1" applyProtection="1">
      <alignment vertical="center"/>
      <protection locked="0"/>
    </xf>
    <xf numFmtId="3" fontId="5" fillId="0" borderId="42" xfId="0" applyNumberFormat="1" applyFont="1" applyBorder="1" applyAlignment="1" applyProtection="1">
      <alignment vertical="center"/>
      <protection locked="0"/>
    </xf>
    <xf numFmtId="3" fontId="5" fillId="0" borderId="45" xfId="0" applyNumberFormat="1" applyFont="1" applyBorder="1" applyAlignment="1" applyProtection="1">
      <alignment vertical="center"/>
      <protection locked="0"/>
    </xf>
    <xf numFmtId="3" fontId="5" fillId="0" borderId="53" xfId="0" applyNumberFormat="1" applyFont="1" applyBorder="1" applyAlignment="1" applyProtection="1">
      <alignment vertical="center"/>
      <protection locked="0"/>
    </xf>
    <xf numFmtId="4" fontId="5" fillId="0" borderId="92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</xf>
    <xf numFmtId="3" fontId="5" fillId="0" borderId="16" xfId="0" applyNumberFormat="1" applyFont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>
      <alignment vertical="center"/>
    </xf>
    <xf numFmtId="4" fontId="15" fillId="5" borderId="17" xfId="0" applyNumberFormat="1" applyFont="1" applyFill="1" applyBorder="1" applyAlignment="1" applyProtection="1">
      <alignment vertical="center"/>
    </xf>
    <xf numFmtId="3" fontId="15" fillId="5" borderId="65" xfId="0" applyNumberFormat="1" applyFont="1" applyFill="1" applyBorder="1" applyAlignment="1" applyProtection="1">
      <alignment vertical="center"/>
    </xf>
    <xf numFmtId="3" fontId="15" fillId="5" borderId="62" xfId="0" applyNumberFormat="1" applyFont="1" applyFill="1" applyBorder="1" applyAlignment="1" applyProtection="1">
      <alignment vertical="center"/>
    </xf>
    <xf numFmtId="3" fontId="15" fillId="5" borderId="81" xfId="0" applyNumberFormat="1" applyFont="1" applyFill="1" applyBorder="1" applyAlignment="1" applyProtection="1">
      <alignment vertical="center"/>
    </xf>
    <xf numFmtId="4" fontId="15" fillId="5" borderId="91" xfId="0" applyNumberFormat="1" applyFont="1" applyFill="1" applyBorder="1" applyAlignment="1" applyProtection="1">
      <alignment vertical="center"/>
    </xf>
    <xf numFmtId="3" fontId="37" fillId="6" borderId="84" xfId="0" applyNumberFormat="1" applyFont="1" applyFill="1" applyBorder="1" applyAlignment="1" applyProtection="1">
      <alignment vertical="center"/>
    </xf>
    <xf numFmtId="3" fontId="37" fillId="6" borderId="98" xfId="0" applyNumberFormat="1" applyFont="1" applyFill="1" applyBorder="1" applyAlignment="1" applyProtection="1">
      <alignment vertical="center"/>
    </xf>
    <xf numFmtId="3" fontId="37" fillId="6" borderId="95" xfId="0" applyNumberFormat="1" applyFont="1" applyFill="1" applyBorder="1" applyAlignment="1" applyProtection="1">
      <alignment vertical="center"/>
    </xf>
    <xf numFmtId="3" fontId="37" fillId="6" borderId="96" xfId="0" applyNumberFormat="1" applyFont="1" applyFill="1" applyBorder="1" applyAlignment="1" applyProtection="1">
      <alignment vertical="center"/>
    </xf>
    <xf numFmtId="3" fontId="37" fillId="6" borderId="97" xfId="0" applyNumberFormat="1" applyFont="1" applyFill="1" applyBorder="1" applyAlignment="1" applyProtection="1">
      <alignment vertical="center"/>
    </xf>
    <xf numFmtId="4" fontId="37" fillId="6" borderId="80" xfId="0" applyNumberFormat="1" applyFont="1" applyFill="1" applyBorder="1" applyAlignment="1" applyProtection="1">
      <alignment vertical="center"/>
    </xf>
    <xf numFmtId="4" fontId="5" fillId="0" borderId="16" xfId="0" applyNumberFormat="1" applyFont="1" applyFill="1" applyBorder="1" applyAlignment="1" applyProtection="1">
      <alignment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3" fontId="5" fillId="0" borderId="57" xfId="0" applyNumberFormat="1" applyFont="1" applyBorder="1" applyAlignment="1" applyProtection="1">
      <alignment vertical="center"/>
    </xf>
    <xf numFmtId="3" fontId="5" fillId="0" borderId="75" xfId="0" applyNumberFormat="1" applyFont="1" applyBorder="1" applyAlignment="1" applyProtection="1">
      <alignment vertical="center"/>
    </xf>
    <xf numFmtId="4" fontId="5" fillId="0" borderId="75" xfId="0" applyNumberFormat="1" applyFont="1" applyBorder="1" applyAlignment="1" applyProtection="1">
      <alignment vertical="center"/>
    </xf>
    <xf numFmtId="4" fontId="5" fillId="0" borderId="63" xfId="0" applyNumberFormat="1" applyFont="1" applyBorder="1" applyAlignment="1" applyProtection="1">
      <alignment vertical="center"/>
    </xf>
    <xf numFmtId="0" fontId="24" fillId="2" borderId="33" xfId="0" applyFont="1" applyFill="1" applyBorder="1" applyAlignment="1" applyProtection="1">
      <alignment horizontal="center" vertical="center"/>
    </xf>
    <xf numFmtId="0" fontId="24" fillId="2" borderId="14" xfId="0" applyFont="1" applyFill="1" applyBorder="1" applyAlignment="1" applyProtection="1">
      <alignment horizontal="center" vertical="center"/>
    </xf>
    <xf numFmtId="0" fontId="24" fillId="2" borderId="81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3" fontId="5" fillId="0" borderId="54" xfId="0" applyNumberFormat="1" applyFont="1" applyBorder="1" applyAlignment="1" applyProtection="1">
      <alignment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 applyProtection="1">
      <alignment horizontal="center" vertical="center" wrapText="1"/>
    </xf>
    <xf numFmtId="0" fontId="16" fillId="2" borderId="69" xfId="0" applyFont="1" applyFill="1" applyBorder="1" applyAlignment="1" applyProtection="1">
      <alignment horizontal="center" vertical="center" wrapText="1"/>
    </xf>
    <xf numFmtId="0" fontId="21" fillId="2" borderId="66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66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2" borderId="6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66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75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6" fillId="2" borderId="60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8" xfId="0" applyFont="1" applyFill="1" applyBorder="1" applyAlignment="1" applyProtection="1">
      <alignment horizontal="center" vertical="center" wrapText="1"/>
    </xf>
    <xf numFmtId="0" fontId="16" fillId="2" borderId="79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 wrapText="1"/>
    </xf>
    <xf numFmtId="0" fontId="16" fillId="2" borderId="72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2" borderId="54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76" xfId="0" applyFont="1" applyFill="1" applyBorder="1" applyAlignment="1" applyProtection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7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1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46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/>
    </xf>
    <xf numFmtId="0" fontId="16" fillId="2" borderId="74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6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2" fillId="2" borderId="71" xfId="0" applyFont="1" applyFill="1" applyBorder="1" applyAlignment="1" applyProtection="1">
      <alignment horizontal="center" vertical="center" wrapText="1"/>
    </xf>
    <xf numFmtId="0" fontId="2" fillId="2" borderId="6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6" fillId="2" borderId="76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65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81" xfId="0" applyFont="1" applyFill="1" applyBorder="1" applyAlignment="1" applyProtection="1">
      <alignment horizontal="center" vertical="center" wrapText="1"/>
    </xf>
    <xf numFmtId="0" fontId="16" fillId="2" borderId="82" xfId="0" applyFont="1" applyFill="1" applyBorder="1" applyAlignment="1" applyProtection="1">
      <alignment horizontal="center" vertical="center" wrapText="1"/>
    </xf>
    <xf numFmtId="0" fontId="16" fillId="2" borderId="82" xfId="2" applyFont="1" applyFill="1" applyBorder="1" applyAlignment="1" applyProtection="1">
      <alignment horizontal="center" vertical="center" wrapText="1"/>
      <protection hidden="1"/>
    </xf>
    <xf numFmtId="0" fontId="16" fillId="2" borderId="10" xfId="2" applyFont="1" applyFill="1" applyBorder="1" applyAlignment="1" applyProtection="1">
      <alignment horizontal="center" vertical="center" wrapText="1"/>
      <protection hidden="1"/>
    </xf>
    <xf numFmtId="0" fontId="16" fillId="2" borderId="54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16" fillId="2" borderId="75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5" fillId="2" borderId="55" xfId="0" applyFont="1" applyFill="1" applyBorder="1" applyAlignment="1"/>
    <xf numFmtId="0" fontId="5" fillId="2" borderId="75" xfId="0" applyFont="1" applyFill="1" applyBorder="1" applyAlignment="1">
      <alignment horizontal="center" vertical="center"/>
    </xf>
    <xf numFmtId="0" fontId="5" fillId="2" borderId="75" xfId="0" applyFont="1" applyFill="1" applyBorder="1" applyAlignment="1"/>
    <xf numFmtId="0" fontId="5" fillId="2" borderId="83" xfId="0" applyFont="1" applyFill="1" applyBorder="1" applyAlignment="1"/>
    <xf numFmtId="0" fontId="16" fillId="2" borderId="1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6" fillId="2" borderId="82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vertical="center"/>
    </xf>
    <xf numFmtId="0" fontId="16" fillId="2" borderId="87" xfId="0" applyFont="1" applyFill="1" applyBorder="1" applyAlignment="1">
      <alignment horizontal="center" vertical="center" wrapText="1"/>
    </xf>
    <xf numFmtId="0" fontId="16" fillId="2" borderId="86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8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6" fillId="2" borderId="74" xfId="2" applyFont="1" applyFill="1" applyBorder="1" applyAlignment="1" applyProtection="1">
      <alignment horizontal="center" vertical="center" wrapText="1"/>
      <protection hidden="1"/>
    </xf>
    <xf numFmtId="0" fontId="16" fillId="2" borderId="9" xfId="2" applyFont="1" applyFill="1" applyBorder="1" applyAlignment="1" applyProtection="1">
      <alignment horizontal="center" vertical="center" wrapText="1"/>
      <protection hidden="1"/>
    </xf>
    <xf numFmtId="0" fontId="16" fillId="2" borderId="19" xfId="2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/>
    <xf numFmtId="0" fontId="2" fillId="2" borderId="5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vertical="center"/>
    </xf>
    <xf numFmtId="0" fontId="2" fillId="2" borderId="7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90" xfId="0" applyFont="1" applyFill="1" applyBorder="1" applyAlignment="1" applyProtection="1">
      <alignment horizontal="center" vertical="center" wrapText="1"/>
    </xf>
    <xf numFmtId="0" fontId="6" fillId="2" borderId="8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right" vertical="center"/>
    </xf>
    <xf numFmtId="0" fontId="16" fillId="2" borderId="6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61" xfId="0" applyBorder="1"/>
    <xf numFmtId="0" fontId="0" fillId="0" borderId="72" xfId="0" applyBorder="1"/>
    <xf numFmtId="0" fontId="6" fillId="2" borderId="9" xfId="0" applyFont="1" applyFill="1" applyBorder="1" applyAlignment="1">
      <alignment horizontal="center" vertical="center" wrapText="1"/>
    </xf>
    <xf numFmtId="164" fontId="16" fillId="2" borderId="63" xfId="0" applyNumberFormat="1" applyFont="1" applyFill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16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33" fillId="2" borderId="83" xfId="0" applyFont="1" applyFill="1" applyBorder="1" applyAlignment="1">
      <alignment horizontal="center" vertical="center" wrapText="1"/>
    </xf>
    <xf numFmtId="0" fontId="33" fillId="2" borderId="61" xfId="0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62" xfId="0" applyFont="1" applyFill="1" applyBorder="1" applyAlignment="1" applyProtection="1">
      <alignment horizontal="center" vertical="center" wrapText="1"/>
      <protection hidden="1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16" fillId="2" borderId="19" xfId="0" applyFont="1" applyFill="1" applyBorder="1" applyAlignment="1" applyProtection="1">
      <alignment horizontal="center" vertical="center" wrapText="1"/>
      <protection hidden="1"/>
    </xf>
    <xf numFmtId="0" fontId="16" fillId="2" borderId="48" xfId="0" applyFont="1" applyFill="1" applyBorder="1" applyAlignment="1" applyProtection="1">
      <alignment horizontal="center" vertical="center" wrapText="1"/>
      <protection hidden="1"/>
    </xf>
    <xf numFmtId="0" fontId="16" fillId="2" borderId="1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81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54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/>
    </xf>
  </cellXfs>
  <cellStyles count="5">
    <cellStyle name="čiarky" xfId="1" builtinId="3"/>
    <cellStyle name="čiarky 2" xfId="3"/>
    <cellStyle name="normálne" xfId="0" builtinId="0"/>
    <cellStyle name="normálne 2" xfId="4"/>
    <cellStyle name="normálne_32" xfId="2"/>
  </cellStyles>
  <dxfs count="36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>
    <pageSetUpPr fitToPage="1"/>
  </sheetPr>
  <dimension ref="A1:AJ122"/>
  <sheetViews>
    <sheetView showGridLines="0" tabSelected="1" zoomScale="70" zoomScaleNormal="70" workbookViewId="0">
      <selection activeCell="B12" sqref="B12"/>
    </sheetView>
  </sheetViews>
  <sheetFormatPr defaultRowHeight="12.75"/>
  <cols>
    <col min="1" max="1" width="22.7109375" style="44" customWidth="1"/>
    <col min="2" max="2" width="9.140625" style="44" customWidth="1"/>
    <col min="3" max="3" width="8.140625" style="44" customWidth="1"/>
    <col min="4" max="4" width="8.85546875" style="44" customWidth="1"/>
    <col min="5" max="5" width="6" style="44" bestFit="1" customWidth="1"/>
    <col min="6" max="6" width="6.140625" style="44" bestFit="1" customWidth="1"/>
    <col min="7" max="7" width="5.85546875" style="44" bestFit="1" customWidth="1"/>
    <col min="8" max="8" width="6.140625" style="44" bestFit="1" customWidth="1"/>
    <col min="9" max="10" width="5.85546875" style="44" bestFit="1" customWidth="1"/>
    <col min="11" max="11" width="6" style="44" bestFit="1" customWidth="1"/>
    <col min="12" max="12" width="6.140625" style="44" bestFit="1" customWidth="1"/>
    <col min="13" max="14" width="5.5703125" style="44" bestFit="1" customWidth="1"/>
    <col min="15" max="15" width="5.42578125" style="44" bestFit="1" customWidth="1"/>
    <col min="16" max="16" width="5.5703125" style="44" bestFit="1" customWidth="1"/>
    <col min="17" max="17" width="6.5703125" style="44" bestFit="1" customWidth="1"/>
    <col min="18" max="18" width="6.140625" style="44" customWidth="1"/>
    <col min="19" max="19" width="5.42578125" style="44" bestFit="1" customWidth="1"/>
    <col min="20" max="20" width="12.85546875" style="303" customWidth="1"/>
    <col min="21" max="21" width="10.85546875" style="44" hidden="1" customWidth="1"/>
    <col min="22" max="16384" width="9.140625" style="44"/>
  </cols>
  <sheetData>
    <row r="1" spans="1:36" s="303" customFormat="1" ht="20.25">
      <c r="A1" s="14" t="s">
        <v>167</v>
      </c>
    </row>
    <row r="2" spans="1:36" s="304" customFormat="1" ht="15.75">
      <c r="A2" s="28" t="s">
        <v>501</v>
      </c>
    </row>
    <row r="3" spans="1:36" s="304" customFormat="1" ht="15.75">
      <c r="A3" s="28"/>
    </row>
    <row r="4" spans="1:36" s="303" customFormat="1" ht="14.25" thickBot="1">
      <c r="T4" s="301" t="s">
        <v>1</v>
      </c>
    </row>
    <row r="5" spans="1:36" s="303" customFormat="1">
      <c r="A5" s="533" t="s">
        <v>231</v>
      </c>
      <c r="B5" s="536" t="s">
        <v>88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8"/>
      <c r="T5" s="527" t="s">
        <v>253</v>
      </c>
      <c r="U5" s="524"/>
    </row>
    <row r="6" spans="1:36" s="303" customFormat="1" ht="16.5" customHeight="1">
      <c r="A6" s="534"/>
      <c r="B6" s="55"/>
      <c r="C6" s="539" t="s">
        <v>46</v>
      </c>
      <c r="D6" s="540"/>
      <c r="E6" s="530" t="s">
        <v>353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2"/>
      <c r="T6" s="528"/>
      <c r="U6" s="525"/>
    </row>
    <row r="7" spans="1:36" s="303" customFormat="1" ht="38.25">
      <c r="A7" s="535"/>
      <c r="B7" s="267" t="s">
        <v>45</v>
      </c>
      <c r="C7" s="293" t="s">
        <v>47</v>
      </c>
      <c r="D7" s="305" t="s">
        <v>49</v>
      </c>
      <c r="E7" s="261" t="s">
        <v>132</v>
      </c>
      <c r="F7" s="17" t="s">
        <v>133</v>
      </c>
      <c r="G7" s="17" t="s">
        <v>134</v>
      </c>
      <c r="H7" s="17" t="s">
        <v>135</v>
      </c>
      <c r="I7" s="17" t="s">
        <v>136</v>
      </c>
      <c r="J7" s="17" t="s">
        <v>137</v>
      </c>
      <c r="K7" s="17" t="s">
        <v>138</v>
      </c>
      <c r="L7" s="262" t="s">
        <v>139</v>
      </c>
      <c r="M7" s="257" t="s">
        <v>140</v>
      </c>
      <c r="N7" s="17" t="s">
        <v>141</v>
      </c>
      <c r="O7" s="17" t="s">
        <v>227</v>
      </c>
      <c r="P7" s="17" t="s">
        <v>143</v>
      </c>
      <c r="Q7" s="17" t="s">
        <v>144</v>
      </c>
      <c r="R7" s="17" t="s">
        <v>145</v>
      </c>
      <c r="S7" s="17" t="s">
        <v>228</v>
      </c>
      <c r="T7" s="529"/>
      <c r="U7" s="525"/>
    </row>
    <row r="8" spans="1:36" s="303" customFormat="1" ht="13.5" thickBot="1">
      <c r="A8" s="97">
        <v>1</v>
      </c>
      <c r="B8" s="65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7">
        <v>21</v>
      </c>
      <c r="U8" s="526"/>
    </row>
    <row r="9" spans="1:36" s="303" customFormat="1" ht="13.5" thickTop="1">
      <c r="A9" s="306" t="s">
        <v>387</v>
      </c>
      <c r="B9" s="307">
        <v>1</v>
      </c>
      <c r="C9" s="308">
        <v>0</v>
      </c>
      <c r="D9" s="308">
        <v>1</v>
      </c>
      <c r="E9" s="308">
        <v>0</v>
      </c>
      <c r="F9" s="308">
        <v>1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  <c r="N9" s="308">
        <v>0</v>
      </c>
      <c r="O9" s="308">
        <v>0</v>
      </c>
      <c r="P9" s="308">
        <v>0</v>
      </c>
      <c r="Q9" s="308">
        <v>0</v>
      </c>
      <c r="R9" s="308">
        <v>0</v>
      </c>
      <c r="S9" s="308">
        <v>0</v>
      </c>
      <c r="T9" s="309">
        <v>2.94</v>
      </c>
      <c r="U9" s="310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</row>
    <row r="10" spans="1:36">
      <c r="A10" s="312" t="s">
        <v>388</v>
      </c>
      <c r="B10" s="313">
        <v>9</v>
      </c>
      <c r="C10" s="314">
        <v>4</v>
      </c>
      <c r="D10" s="308">
        <v>0</v>
      </c>
      <c r="E10" s="308">
        <v>0</v>
      </c>
      <c r="F10" s="308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08">
        <v>0</v>
      </c>
      <c r="P10" s="308">
        <v>0</v>
      </c>
      <c r="Q10" s="308">
        <v>0</v>
      </c>
      <c r="R10" s="308">
        <v>0</v>
      </c>
      <c r="S10" s="308">
        <v>0</v>
      </c>
      <c r="T10" s="309">
        <v>113.96</v>
      </c>
      <c r="U10" s="315"/>
    </row>
    <row r="11" spans="1:36">
      <c r="A11" s="312" t="s">
        <v>389</v>
      </c>
      <c r="B11" s="313">
        <v>2</v>
      </c>
      <c r="C11" s="308">
        <v>1</v>
      </c>
      <c r="D11" s="308">
        <v>0</v>
      </c>
      <c r="E11" s="308">
        <v>0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08">
        <v>0</v>
      </c>
      <c r="R11" s="308">
        <v>0</v>
      </c>
      <c r="S11" s="308">
        <v>0</v>
      </c>
      <c r="T11" s="309">
        <v>20.56</v>
      </c>
      <c r="U11" s="315"/>
    </row>
    <row r="12" spans="1:36">
      <c r="A12" s="312" t="s">
        <v>390</v>
      </c>
      <c r="B12" s="313">
        <v>11</v>
      </c>
      <c r="C12" s="308">
        <v>5</v>
      </c>
      <c r="D12" s="308">
        <v>5</v>
      </c>
      <c r="E12" s="308">
        <v>1</v>
      </c>
      <c r="F12" s="308">
        <v>2</v>
      </c>
      <c r="G12" s="308">
        <v>2</v>
      </c>
      <c r="H12" s="308">
        <v>0</v>
      </c>
      <c r="I12" s="308">
        <v>0</v>
      </c>
      <c r="J12" s="308">
        <v>0</v>
      </c>
      <c r="K12" s="308">
        <v>0</v>
      </c>
      <c r="L12" s="308">
        <v>0</v>
      </c>
      <c r="M12" s="308">
        <v>0</v>
      </c>
      <c r="N12" s="308">
        <v>0</v>
      </c>
      <c r="O12" s="308">
        <v>3</v>
      </c>
      <c r="P12" s="308">
        <v>0</v>
      </c>
      <c r="Q12" s="308">
        <v>0</v>
      </c>
      <c r="R12" s="308">
        <v>0</v>
      </c>
      <c r="S12" s="308">
        <v>0</v>
      </c>
      <c r="T12" s="309">
        <v>133.55000000000001</v>
      </c>
      <c r="U12" s="315"/>
    </row>
    <row r="13" spans="1:36">
      <c r="A13" s="312" t="s">
        <v>391</v>
      </c>
      <c r="B13" s="313">
        <v>9</v>
      </c>
      <c r="C13" s="308">
        <v>3</v>
      </c>
      <c r="D13" s="308">
        <v>6</v>
      </c>
      <c r="E13" s="308">
        <v>3</v>
      </c>
      <c r="F13" s="308">
        <v>2</v>
      </c>
      <c r="G13" s="308">
        <v>1</v>
      </c>
      <c r="H13" s="308">
        <v>0</v>
      </c>
      <c r="I13" s="308">
        <v>0</v>
      </c>
      <c r="J13" s="308">
        <v>0</v>
      </c>
      <c r="K13" s="308">
        <v>0</v>
      </c>
      <c r="L13" s="308">
        <v>0</v>
      </c>
      <c r="M13" s="308">
        <v>0</v>
      </c>
      <c r="N13" s="308">
        <v>0</v>
      </c>
      <c r="O13" s="308">
        <v>0</v>
      </c>
      <c r="P13" s="308">
        <v>0</v>
      </c>
      <c r="Q13" s="308">
        <v>0</v>
      </c>
      <c r="R13" s="308">
        <v>0</v>
      </c>
      <c r="S13" s="308">
        <v>0</v>
      </c>
      <c r="T13" s="309">
        <v>117.99</v>
      </c>
      <c r="U13" s="315"/>
    </row>
    <row r="14" spans="1:36">
      <c r="A14" s="312" t="s">
        <v>392</v>
      </c>
      <c r="B14" s="313">
        <v>32</v>
      </c>
      <c r="C14" s="308">
        <v>27</v>
      </c>
      <c r="D14" s="308">
        <v>18</v>
      </c>
      <c r="E14" s="308">
        <v>0</v>
      </c>
      <c r="F14" s="308">
        <v>13</v>
      </c>
      <c r="G14" s="308">
        <v>18</v>
      </c>
      <c r="H14" s="308">
        <v>0</v>
      </c>
      <c r="I14" s="308">
        <v>0</v>
      </c>
      <c r="J14" s="308">
        <v>0</v>
      </c>
      <c r="K14" s="308">
        <v>0</v>
      </c>
      <c r="L14" s="308">
        <v>0</v>
      </c>
      <c r="M14" s="308">
        <v>0</v>
      </c>
      <c r="N14" s="308">
        <v>0</v>
      </c>
      <c r="O14" s="308">
        <v>12</v>
      </c>
      <c r="P14" s="308">
        <v>0</v>
      </c>
      <c r="Q14" s="308">
        <v>0</v>
      </c>
      <c r="R14" s="308">
        <v>0</v>
      </c>
      <c r="S14" s="308">
        <v>0</v>
      </c>
      <c r="T14" s="309">
        <v>113.68</v>
      </c>
      <c r="U14" s="315"/>
    </row>
    <row r="15" spans="1:36">
      <c r="A15" s="312" t="s">
        <v>393</v>
      </c>
      <c r="B15" s="313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08">
        <v>0</v>
      </c>
      <c r="T15" s="309">
        <v>0</v>
      </c>
      <c r="U15" s="315"/>
    </row>
    <row r="16" spans="1:36">
      <c r="A16" s="312" t="s">
        <v>394</v>
      </c>
      <c r="B16" s="313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08">
        <v>0</v>
      </c>
      <c r="T16" s="309">
        <v>0</v>
      </c>
      <c r="U16" s="315"/>
    </row>
    <row r="17" spans="1:21" ht="13.5">
      <c r="A17" s="316" t="s">
        <v>395</v>
      </c>
      <c r="B17" s="171">
        <f>SUM(B9:B16)</f>
        <v>64</v>
      </c>
      <c r="C17" s="172">
        <f t="shared" ref="C17:T17" si="0">SUM(C9:C16)</f>
        <v>40</v>
      </c>
      <c r="D17" s="172">
        <f t="shared" si="0"/>
        <v>30</v>
      </c>
      <c r="E17" s="172">
        <f t="shared" si="0"/>
        <v>4</v>
      </c>
      <c r="F17" s="172">
        <f t="shared" si="0"/>
        <v>18</v>
      </c>
      <c r="G17" s="172">
        <f t="shared" si="0"/>
        <v>21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15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4">
        <f t="shared" si="0"/>
        <v>502.68</v>
      </c>
      <c r="U17" s="317"/>
    </row>
    <row r="18" spans="1:21">
      <c r="A18" s="312" t="s">
        <v>396</v>
      </c>
      <c r="B18" s="313">
        <v>37</v>
      </c>
      <c r="C18" s="308">
        <v>31</v>
      </c>
      <c r="D18" s="308">
        <v>22</v>
      </c>
      <c r="E18" s="308">
        <v>1</v>
      </c>
      <c r="F18" s="308">
        <v>2</v>
      </c>
      <c r="G18" s="308">
        <v>21</v>
      </c>
      <c r="H18" s="308">
        <v>5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2</v>
      </c>
      <c r="P18" s="308">
        <v>0</v>
      </c>
      <c r="Q18" s="308">
        <v>0</v>
      </c>
      <c r="R18" s="308">
        <v>0</v>
      </c>
      <c r="S18" s="308">
        <v>0</v>
      </c>
      <c r="T18" s="309">
        <v>149.93</v>
      </c>
      <c r="U18" s="315"/>
    </row>
    <row r="19" spans="1:21">
      <c r="A19" s="312" t="s">
        <v>397</v>
      </c>
      <c r="B19" s="313">
        <v>54</v>
      </c>
      <c r="C19" s="308">
        <v>46</v>
      </c>
      <c r="D19" s="308">
        <v>30</v>
      </c>
      <c r="E19" s="308">
        <v>7</v>
      </c>
      <c r="F19" s="308">
        <v>3</v>
      </c>
      <c r="G19" s="308">
        <v>18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3</v>
      </c>
      <c r="P19" s="308">
        <v>0</v>
      </c>
      <c r="Q19" s="308">
        <v>0</v>
      </c>
      <c r="R19" s="308">
        <v>0</v>
      </c>
      <c r="S19" s="308">
        <v>0</v>
      </c>
      <c r="T19" s="309">
        <v>225.12</v>
      </c>
      <c r="U19" s="315"/>
    </row>
    <row r="20" spans="1:21">
      <c r="A20" s="312" t="s">
        <v>398</v>
      </c>
      <c r="B20" s="313">
        <v>88</v>
      </c>
      <c r="C20" s="308">
        <v>47</v>
      </c>
      <c r="D20" s="308">
        <v>48</v>
      </c>
      <c r="E20" s="308">
        <v>18</v>
      </c>
      <c r="F20" s="308">
        <v>7</v>
      </c>
      <c r="G20" s="308">
        <v>25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5</v>
      </c>
      <c r="P20" s="308">
        <v>0</v>
      </c>
      <c r="Q20" s="308">
        <v>0</v>
      </c>
      <c r="R20" s="308">
        <v>0</v>
      </c>
      <c r="S20" s="308">
        <v>0</v>
      </c>
      <c r="T20" s="309">
        <v>423.98</v>
      </c>
      <c r="U20" s="315"/>
    </row>
    <row r="21" spans="1:21">
      <c r="A21" s="312" t="s">
        <v>399</v>
      </c>
      <c r="B21" s="313">
        <v>67</v>
      </c>
      <c r="C21" s="308">
        <v>27</v>
      </c>
      <c r="D21" s="308">
        <v>33</v>
      </c>
      <c r="E21" s="308">
        <v>4</v>
      </c>
      <c r="F21" s="308">
        <v>5</v>
      </c>
      <c r="G21" s="308">
        <v>25</v>
      </c>
      <c r="H21" s="308">
        <v>0</v>
      </c>
      <c r="I21" s="308">
        <v>1</v>
      </c>
      <c r="J21" s="308">
        <v>0</v>
      </c>
      <c r="K21" s="308">
        <v>0</v>
      </c>
      <c r="L21" s="308">
        <v>1</v>
      </c>
      <c r="M21" s="308">
        <v>0</v>
      </c>
      <c r="N21" s="308">
        <v>0</v>
      </c>
      <c r="O21" s="308">
        <v>5</v>
      </c>
      <c r="P21" s="308">
        <v>0</v>
      </c>
      <c r="Q21" s="308">
        <v>0</v>
      </c>
      <c r="R21" s="308">
        <v>0</v>
      </c>
      <c r="S21" s="308">
        <v>0</v>
      </c>
      <c r="T21" s="309">
        <v>391.13</v>
      </c>
      <c r="U21" s="315"/>
    </row>
    <row r="22" spans="1:21">
      <c r="A22" s="312" t="s">
        <v>400</v>
      </c>
      <c r="B22" s="313">
        <v>149</v>
      </c>
      <c r="C22" s="308">
        <v>98</v>
      </c>
      <c r="D22" s="308">
        <v>83</v>
      </c>
      <c r="E22" s="308">
        <v>5</v>
      </c>
      <c r="F22" s="308">
        <v>15</v>
      </c>
      <c r="G22" s="308">
        <v>60</v>
      </c>
      <c r="H22" s="308">
        <v>0</v>
      </c>
      <c r="I22" s="308">
        <v>4</v>
      </c>
      <c r="J22" s="308">
        <v>0</v>
      </c>
      <c r="K22" s="308">
        <v>0</v>
      </c>
      <c r="L22" s="308">
        <v>3</v>
      </c>
      <c r="M22" s="308">
        <v>0</v>
      </c>
      <c r="N22" s="308">
        <v>0</v>
      </c>
      <c r="O22" s="308">
        <v>8</v>
      </c>
      <c r="P22" s="308">
        <v>0</v>
      </c>
      <c r="Q22" s="308">
        <v>0</v>
      </c>
      <c r="R22" s="308">
        <v>0</v>
      </c>
      <c r="S22" s="308">
        <v>0</v>
      </c>
      <c r="T22" s="309">
        <v>773.01</v>
      </c>
      <c r="U22" s="315"/>
    </row>
    <row r="23" spans="1:21">
      <c r="A23" s="312" t="s">
        <v>401</v>
      </c>
      <c r="B23" s="313">
        <v>18</v>
      </c>
      <c r="C23" s="308">
        <v>12</v>
      </c>
      <c r="D23" s="308">
        <v>3</v>
      </c>
      <c r="E23" s="308">
        <v>1</v>
      </c>
      <c r="F23" s="308">
        <v>1</v>
      </c>
      <c r="G23" s="308">
        <v>2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1</v>
      </c>
      <c r="P23" s="308">
        <v>0</v>
      </c>
      <c r="Q23" s="308">
        <v>0</v>
      </c>
      <c r="R23" s="308">
        <v>0</v>
      </c>
      <c r="S23" s="308">
        <v>0</v>
      </c>
      <c r="T23" s="309">
        <v>124.71</v>
      </c>
      <c r="U23" s="315"/>
    </row>
    <row r="24" spans="1:21">
      <c r="A24" s="312" t="s">
        <v>402</v>
      </c>
      <c r="B24" s="313">
        <v>133</v>
      </c>
      <c r="C24" s="308">
        <v>92</v>
      </c>
      <c r="D24" s="308">
        <v>56</v>
      </c>
      <c r="E24" s="308">
        <v>12</v>
      </c>
      <c r="F24" s="308">
        <v>12</v>
      </c>
      <c r="G24" s="308">
        <v>28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14</v>
      </c>
      <c r="P24" s="308">
        <v>0</v>
      </c>
      <c r="Q24" s="308">
        <v>0</v>
      </c>
      <c r="R24" s="308">
        <v>0</v>
      </c>
      <c r="S24" s="308">
        <v>0</v>
      </c>
      <c r="T24" s="309">
        <v>544.19000000000005</v>
      </c>
      <c r="U24" s="315"/>
    </row>
    <row r="25" spans="1:21" ht="13.5">
      <c r="A25" s="316" t="s">
        <v>403</v>
      </c>
      <c r="B25" s="171">
        <f>SUM(B18:B24)</f>
        <v>546</v>
      </c>
      <c r="C25" s="172">
        <f t="shared" ref="C25:T25" si="1">SUM(C18:C24)</f>
        <v>353</v>
      </c>
      <c r="D25" s="172">
        <f t="shared" si="1"/>
        <v>275</v>
      </c>
      <c r="E25" s="172">
        <f t="shared" si="1"/>
        <v>48</v>
      </c>
      <c r="F25" s="172">
        <f t="shared" si="1"/>
        <v>45</v>
      </c>
      <c r="G25" s="172">
        <f t="shared" si="1"/>
        <v>179</v>
      </c>
      <c r="H25" s="172">
        <f t="shared" si="1"/>
        <v>5</v>
      </c>
      <c r="I25" s="172">
        <f t="shared" si="1"/>
        <v>5</v>
      </c>
      <c r="J25" s="172">
        <f t="shared" si="1"/>
        <v>0</v>
      </c>
      <c r="K25" s="172">
        <f t="shared" si="1"/>
        <v>0</v>
      </c>
      <c r="L25" s="172">
        <f t="shared" si="1"/>
        <v>4</v>
      </c>
      <c r="M25" s="172">
        <f t="shared" si="1"/>
        <v>0</v>
      </c>
      <c r="N25" s="172">
        <f t="shared" si="1"/>
        <v>0</v>
      </c>
      <c r="O25" s="172">
        <f t="shared" si="1"/>
        <v>38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4">
        <f t="shared" si="1"/>
        <v>2632.0699999999997</v>
      </c>
      <c r="U25" s="317"/>
    </row>
    <row r="26" spans="1:21">
      <c r="A26" s="312" t="s">
        <v>404</v>
      </c>
      <c r="B26" s="313">
        <v>68</v>
      </c>
      <c r="C26" s="308">
        <v>46</v>
      </c>
      <c r="D26" s="308">
        <v>35</v>
      </c>
      <c r="E26" s="308">
        <v>16</v>
      </c>
      <c r="F26" s="308">
        <v>5</v>
      </c>
      <c r="G26" s="308">
        <v>20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1</v>
      </c>
      <c r="P26" s="308">
        <v>0</v>
      </c>
      <c r="Q26" s="308">
        <v>0</v>
      </c>
      <c r="R26" s="308">
        <v>0</v>
      </c>
      <c r="S26" s="308">
        <v>0</v>
      </c>
      <c r="T26" s="309">
        <v>590.83000000000004</v>
      </c>
      <c r="U26" s="315"/>
    </row>
    <row r="27" spans="1:21">
      <c r="A27" s="312" t="s">
        <v>405</v>
      </c>
      <c r="B27" s="313">
        <v>62</v>
      </c>
      <c r="C27" s="308">
        <v>37</v>
      </c>
      <c r="D27" s="308">
        <v>18</v>
      </c>
      <c r="E27" s="308">
        <v>10</v>
      </c>
      <c r="F27" s="308">
        <v>6</v>
      </c>
      <c r="G27" s="308">
        <v>3</v>
      </c>
      <c r="H27" s="308">
        <v>0</v>
      </c>
      <c r="I27" s="308">
        <v>0</v>
      </c>
      <c r="J27" s="308">
        <v>0</v>
      </c>
      <c r="K27" s="308">
        <v>0</v>
      </c>
      <c r="L27" s="308">
        <v>0</v>
      </c>
      <c r="M27" s="308">
        <v>0</v>
      </c>
      <c r="N27" s="308">
        <v>0</v>
      </c>
      <c r="O27" s="308">
        <v>3</v>
      </c>
      <c r="P27" s="308">
        <v>0</v>
      </c>
      <c r="Q27" s="308">
        <v>0</v>
      </c>
      <c r="R27" s="308">
        <v>0</v>
      </c>
      <c r="S27" s="308">
        <v>0</v>
      </c>
      <c r="T27" s="309">
        <v>496.03</v>
      </c>
      <c r="U27" s="315"/>
    </row>
    <row r="28" spans="1:21">
      <c r="A28" s="312" t="s">
        <v>406</v>
      </c>
      <c r="B28" s="313">
        <v>22</v>
      </c>
      <c r="C28" s="308">
        <v>12</v>
      </c>
      <c r="D28" s="308">
        <v>16</v>
      </c>
      <c r="E28" s="308">
        <v>10</v>
      </c>
      <c r="F28" s="308">
        <v>0</v>
      </c>
      <c r="G28" s="308">
        <v>2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4</v>
      </c>
      <c r="P28" s="308">
        <v>0</v>
      </c>
      <c r="Q28" s="308">
        <v>0</v>
      </c>
      <c r="R28" s="308">
        <v>0</v>
      </c>
      <c r="S28" s="308">
        <v>0</v>
      </c>
      <c r="T28" s="309">
        <v>148.6</v>
      </c>
      <c r="U28" s="315"/>
    </row>
    <row r="29" spans="1:21">
      <c r="A29" s="312" t="s">
        <v>407</v>
      </c>
      <c r="B29" s="313">
        <v>77</v>
      </c>
      <c r="C29" s="308">
        <v>39</v>
      </c>
      <c r="D29" s="308">
        <v>34</v>
      </c>
      <c r="E29" s="308">
        <v>22</v>
      </c>
      <c r="F29" s="308">
        <v>2</v>
      </c>
      <c r="G29" s="308">
        <v>11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9">
        <v>463</v>
      </c>
      <c r="U29" s="315"/>
    </row>
    <row r="30" spans="1:21">
      <c r="A30" s="312" t="s">
        <v>408</v>
      </c>
      <c r="B30" s="313">
        <v>130</v>
      </c>
      <c r="C30" s="308">
        <v>42</v>
      </c>
      <c r="D30" s="308">
        <v>71</v>
      </c>
      <c r="E30" s="308">
        <v>32</v>
      </c>
      <c r="F30" s="308">
        <v>9</v>
      </c>
      <c r="G30" s="308">
        <v>29</v>
      </c>
      <c r="H30" s="308">
        <v>0</v>
      </c>
      <c r="I30" s="308">
        <v>0</v>
      </c>
      <c r="J30" s="308">
        <v>0</v>
      </c>
      <c r="K30" s="308">
        <v>0</v>
      </c>
      <c r="L30" s="308">
        <v>1</v>
      </c>
      <c r="M30" s="308">
        <v>0</v>
      </c>
      <c r="N30" s="308">
        <v>0</v>
      </c>
      <c r="O30" s="308">
        <v>1</v>
      </c>
      <c r="P30" s="308">
        <v>0</v>
      </c>
      <c r="Q30" s="308">
        <v>0</v>
      </c>
      <c r="R30" s="308">
        <v>0</v>
      </c>
      <c r="S30" s="308">
        <v>0</v>
      </c>
      <c r="T30" s="309">
        <v>951.93</v>
      </c>
      <c r="U30" s="315"/>
    </row>
    <row r="31" spans="1:21">
      <c r="A31" s="312" t="s">
        <v>409</v>
      </c>
      <c r="B31" s="313">
        <v>166</v>
      </c>
      <c r="C31" s="308">
        <v>62</v>
      </c>
      <c r="D31" s="308">
        <v>88</v>
      </c>
      <c r="E31" s="308">
        <v>27</v>
      </c>
      <c r="F31" s="308">
        <v>26</v>
      </c>
      <c r="G31" s="308">
        <v>40</v>
      </c>
      <c r="H31" s="308">
        <v>0</v>
      </c>
      <c r="I31" s="308">
        <v>0</v>
      </c>
      <c r="J31" s="308">
        <v>0</v>
      </c>
      <c r="K31" s="308">
        <v>0</v>
      </c>
      <c r="L31" s="308">
        <v>3</v>
      </c>
      <c r="M31" s="308">
        <v>0</v>
      </c>
      <c r="N31" s="308">
        <v>0</v>
      </c>
      <c r="O31" s="308">
        <v>6</v>
      </c>
      <c r="P31" s="308">
        <v>0</v>
      </c>
      <c r="Q31" s="308">
        <v>0</v>
      </c>
      <c r="R31" s="308">
        <v>0</v>
      </c>
      <c r="S31" s="308">
        <v>0</v>
      </c>
      <c r="T31" s="309">
        <v>1475.4</v>
      </c>
      <c r="U31" s="315"/>
    </row>
    <row r="32" spans="1:21">
      <c r="A32" s="312" t="s">
        <v>410</v>
      </c>
      <c r="B32" s="313">
        <v>239</v>
      </c>
      <c r="C32" s="308">
        <v>116</v>
      </c>
      <c r="D32" s="308">
        <v>102</v>
      </c>
      <c r="E32" s="308">
        <v>32</v>
      </c>
      <c r="F32" s="308">
        <v>12</v>
      </c>
      <c r="G32" s="308">
        <v>65</v>
      </c>
      <c r="H32" s="308">
        <v>0</v>
      </c>
      <c r="I32" s="308">
        <v>0</v>
      </c>
      <c r="J32" s="308">
        <v>0</v>
      </c>
      <c r="K32" s="308">
        <v>0</v>
      </c>
      <c r="L32" s="308">
        <v>14</v>
      </c>
      <c r="M32" s="308">
        <v>0</v>
      </c>
      <c r="N32" s="308">
        <v>0</v>
      </c>
      <c r="O32" s="308">
        <v>5</v>
      </c>
      <c r="P32" s="308">
        <v>0</v>
      </c>
      <c r="Q32" s="308">
        <v>0</v>
      </c>
      <c r="R32" s="308">
        <v>0</v>
      </c>
      <c r="S32" s="308">
        <v>0</v>
      </c>
      <c r="T32" s="309">
        <v>1824.6</v>
      </c>
      <c r="U32" s="315"/>
    </row>
    <row r="33" spans="1:21">
      <c r="A33" s="312" t="s">
        <v>411</v>
      </c>
      <c r="B33" s="313">
        <v>32</v>
      </c>
      <c r="C33" s="308">
        <v>20</v>
      </c>
      <c r="D33" s="308">
        <v>16</v>
      </c>
      <c r="E33" s="308">
        <v>4</v>
      </c>
      <c r="F33" s="308">
        <v>10</v>
      </c>
      <c r="G33" s="308">
        <v>8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8</v>
      </c>
      <c r="P33" s="308">
        <v>0</v>
      </c>
      <c r="Q33" s="308">
        <v>0</v>
      </c>
      <c r="R33" s="308">
        <v>0</v>
      </c>
      <c r="S33" s="308">
        <v>0</v>
      </c>
      <c r="T33" s="309">
        <v>271.23</v>
      </c>
      <c r="U33" s="315"/>
    </row>
    <row r="34" spans="1:21">
      <c r="A34" s="312" t="s">
        <v>412</v>
      </c>
      <c r="B34" s="313">
        <v>151</v>
      </c>
      <c r="C34" s="308">
        <v>87</v>
      </c>
      <c r="D34" s="308">
        <v>78</v>
      </c>
      <c r="E34" s="308">
        <v>28</v>
      </c>
      <c r="F34" s="308">
        <v>13</v>
      </c>
      <c r="G34" s="308">
        <v>36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12</v>
      </c>
      <c r="P34" s="308">
        <v>0</v>
      </c>
      <c r="Q34" s="308">
        <v>0</v>
      </c>
      <c r="R34" s="308">
        <v>0</v>
      </c>
      <c r="S34" s="308">
        <v>0</v>
      </c>
      <c r="T34" s="309">
        <v>1159.75</v>
      </c>
      <c r="U34" s="315"/>
    </row>
    <row r="35" spans="1:21" ht="13.5">
      <c r="A35" s="316" t="s">
        <v>413</v>
      </c>
      <c r="B35" s="171">
        <f>SUM(B26:B34)</f>
        <v>947</v>
      </c>
      <c r="C35" s="172">
        <f t="shared" ref="C35:T35" si="2">SUM(C26:C34)</f>
        <v>461</v>
      </c>
      <c r="D35" s="172">
        <f t="shared" si="2"/>
        <v>458</v>
      </c>
      <c r="E35" s="172">
        <f t="shared" si="2"/>
        <v>181</v>
      </c>
      <c r="F35" s="172">
        <f t="shared" si="2"/>
        <v>83</v>
      </c>
      <c r="G35" s="172">
        <f t="shared" si="2"/>
        <v>214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18</v>
      </c>
      <c r="M35" s="172">
        <f t="shared" si="2"/>
        <v>0</v>
      </c>
      <c r="N35" s="172">
        <f t="shared" si="2"/>
        <v>0</v>
      </c>
      <c r="O35" s="172">
        <f t="shared" si="2"/>
        <v>40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4">
        <f t="shared" si="2"/>
        <v>7381.369999999999</v>
      </c>
      <c r="U35" s="317"/>
    </row>
    <row r="36" spans="1:21">
      <c r="A36" s="312" t="s">
        <v>414</v>
      </c>
      <c r="B36" s="313">
        <v>53</v>
      </c>
      <c r="C36" s="308">
        <v>23</v>
      </c>
      <c r="D36" s="308">
        <v>21</v>
      </c>
      <c r="E36" s="308">
        <v>4</v>
      </c>
      <c r="F36" s="308">
        <v>4</v>
      </c>
      <c r="G36" s="308">
        <v>10</v>
      </c>
      <c r="H36" s="308">
        <v>0</v>
      </c>
      <c r="I36" s="308">
        <v>1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4</v>
      </c>
      <c r="P36" s="308">
        <v>0</v>
      </c>
      <c r="Q36" s="308">
        <v>0</v>
      </c>
      <c r="R36" s="308">
        <v>0</v>
      </c>
      <c r="S36" s="308">
        <v>0</v>
      </c>
      <c r="T36" s="309">
        <v>418.86</v>
      </c>
      <c r="U36" s="315"/>
    </row>
    <row r="37" spans="1:21">
      <c r="A37" s="312" t="s">
        <v>415</v>
      </c>
      <c r="B37" s="313">
        <v>112</v>
      </c>
      <c r="C37" s="308">
        <v>46</v>
      </c>
      <c r="D37" s="308">
        <v>51</v>
      </c>
      <c r="E37" s="308">
        <v>11</v>
      </c>
      <c r="F37" s="308">
        <v>6</v>
      </c>
      <c r="G37" s="308">
        <v>29</v>
      </c>
      <c r="H37" s="308">
        <v>0</v>
      </c>
      <c r="I37" s="308">
        <v>2</v>
      </c>
      <c r="J37" s="308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9</v>
      </c>
      <c r="P37" s="308">
        <v>0</v>
      </c>
      <c r="Q37" s="308">
        <v>0</v>
      </c>
      <c r="R37" s="308">
        <v>0</v>
      </c>
      <c r="S37" s="308">
        <v>0</v>
      </c>
      <c r="T37" s="309">
        <v>938.31</v>
      </c>
      <c r="U37" s="315"/>
    </row>
    <row r="38" spans="1:21">
      <c r="A38" s="312" t="s">
        <v>416</v>
      </c>
      <c r="B38" s="313">
        <v>122</v>
      </c>
      <c r="C38" s="308">
        <v>65</v>
      </c>
      <c r="D38" s="308">
        <v>58</v>
      </c>
      <c r="E38" s="308">
        <v>15</v>
      </c>
      <c r="F38" s="308">
        <v>10</v>
      </c>
      <c r="G38" s="308">
        <v>34</v>
      </c>
      <c r="H38" s="308">
        <v>0</v>
      </c>
      <c r="I38" s="308">
        <v>0</v>
      </c>
      <c r="J38" s="308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5</v>
      </c>
      <c r="P38" s="308">
        <v>0</v>
      </c>
      <c r="Q38" s="308">
        <v>0</v>
      </c>
      <c r="R38" s="308">
        <v>0</v>
      </c>
      <c r="S38" s="308">
        <v>0</v>
      </c>
      <c r="T38" s="309">
        <v>782.61</v>
      </c>
      <c r="U38" s="315"/>
    </row>
    <row r="39" spans="1:21">
      <c r="A39" s="312" t="s">
        <v>417</v>
      </c>
      <c r="B39" s="313">
        <v>240</v>
      </c>
      <c r="C39" s="308">
        <v>119</v>
      </c>
      <c r="D39" s="308">
        <v>135</v>
      </c>
      <c r="E39" s="308">
        <v>31</v>
      </c>
      <c r="F39" s="308">
        <v>17</v>
      </c>
      <c r="G39" s="308">
        <v>83</v>
      </c>
      <c r="H39" s="308">
        <v>0</v>
      </c>
      <c r="I39" s="308">
        <v>0</v>
      </c>
      <c r="J39" s="308">
        <v>0</v>
      </c>
      <c r="K39" s="308">
        <v>0</v>
      </c>
      <c r="L39" s="308">
        <v>0</v>
      </c>
      <c r="M39" s="308">
        <v>0</v>
      </c>
      <c r="N39" s="308">
        <v>0</v>
      </c>
      <c r="O39" s="308">
        <v>26</v>
      </c>
      <c r="P39" s="308">
        <v>0</v>
      </c>
      <c r="Q39" s="308">
        <v>0</v>
      </c>
      <c r="R39" s="308">
        <v>0</v>
      </c>
      <c r="S39" s="308">
        <v>0</v>
      </c>
      <c r="T39" s="309">
        <v>1685.42</v>
      </c>
      <c r="U39" s="315"/>
    </row>
    <row r="40" spans="1:21">
      <c r="A40" s="312" t="s">
        <v>418</v>
      </c>
      <c r="B40" s="313">
        <v>87</v>
      </c>
      <c r="C40" s="308">
        <v>44</v>
      </c>
      <c r="D40" s="308">
        <v>40</v>
      </c>
      <c r="E40" s="308">
        <v>6</v>
      </c>
      <c r="F40" s="308">
        <v>14</v>
      </c>
      <c r="G40" s="308">
        <v>18</v>
      </c>
      <c r="H40" s="308">
        <v>0</v>
      </c>
      <c r="I40" s="308">
        <v>1</v>
      </c>
      <c r="J40" s="308">
        <v>0</v>
      </c>
      <c r="K40" s="308">
        <v>0</v>
      </c>
      <c r="L40" s="308">
        <v>0</v>
      </c>
      <c r="M40" s="308">
        <v>0</v>
      </c>
      <c r="N40" s="308">
        <v>0</v>
      </c>
      <c r="O40" s="308">
        <v>6</v>
      </c>
      <c r="P40" s="308">
        <v>0</v>
      </c>
      <c r="Q40" s="308">
        <v>0</v>
      </c>
      <c r="R40" s="308">
        <v>0</v>
      </c>
      <c r="S40" s="308">
        <v>0</v>
      </c>
      <c r="T40" s="309">
        <v>424.01</v>
      </c>
      <c r="U40" s="315"/>
    </row>
    <row r="41" spans="1:21">
      <c r="A41" s="312" t="s">
        <v>419</v>
      </c>
      <c r="B41" s="313">
        <v>107</v>
      </c>
      <c r="C41" s="308">
        <v>56</v>
      </c>
      <c r="D41" s="308">
        <v>74</v>
      </c>
      <c r="E41" s="308">
        <v>36</v>
      </c>
      <c r="F41" s="308">
        <v>22</v>
      </c>
      <c r="G41" s="308">
        <v>35</v>
      </c>
      <c r="H41" s="308">
        <v>0</v>
      </c>
      <c r="I41" s="308">
        <v>0</v>
      </c>
      <c r="J41" s="308">
        <v>0</v>
      </c>
      <c r="K41" s="308">
        <v>0</v>
      </c>
      <c r="L41" s="308">
        <v>1</v>
      </c>
      <c r="M41" s="308">
        <v>0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308">
        <v>0</v>
      </c>
      <c r="T41" s="309">
        <v>738.27</v>
      </c>
      <c r="U41" s="315"/>
    </row>
    <row r="42" spans="1:21">
      <c r="A42" s="312" t="s">
        <v>420</v>
      </c>
      <c r="B42" s="313">
        <v>30</v>
      </c>
      <c r="C42" s="308">
        <v>23</v>
      </c>
      <c r="D42" s="308">
        <v>18</v>
      </c>
      <c r="E42" s="308">
        <v>13</v>
      </c>
      <c r="F42" s="308">
        <v>0</v>
      </c>
      <c r="G42" s="308">
        <v>4</v>
      </c>
      <c r="H42" s="308">
        <v>0</v>
      </c>
      <c r="I42" s="308">
        <v>0</v>
      </c>
      <c r="J42" s="308">
        <v>0</v>
      </c>
      <c r="K42" s="308">
        <v>0</v>
      </c>
      <c r="L42" s="308">
        <v>0</v>
      </c>
      <c r="M42" s="308">
        <v>0</v>
      </c>
      <c r="N42" s="308">
        <v>0</v>
      </c>
      <c r="O42" s="308">
        <v>1</v>
      </c>
      <c r="P42" s="308">
        <v>0</v>
      </c>
      <c r="Q42" s="308">
        <v>0</v>
      </c>
      <c r="R42" s="308">
        <v>0</v>
      </c>
      <c r="S42" s="308">
        <v>0</v>
      </c>
      <c r="T42" s="309">
        <v>216.46</v>
      </c>
      <c r="U42" s="315"/>
    </row>
    <row r="43" spans="1:21" ht="13.5">
      <c r="A43" s="316" t="s">
        <v>421</v>
      </c>
      <c r="B43" s="171">
        <f>SUM(B36:B42)</f>
        <v>751</v>
      </c>
      <c r="C43" s="172">
        <f t="shared" ref="C43:T43" si="3">SUM(C36:C42)</f>
        <v>376</v>
      </c>
      <c r="D43" s="172">
        <f t="shared" si="3"/>
        <v>397</v>
      </c>
      <c r="E43" s="172">
        <f t="shared" si="3"/>
        <v>116</v>
      </c>
      <c r="F43" s="172">
        <f t="shared" si="3"/>
        <v>73</v>
      </c>
      <c r="G43" s="172">
        <f t="shared" si="3"/>
        <v>213</v>
      </c>
      <c r="H43" s="172">
        <f t="shared" si="3"/>
        <v>0</v>
      </c>
      <c r="I43" s="172">
        <f t="shared" si="3"/>
        <v>4</v>
      </c>
      <c r="J43" s="172">
        <f t="shared" si="3"/>
        <v>0</v>
      </c>
      <c r="K43" s="172">
        <f t="shared" si="3"/>
        <v>0</v>
      </c>
      <c r="L43" s="172">
        <f t="shared" si="3"/>
        <v>1</v>
      </c>
      <c r="M43" s="172">
        <f t="shared" si="3"/>
        <v>0</v>
      </c>
      <c r="N43" s="172">
        <f t="shared" si="3"/>
        <v>0</v>
      </c>
      <c r="O43" s="172">
        <f t="shared" si="3"/>
        <v>51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4">
        <f t="shared" si="3"/>
        <v>5203.9399999999996</v>
      </c>
      <c r="U43" s="317"/>
    </row>
    <row r="44" spans="1:21">
      <c r="A44" s="312" t="s">
        <v>422</v>
      </c>
      <c r="B44" s="313">
        <v>32</v>
      </c>
      <c r="C44" s="308">
        <v>24</v>
      </c>
      <c r="D44" s="308">
        <v>25</v>
      </c>
      <c r="E44" s="308">
        <v>20</v>
      </c>
      <c r="F44" s="308">
        <v>1</v>
      </c>
      <c r="G44" s="308">
        <v>4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08">
        <v>0</v>
      </c>
      <c r="T44" s="309">
        <v>347.97</v>
      </c>
      <c r="U44" s="315"/>
    </row>
    <row r="45" spans="1:21">
      <c r="A45" s="312" t="s">
        <v>423</v>
      </c>
      <c r="B45" s="313">
        <v>66</v>
      </c>
      <c r="C45" s="308">
        <v>20</v>
      </c>
      <c r="D45" s="308">
        <v>34</v>
      </c>
      <c r="E45" s="308">
        <v>13</v>
      </c>
      <c r="F45" s="308">
        <v>1</v>
      </c>
      <c r="G45" s="308">
        <v>20</v>
      </c>
      <c r="H45" s="308">
        <v>0</v>
      </c>
      <c r="I45" s="308">
        <v>0</v>
      </c>
      <c r="J45" s="308">
        <v>0</v>
      </c>
      <c r="K45" s="308">
        <v>0</v>
      </c>
      <c r="L45" s="308">
        <v>0</v>
      </c>
      <c r="M45" s="308">
        <v>0</v>
      </c>
      <c r="N45" s="308">
        <v>0</v>
      </c>
      <c r="O45" s="308">
        <v>2</v>
      </c>
      <c r="P45" s="308">
        <v>0</v>
      </c>
      <c r="Q45" s="308">
        <v>0</v>
      </c>
      <c r="R45" s="308">
        <v>0</v>
      </c>
      <c r="S45" s="308">
        <v>0</v>
      </c>
      <c r="T45" s="309">
        <v>740.97</v>
      </c>
      <c r="U45" s="315"/>
    </row>
    <row r="46" spans="1:21">
      <c r="A46" s="312" t="s">
        <v>424</v>
      </c>
      <c r="B46" s="313">
        <v>39</v>
      </c>
      <c r="C46" s="308">
        <v>22</v>
      </c>
      <c r="D46" s="308">
        <v>23</v>
      </c>
      <c r="E46" s="308">
        <v>10</v>
      </c>
      <c r="F46" s="308">
        <v>7</v>
      </c>
      <c r="G46" s="308">
        <v>12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3</v>
      </c>
      <c r="P46" s="308">
        <v>0</v>
      </c>
      <c r="Q46" s="308">
        <v>0</v>
      </c>
      <c r="R46" s="308">
        <v>0</v>
      </c>
      <c r="S46" s="308">
        <v>0</v>
      </c>
      <c r="T46" s="309">
        <v>612.79</v>
      </c>
      <c r="U46" s="315"/>
    </row>
    <row r="47" spans="1:21">
      <c r="A47" s="312" t="s">
        <v>425</v>
      </c>
      <c r="B47" s="313">
        <v>19</v>
      </c>
      <c r="C47" s="308">
        <v>4</v>
      </c>
      <c r="D47" s="308">
        <v>8</v>
      </c>
      <c r="E47" s="308">
        <v>4</v>
      </c>
      <c r="F47" s="308">
        <v>1</v>
      </c>
      <c r="G47" s="308">
        <v>5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08">
        <v>0</v>
      </c>
      <c r="T47" s="309">
        <v>158.72</v>
      </c>
      <c r="U47" s="315"/>
    </row>
    <row r="48" spans="1:21">
      <c r="A48" s="312" t="s">
        <v>426</v>
      </c>
      <c r="B48" s="313">
        <v>156</v>
      </c>
      <c r="C48" s="308">
        <v>75</v>
      </c>
      <c r="D48" s="308">
        <v>84</v>
      </c>
      <c r="E48" s="308">
        <v>24</v>
      </c>
      <c r="F48" s="308">
        <v>12</v>
      </c>
      <c r="G48" s="308">
        <v>43</v>
      </c>
      <c r="H48" s="308">
        <v>0</v>
      </c>
      <c r="I48" s="308">
        <v>0</v>
      </c>
      <c r="J48" s="308">
        <v>0</v>
      </c>
      <c r="K48" s="308">
        <v>0</v>
      </c>
      <c r="L48" s="308">
        <v>4</v>
      </c>
      <c r="M48" s="308">
        <v>0</v>
      </c>
      <c r="N48" s="308">
        <v>0</v>
      </c>
      <c r="O48" s="308">
        <v>13</v>
      </c>
      <c r="P48" s="308">
        <v>0</v>
      </c>
      <c r="Q48" s="308">
        <v>0</v>
      </c>
      <c r="R48" s="308">
        <v>0</v>
      </c>
      <c r="S48" s="308">
        <v>0</v>
      </c>
      <c r="T48" s="309">
        <v>1615.48</v>
      </c>
      <c r="U48" s="315"/>
    </row>
    <row r="49" spans="1:21">
      <c r="A49" s="312" t="s">
        <v>427</v>
      </c>
      <c r="B49" s="313">
        <v>187</v>
      </c>
      <c r="C49" s="308">
        <v>84</v>
      </c>
      <c r="D49" s="308">
        <v>105</v>
      </c>
      <c r="E49" s="308">
        <v>36</v>
      </c>
      <c r="F49" s="308">
        <v>15</v>
      </c>
      <c r="G49" s="308">
        <v>44</v>
      </c>
      <c r="H49" s="308">
        <v>0</v>
      </c>
      <c r="I49" s="308">
        <v>0</v>
      </c>
      <c r="J49" s="308">
        <v>0</v>
      </c>
      <c r="K49" s="308">
        <v>0</v>
      </c>
      <c r="L49" s="308">
        <v>1</v>
      </c>
      <c r="M49" s="308">
        <v>0</v>
      </c>
      <c r="N49" s="308">
        <v>0</v>
      </c>
      <c r="O49" s="308">
        <v>22</v>
      </c>
      <c r="P49" s="308">
        <v>0</v>
      </c>
      <c r="Q49" s="308">
        <v>0</v>
      </c>
      <c r="R49" s="308">
        <v>0</v>
      </c>
      <c r="S49" s="308">
        <v>0</v>
      </c>
      <c r="T49" s="309">
        <v>1867.59</v>
      </c>
      <c r="U49" s="315"/>
    </row>
    <row r="50" spans="1:21">
      <c r="A50" s="312" t="s">
        <v>428</v>
      </c>
      <c r="B50" s="313">
        <v>59</v>
      </c>
      <c r="C50" s="308">
        <v>37</v>
      </c>
      <c r="D50" s="308">
        <v>26</v>
      </c>
      <c r="E50" s="308">
        <v>11</v>
      </c>
      <c r="F50" s="308">
        <v>0</v>
      </c>
      <c r="G50" s="308">
        <v>8</v>
      </c>
      <c r="H50" s="308">
        <v>0</v>
      </c>
      <c r="I50" s="308">
        <v>0</v>
      </c>
      <c r="J50" s="308">
        <v>0</v>
      </c>
      <c r="K50" s="308">
        <v>0</v>
      </c>
      <c r="L50" s="308">
        <v>1</v>
      </c>
      <c r="M50" s="308">
        <v>0</v>
      </c>
      <c r="N50" s="308">
        <v>0</v>
      </c>
      <c r="O50" s="308">
        <v>9</v>
      </c>
      <c r="P50" s="308">
        <v>0</v>
      </c>
      <c r="Q50" s="308">
        <v>0</v>
      </c>
      <c r="R50" s="308">
        <v>0</v>
      </c>
      <c r="S50" s="308">
        <v>0</v>
      </c>
      <c r="T50" s="309">
        <v>529.04999999999995</v>
      </c>
      <c r="U50" s="315"/>
    </row>
    <row r="51" spans="1:21">
      <c r="A51" s="312" t="s">
        <v>429</v>
      </c>
      <c r="B51" s="313">
        <v>175</v>
      </c>
      <c r="C51" s="308">
        <v>89</v>
      </c>
      <c r="D51" s="308">
        <v>91</v>
      </c>
      <c r="E51" s="308">
        <v>37</v>
      </c>
      <c r="F51" s="308">
        <v>8</v>
      </c>
      <c r="G51" s="308">
        <v>41</v>
      </c>
      <c r="H51" s="308">
        <v>0</v>
      </c>
      <c r="I51" s="308">
        <v>0</v>
      </c>
      <c r="J51" s="308">
        <v>0</v>
      </c>
      <c r="K51" s="308">
        <v>0</v>
      </c>
      <c r="L51" s="308">
        <v>2</v>
      </c>
      <c r="M51" s="308">
        <v>0</v>
      </c>
      <c r="N51" s="308">
        <v>0</v>
      </c>
      <c r="O51" s="308">
        <v>3</v>
      </c>
      <c r="P51" s="308">
        <v>0</v>
      </c>
      <c r="Q51" s="308">
        <v>0</v>
      </c>
      <c r="R51" s="308">
        <v>0</v>
      </c>
      <c r="S51" s="308">
        <v>1</v>
      </c>
      <c r="T51" s="309">
        <v>1653.24</v>
      </c>
      <c r="U51" s="315"/>
    </row>
    <row r="52" spans="1:21">
      <c r="A52" s="312" t="s">
        <v>430</v>
      </c>
      <c r="B52" s="313">
        <v>3</v>
      </c>
      <c r="C52" s="308">
        <v>2</v>
      </c>
      <c r="D52" s="308">
        <v>2</v>
      </c>
      <c r="E52" s="308">
        <v>2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9">
        <v>29.01</v>
      </c>
      <c r="U52" s="315"/>
    </row>
    <row r="53" spans="1:21">
      <c r="A53" s="312" t="s">
        <v>431</v>
      </c>
      <c r="B53" s="313">
        <v>90</v>
      </c>
      <c r="C53" s="308">
        <v>35</v>
      </c>
      <c r="D53" s="308">
        <v>67</v>
      </c>
      <c r="E53" s="308">
        <v>38</v>
      </c>
      <c r="F53" s="308">
        <v>5</v>
      </c>
      <c r="G53" s="308">
        <v>27</v>
      </c>
      <c r="H53" s="308">
        <v>0</v>
      </c>
      <c r="I53" s="308">
        <v>6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1</v>
      </c>
      <c r="P53" s="308">
        <v>0</v>
      </c>
      <c r="Q53" s="308">
        <v>0</v>
      </c>
      <c r="R53" s="308">
        <v>0</v>
      </c>
      <c r="S53" s="308">
        <v>0</v>
      </c>
      <c r="T53" s="309">
        <v>1011.12</v>
      </c>
      <c r="U53" s="315"/>
    </row>
    <row r="54" spans="1:21">
      <c r="A54" s="312" t="s">
        <v>432</v>
      </c>
      <c r="B54" s="313">
        <v>112</v>
      </c>
      <c r="C54" s="308">
        <v>53</v>
      </c>
      <c r="D54" s="308">
        <v>55</v>
      </c>
      <c r="E54" s="308">
        <v>25</v>
      </c>
      <c r="F54" s="308">
        <v>6</v>
      </c>
      <c r="G54" s="308">
        <v>31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3</v>
      </c>
      <c r="P54" s="308">
        <v>0</v>
      </c>
      <c r="Q54" s="308">
        <v>0</v>
      </c>
      <c r="R54" s="308">
        <v>0</v>
      </c>
      <c r="S54" s="308">
        <v>0</v>
      </c>
      <c r="T54" s="309">
        <v>1513.56</v>
      </c>
      <c r="U54" s="315"/>
    </row>
    <row r="55" spans="1:21" ht="13.5">
      <c r="A55" s="316" t="s">
        <v>433</v>
      </c>
      <c r="B55" s="171">
        <f>SUM(B44:B54)</f>
        <v>938</v>
      </c>
      <c r="C55" s="172">
        <f t="shared" ref="C55:T55" si="4">SUM(C44:C54)</f>
        <v>445</v>
      </c>
      <c r="D55" s="172">
        <f t="shared" si="4"/>
        <v>520</v>
      </c>
      <c r="E55" s="172">
        <f t="shared" si="4"/>
        <v>220</v>
      </c>
      <c r="F55" s="172">
        <f t="shared" si="4"/>
        <v>56</v>
      </c>
      <c r="G55" s="172">
        <f t="shared" si="4"/>
        <v>235</v>
      </c>
      <c r="H55" s="172">
        <f t="shared" si="4"/>
        <v>0</v>
      </c>
      <c r="I55" s="172">
        <f t="shared" si="4"/>
        <v>6</v>
      </c>
      <c r="J55" s="172">
        <f t="shared" si="4"/>
        <v>0</v>
      </c>
      <c r="K55" s="172">
        <f t="shared" si="4"/>
        <v>0</v>
      </c>
      <c r="L55" s="172">
        <f t="shared" si="4"/>
        <v>8</v>
      </c>
      <c r="M55" s="172">
        <f t="shared" si="4"/>
        <v>0</v>
      </c>
      <c r="N55" s="172">
        <f t="shared" si="4"/>
        <v>0</v>
      </c>
      <c r="O55" s="172">
        <f t="shared" si="4"/>
        <v>56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1</v>
      </c>
      <c r="T55" s="174">
        <f t="shared" si="4"/>
        <v>10079.5</v>
      </c>
      <c r="U55" s="317"/>
    </row>
    <row r="56" spans="1:21">
      <c r="A56" s="312" t="s">
        <v>434</v>
      </c>
      <c r="B56" s="313">
        <v>90</v>
      </c>
      <c r="C56" s="308">
        <v>48</v>
      </c>
      <c r="D56" s="308">
        <v>50</v>
      </c>
      <c r="E56" s="308">
        <v>14</v>
      </c>
      <c r="F56" s="308">
        <v>10</v>
      </c>
      <c r="G56" s="308">
        <v>28</v>
      </c>
      <c r="H56" s="308">
        <v>0</v>
      </c>
      <c r="I56" s="308">
        <v>0</v>
      </c>
      <c r="J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3</v>
      </c>
      <c r="P56" s="308">
        <v>0</v>
      </c>
      <c r="Q56" s="308">
        <v>0</v>
      </c>
      <c r="R56" s="308">
        <v>0</v>
      </c>
      <c r="S56" s="308">
        <v>0</v>
      </c>
      <c r="T56" s="309">
        <v>1079.03</v>
      </c>
      <c r="U56" s="315"/>
    </row>
    <row r="57" spans="1:21">
      <c r="A57" s="312" t="s">
        <v>435</v>
      </c>
      <c r="B57" s="313">
        <v>21</v>
      </c>
      <c r="C57" s="308">
        <v>14</v>
      </c>
      <c r="D57" s="308">
        <v>11</v>
      </c>
      <c r="E57" s="308">
        <v>4</v>
      </c>
      <c r="F57" s="308">
        <v>0</v>
      </c>
      <c r="G57" s="308">
        <v>6</v>
      </c>
      <c r="H57" s="308">
        <v>0</v>
      </c>
      <c r="I57" s="308">
        <v>2</v>
      </c>
      <c r="J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9">
        <v>179.79</v>
      </c>
      <c r="U57" s="315"/>
    </row>
    <row r="58" spans="1:21">
      <c r="A58" s="312" t="s">
        <v>436</v>
      </c>
      <c r="B58" s="313">
        <v>90</v>
      </c>
      <c r="C58" s="308">
        <v>48</v>
      </c>
      <c r="D58" s="308">
        <v>45</v>
      </c>
      <c r="E58" s="308">
        <v>17</v>
      </c>
      <c r="F58" s="308">
        <v>11</v>
      </c>
      <c r="G58" s="308">
        <v>21</v>
      </c>
      <c r="H58" s="308">
        <v>0</v>
      </c>
      <c r="I58" s="308">
        <v>0</v>
      </c>
      <c r="J58" s="308">
        <v>0</v>
      </c>
      <c r="K58" s="308">
        <v>0</v>
      </c>
      <c r="L58" s="308">
        <v>1</v>
      </c>
      <c r="M58" s="308">
        <v>0</v>
      </c>
      <c r="N58" s="308">
        <v>0</v>
      </c>
      <c r="O58" s="308">
        <v>1</v>
      </c>
      <c r="P58" s="308">
        <v>0</v>
      </c>
      <c r="Q58" s="308">
        <v>0</v>
      </c>
      <c r="R58" s="308">
        <v>0</v>
      </c>
      <c r="S58" s="308">
        <v>0</v>
      </c>
      <c r="T58" s="309">
        <v>1086.44</v>
      </c>
      <c r="U58" s="315"/>
    </row>
    <row r="59" spans="1:21">
      <c r="A59" s="312" t="s">
        <v>437</v>
      </c>
      <c r="B59" s="313">
        <v>41</v>
      </c>
      <c r="C59" s="308">
        <v>17</v>
      </c>
      <c r="D59" s="308">
        <v>15</v>
      </c>
      <c r="E59" s="308">
        <v>6</v>
      </c>
      <c r="F59" s="308">
        <v>5</v>
      </c>
      <c r="G59" s="308">
        <v>6</v>
      </c>
      <c r="H59" s="308">
        <v>0</v>
      </c>
      <c r="I59" s="308">
        <v>0</v>
      </c>
      <c r="J59" s="308">
        <v>0</v>
      </c>
      <c r="K59" s="308">
        <v>0</v>
      </c>
      <c r="L59" s="308">
        <v>1</v>
      </c>
      <c r="M59" s="308">
        <v>0</v>
      </c>
      <c r="N59" s="308">
        <v>0</v>
      </c>
      <c r="O59" s="308">
        <v>3</v>
      </c>
      <c r="P59" s="308">
        <v>0</v>
      </c>
      <c r="Q59" s="308">
        <v>0</v>
      </c>
      <c r="R59" s="308">
        <v>0</v>
      </c>
      <c r="S59" s="308">
        <v>0</v>
      </c>
      <c r="T59" s="309">
        <v>402.2</v>
      </c>
      <c r="U59" s="315"/>
    </row>
    <row r="60" spans="1:21">
      <c r="A60" s="312" t="s">
        <v>438</v>
      </c>
      <c r="B60" s="313">
        <v>26</v>
      </c>
      <c r="C60" s="308">
        <v>11</v>
      </c>
      <c r="D60" s="308">
        <v>10</v>
      </c>
      <c r="E60" s="308">
        <v>4</v>
      </c>
      <c r="F60" s="308">
        <v>0</v>
      </c>
      <c r="G60" s="308">
        <v>8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08">
        <v>0</v>
      </c>
      <c r="T60" s="309">
        <v>241.4</v>
      </c>
      <c r="U60" s="315"/>
    </row>
    <row r="61" spans="1:21">
      <c r="A61" s="312" t="s">
        <v>439</v>
      </c>
      <c r="B61" s="313">
        <v>118</v>
      </c>
      <c r="C61" s="308">
        <v>57</v>
      </c>
      <c r="D61" s="308">
        <v>70</v>
      </c>
      <c r="E61" s="308">
        <v>19</v>
      </c>
      <c r="F61" s="308">
        <v>15</v>
      </c>
      <c r="G61" s="308">
        <v>41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7</v>
      </c>
      <c r="P61" s="308">
        <v>0</v>
      </c>
      <c r="Q61" s="308">
        <v>0</v>
      </c>
      <c r="R61" s="308">
        <v>0</v>
      </c>
      <c r="S61" s="308">
        <v>0</v>
      </c>
      <c r="T61" s="309">
        <v>1293.8499999999999</v>
      </c>
      <c r="U61" s="315"/>
    </row>
    <row r="62" spans="1:21">
      <c r="A62" s="312" t="s">
        <v>440</v>
      </c>
      <c r="B62" s="313">
        <v>41</v>
      </c>
      <c r="C62" s="308">
        <v>8</v>
      </c>
      <c r="D62" s="308">
        <v>24</v>
      </c>
      <c r="E62" s="308">
        <v>2</v>
      </c>
      <c r="F62" s="308">
        <v>1</v>
      </c>
      <c r="G62" s="308">
        <v>22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1</v>
      </c>
      <c r="P62" s="308">
        <v>0</v>
      </c>
      <c r="Q62" s="308">
        <v>0</v>
      </c>
      <c r="R62" s="308">
        <v>0</v>
      </c>
      <c r="S62" s="308">
        <v>0</v>
      </c>
      <c r="T62" s="309">
        <v>416.07</v>
      </c>
      <c r="U62" s="315"/>
    </row>
    <row r="63" spans="1:21">
      <c r="A63" s="312" t="s">
        <v>441</v>
      </c>
      <c r="B63" s="313">
        <v>45</v>
      </c>
      <c r="C63" s="308">
        <v>19</v>
      </c>
      <c r="D63" s="308">
        <v>33</v>
      </c>
      <c r="E63" s="308">
        <v>9</v>
      </c>
      <c r="F63" s="308">
        <v>6</v>
      </c>
      <c r="G63" s="308">
        <v>20</v>
      </c>
      <c r="H63" s="308">
        <v>0</v>
      </c>
      <c r="I63" s="308">
        <v>0</v>
      </c>
      <c r="J63" s="308">
        <v>0</v>
      </c>
      <c r="K63" s="308">
        <v>0</v>
      </c>
      <c r="L63" s="308">
        <v>2</v>
      </c>
      <c r="M63" s="308">
        <v>0</v>
      </c>
      <c r="N63" s="308">
        <v>0</v>
      </c>
      <c r="O63" s="308">
        <v>2</v>
      </c>
      <c r="P63" s="308">
        <v>0</v>
      </c>
      <c r="Q63" s="308">
        <v>0</v>
      </c>
      <c r="R63" s="308">
        <v>0</v>
      </c>
      <c r="S63" s="308">
        <v>0</v>
      </c>
      <c r="T63" s="309">
        <v>543.02</v>
      </c>
      <c r="U63" s="315"/>
    </row>
    <row r="64" spans="1:21">
      <c r="A64" s="312" t="s">
        <v>442</v>
      </c>
      <c r="B64" s="313">
        <v>85</v>
      </c>
      <c r="C64" s="308">
        <v>26</v>
      </c>
      <c r="D64" s="308">
        <v>45</v>
      </c>
      <c r="E64" s="308">
        <v>17</v>
      </c>
      <c r="F64" s="308">
        <v>10</v>
      </c>
      <c r="G64" s="308">
        <v>22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4</v>
      </c>
      <c r="P64" s="308">
        <v>0</v>
      </c>
      <c r="Q64" s="308">
        <v>0</v>
      </c>
      <c r="R64" s="308">
        <v>0</v>
      </c>
      <c r="S64" s="308">
        <v>0</v>
      </c>
      <c r="T64" s="309">
        <v>1118.3699999999999</v>
      </c>
      <c r="U64" s="315"/>
    </row>
    <row r="65" spans="1:21">
      <c r="A65" s="312" t="s">
        <v>443</v>
      </c>
      <c r="B65" s="313">
        <v>42</v>
      </c>
      <c r="C65" s="308">
        <v>21</v>
      </c>
      <c r="D65" s="308">
        <v>17</v>
      </c>
      <c r="E65" s="308">
        <v>5</v>
      </c>
      <c r="F65" s="308">
        <v>1</v>
      </c>
      <c r="G65" s="308">
        <v>11</v>
      </c>
      <c r="H65" s="308">
        <v>0</v>
      </c>
      <c r="I65" s="308">
        <v>0</v>
      </c>
      <c r="J65" s="308">
        <v>0</v>
      </c>
      <c r="K65" s="308">
        <v>0</v>
      </c>
      <c r="L65" s="308">
        <v>0</v>
      </c>
      <c r="M65" s="308">
        <v>0</v>
      </c>
      <c r="N65" s="308">
        <v>0</v>
      </c>
      <c r="O65" s="308">
        <v>0</v>
      </c>
      <c r="P65" s="308">
        <v>0</v>
      </c>
      <c r="Q65" s="308">
        <v>0</v>
      </c>
      <c r="R65" s="308">
        <v>0</v>
      </c>
      <c r="S65" s="308">
        <v>0</v>
      </c>
      <c r="T65" s="309">
        <v>481.03</v>
      </c>
      <c r="U65" s="315"/>
    </row>
    <row r="66" spans="1:21">
      <c r="A66" s="312" t="s">
        <v>444</v>
      </c>
      <c r="B66" s="313">
        <v>97</v>
      </c>
      <c r="C66" s="308">
        <v>54</v>
      </c>
      <c r="D66" s="308">
        <v>44</v>
      </c>
      <c r="E66" s="308">
        <v>17</v>
      </c>
      <c r="F66" s="308">
        <v>10</v>
      </c>
      <c r="G66" s="308">
        <v>20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4</v>
      </c>
      <c r="P66" s="308">
        <v>0</v>
      </c>
      <c r="Q66" s="308">
        <v>0</v>
      </c>
      <c r="R66" s="308">
        <v>0</v>
      </c>
      <c r="S66" s="308">
        <v>0</v>
      </c>
      <c r="T66" s="309">
        <v>950.36</v>
      </c>
      <c r="U66" s="315"/>
    </row>
    <row r="67" spans="1:21">
      <c r="A67" s="312" t="s">
        <v>445</v>
      </c>
      <c r="B67" s="313">
        <v>35</v>
      </c>
      <c r="C67" s="308">
        <v>18</v>
      </c>
      <c r="D67" s="308">
        <v>23</v>
      </c>
      <c r="E67" s="308">
        <v>7</v>
      </c>
      <c r="F67" s="308">
        <v>2</v>
      </c>
      <c r="G67" s="308">
        <v>15</v>
      </c>
      <c r="H67" s="308">
        <v>0</v>
      </c>
      <c r="I67" s="308">
        <v>0</v>
      </c>
      <c r="J67" s="308">
        <v>0</v>
      </c>
      <c r="K67" s="308">
        <v>0</v>
      </c>
      <c r="L67" s="308">
        <v>2</v>
      </c>
      <c r="M67" s="308">
        <v>0</v>
      </c>
      <c r="N67" s="308">
        <v>0</v>
      </c>
      <c r="O67" s="308">
        <v>1</v>
      </c>
      <c r="P67" s="308">
        <v>0</v>
      </c>
      <c r="Q67" s="308">
        <v>0</v>
      </c>
      <c r="R67" s="308">
        <v>0</v>
      </c>
      <c r="S67" s="308">
        <v>0</v>
      </c>
      <c r="T67" s="309">
        <v>310.08999999999997</v>
      </c>
      <c r="U67" s="315"/>
    </row>
    <row r="68" spans="1:21">
      <c r="A68" s="312" t="s">
        <v>446</v>
      </c>
      <c r="B68" s="313">
        <v>72</v>
      </c>
      <c r="C68" s="308">
        <v>42</v>
      </c>
      <c r="D68" s="308">
        <v>44</v>
      </c>
      <c r="E68" s="308">
        <v>8</v>
      </c>
      <c r="F68" s="308">
        <v>6</v>
      </c>
      <c r="G68" s="308">
        <v>14</v>
      </c>
      <c r="H68" s="308">
        <v>0</v>
      </c>
      <c r="I68" s="308">
        <v>1</v>
      </c>
      <c r="J68" s="308">
        <v>6</v>
      </c>
      <c r="K68" s="308">
        <v>0</v>
      </c>
      <c r="L68" s="308">
        <v>5</v>
      </c>
      <c r="M68" s="308">
        <v>0</v>
      </c>
      <c r="N68" s="308">
        <v>0</v>
      </c>
      <c r="O68" s="308">
        <v>10</v>
      </c>
      <c r="P68" s="308">
        <v>0</v>
      </c>
      <c r="Q68" s="308">
        <v>0</v>
      </c>
      <c r="R68" s="308">
        <v>0</v>
      </c>
      <c r="S68" s="308">
        <v>0</v>
      </c>
      <c r="T68" s="309">
        <v>650.89</v>
      </c>
      <c r="U68" s="315"/>
    </row>
    <row r="69" spans="1:21" ht="13.5">
      <c r="A69" s="316" t="s">
        <v>447</v>
      </c>
      <c r="B69" s="171">
        <f>SUM(B56:B68)</f>
        <v>803</v>
      </c>
      <c r="C69" s="172">
        <f t="shared" ref="C69:T69" si="5">SUM(C56:C68)</f>
        <v>383</v>
      </c>
      <c r="D69" s="172">
        <f t="shared" si="5"/>
        <v>431</v>
      </c>
      <c r="E69" s="172">
        <f t="shared" si="5"/>
        <v>129</v>
      </c>
      <c r="F69" s="172">
        <f t="shared" si="5"/>
        <v>77</v>
      </c>
      <c r="G69" s="172">
        <f t="shared" si="5"/>
        <v>234</v>
      </c>
      <c r="H69" s="172">
        <f t="shared" si="5"/>
        <v>0</v>
      </c>
      <c r="I69" s="172">
        <f t="shared" si="5"/>
        <v>3</v>
      </c>
      <c r="J69" s="172">
        <f t="shared" si="5"/>
        <v>6</v>
      </c>
      <c r="K69" s="172">
        <f t="shared" si="5"/>
        <v>0</v>
      </c>
      <c r="L69" s="172">
        <f t="shared" si="5"/>
        <v>11</v>
      </c>
      <c r="M69" s="172">
        <f t="shared" si="5"/>
        <v>0</v>
      </c>
      <c r="N69" s="172">
        <f t="shared" si="5"/>
        <v>0</v>
      </c>
      <c r="O69" s="172">
        <f t="shared" si="5"/>
        <v>36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4">
        <f t="shared" si="5"/>
        <v>8752.5399999999991</v>
      </c>
      <c r="U69" s="317"/>
    </row>
    <row r="70" spans="1:21">
      <c r="A70" s="312" t="s">
        <v>448</v>
      </c>
      <c r="B70" s="313">
        <v>63</v>
      </c>
      <c r="C70" s="308">
        <v>29</v>
      </c>
      <c r="D70" s="308">
        <v>21</v>
      </c>
      <c r="E70" s="308">
        <v>12</v>
      </c>
      <c r="F70" s="308">
        <v>3</v>
      </c>
      <c r="G70" s="308">
        <v>6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1</v>
      </c>
      <c r="P70" s="308">
        <v>0</v>
      </c>
      <c r="Q70" s="308">
        <v>0</v>
      </c>
      <c r="R70" s="308">
        <v>0</v>
      </c>
      <c r="S70" s="308">
        <v>0</v>
      </c>
      <c r="T70" s="309">
        <v>858.48</v>
      </c>
      <c r="U70" s="315"/>
    </row>
    <row r="71" spans="1:21">
      <c r="A71" s="312" t="s">
        <v>449</v>
      </c>
      <c r="B71" s="313">
        <v>164</v>
      </c>
      <c r="C71" s="308">
        <v>78</v>
      </c>
      <c r="D71" s="308">
        <v>81</v>
      </c>
      <c r="E71" s="308">
        <v>35</v>
      </c>
      <c r="F71" s="308">
        <v>12</v>
      </c>
      <c r="G71" s="308">
        <v>38</v>
      </c>
      <c r="H71" s="308">
        <v>0</v>
      </c>
      <c r="I71" s="308">
        <v>0</v>
      </c>
      <c r="J71" s="308">
        <v>0</v>
      </c>
      <c r="K71" s="308">
        <v>0</v>
      </c>
      <c r="L71" s="308">
        <v>2</v>
      </c>
      <c r="M71" s="308">
        <v>0</v>
      </c>
      <c r="N71" s="308">
        <v>0</v>
      </c>
      <c r="O71" s="308">
        <v>8</v>
      </c>
      <c r="P71" s="308">
        <v>0</v>
      </c>
      <c r="Q71" s="308">
        <v>0</v>
      </c>
      <c r="R71" s="308">
        <v>0</v>
      </c>
      <c r="S71" s="308">
        <v>0</v>
      </c>
      <c r="T71" s="309">
        <v>2517.4499999999998</v>
      </c>
      <c r="U71" s="315"/>
    </row>
    <row r="72" spans="1:21">
      <c r="A72" s="312" t="s">
        <v>450</v>
      </c>
      <c r="B72" s="313">
        <v>1</v>
      </c>
      <c r="C72" s="308">
        <v>0</v>
      </c>
      <c r="D72" s="308">
        <v>0</v>
      </c>
      <c r="E72" s="308">
        <v>0</v>
      </c>
      <c r="F72" s="308">
        <v>0</v>
      </c>
      <c r="G72" s="308">
        <v>0</v>
      </c>
      <c r="H72" s="308">
        <v>0</v>
      </c>
      <c r="I72" s="308">
        <v>0</v>
      </c>
      <c r="J72" s="308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9">
        <v>21.53</v>
      </c>
      <c r="U72" s="315"/>
    </row>
    <row r="73" spans="1:21">
      <c r="A73" s="312" t="s">
        <v>451</v>
      </c>
      <c r="B73" s="313">
        <v>62</v>
      </c>
      <c r="C73" s="308">
        <v>39</v>
      </c>
      <c r="D73" s="308">
        <v>31</v>
      </c>
      <c r="E73" s="308">
        <v>21</v>
      </c>
      <c r="F73" s="308">
        <v>0</v>
      </c>
      <c r="G73" s="308">
        <v>10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9">
        <v>612.45000000000005</v>
      </c>
      <c r="U73" s="315"/>
    </row>
    <row r="74" spans="1:21">
      <c r="A74" s="312" t="s">
        <v>452</v>
      </c>
      <c r="B74" s="313">
        <v>26</v>
      </c>
      <c r="C74" s="308">
        <v>12</v>
      </c>
      <c r="D74" s="308">
        <v>15</v>
      </c>
      <c r="E74" s="308">
        <v>5</v>
      </c>
      <c r="F74" s="308">
        <v>1</v>
      </c>
      <c r="G74" s="308">
        <v>9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9">
        <v>341.37</v>
      </c>
      <c r="U74" s="315"/>
    </row>
    <row r="75" spans="1:21">
      <c r="A75" s="312" t="s">
        <v>453</v>
      </c>
      <c r="B75" s="313">
        <v>177</v>
      </c>
      <c r="C75" s="308">
        <v>57</v>
      </c>
      <c r="D75" s="308">
        <v>72</v>
      </c>
      <c r="E75" s="308">
        <v>27</v>
      </c>
      <c r="F75" s="308">
        <v>8</v>
      </c>
      <c r="G75" s="308">
        <v>36</v>
      </c>
      <c r="H75" s="308">
        <v>0</v>
      </c>
      <c r="I75" s="308">
        <v>0</v>
      </c>
      <c r="J75" s="308">
        <v>0</v>
      </c>
      <c r="K75" s="308">
        <v>0</v>
      </c>
      <c r="L75" s="308">
        <v>4</v>
      </c>
      <c r="M75" s="308">
        <v>0</v>
      </c>
      <c r="N75" s="308">
        <v>0</v>
      </c>
      <c r="O75" s="308">
        <v>4</v>
      </c>
      <c r="P75" s="308">
        <v>0</v>
      </c>
      <c r="Q75" s="308">
        <v>0</v>
      </c>
      <c r="R75" s="308">
        <v>0</v>
      </c>
      <c r="S75" s="308">
        <v>0</v>
      </c>
      <c r="T75" s="309">
        <v>2216.4299999999998</v>
      </c>
      <c r="U75" s="315"/>
    </row>
    <row r="76" spans="1:21">
      <c r="A76" s="312" t="s">
        <v>454</v>
      </c>
      <c r="B76" s="313">
        <v>161</v>
      </c>
      <c r="C76" s="308">
        <v>63</v>
      </c>
      <c r="D76" s="308">
        <v>86</v>
      </c>
      <c r="E76" s="308">
        <v>43</v>
      </c>
      <c r="F76" s="308">
        <v>8</v>
      </c>
      <c r="G76" s="308">
        <v>28</v>
      </c>
      <c r="H76" s="308">
        <v>0</v>
      </c>
      <c r="I76" s="308">
        <v>0</v>
      </c>
      <c r="J76" s="308">
        <v>0</v>
      </c>
      <c r="K76" s="308">
        <v>0</v>
      </c>
      <c r="L76" s="308">
        <v>0</v>
      </c>
      <c r="M76" s="308">
        <v>0</v>
      </c>
      <c r="N76" s="308">
        <v>0</v>
      </c>
      <c r="O76" s="308">
        <v>11</v>
      </c>
      <c r="P76" s="308">
        <v>0</v>
      </c>
      <c r="Q76" s="308">
        <v>0</v>
      </c>
      <c r="R76" s="308">
        <v>0</v>
      </c>
      <c r="S76" s="308">
        <v>0</v>
      </c>
      <c r="T76" s="309">
        <v>2718.06</v>
      </c>
      <c r="U76" s="315"/>
    </row>
    <row r="77" spans="1:21">
      <c r="A77" s="312" t="s">
        <v>455</v>
      </c>
      <c r="B77" s="313">
        <v>44</v>
      </c>
      <c r="C77" s="308">
        <v>16</v>
      </c>
      <c r="D77" s="308">
        <v>32</v>
      </c>
      <c r="E77" s="308">
        <v>11</v>
      </c>
      <c r="F77" s="308">
        <v>4</v>
      </c>
      <c r="G77" s="308">
        <v>18</v>
      </c>
      <c r="H77" s="308">
        <v>0</v>
      </c>
      <c r="I77" s="308">
        <v>0</v>
      </c>
      <c r="J77" s="308">
        <v>0</v>
      </c>
      <c r="K77" s="308">
        <v>0</v>
      </c>
      <c r="L77" s="308">
        <v>0</v>
      </c>
      <c r="M77" s="308">
        <v>0</v>
      </c>
      <c r="N77" s="308">
        <v>0</v>
      </c>
      <c r="O77" s="308">
        <v>1</v>
      </c>
      <c r="P77" s="308">
        <v>0</v>
      </c>
      <c r="Q77" s="308">
        <v>0</v>
      </c>
      <c r="R77" s="308">
        <v>0</v>
      </c>
      <c r="S77" s="308">
        <v>0</v>
      </c>
      <c r="T77" s="309">
        <v>619.70000000000005</v>
      </c>
      <c r="U77" s="315"/>
    </row>
    <row r="78" spans="1:21">
      <c r="A78" s="312" t="s">
        <v>456</v>
      </c>
      <c r="B78" s="313">
        <v>90</v>
      </c>
      <c r="C78" s="308">
        <v>46</v>
      </c>
      <c r="D78" s="308">
        <v>61</v>
      </c>
      <c r="E78" s="308">
        <v>19</v>
      </c>
      <c r="F78" s="308">
        <v>1</v>
      </c>
      <c r="G78" s="308">
        <v>43</v>
      </c>
      <c r="H78" s="308">
        <v>0</v>
      </c>
      <c r="I78" s="308">
        <v>1</v>
      </c>
      <c r="J78" s="308">
        <v>0</v>
      </c>
      <c r="K78" s="308">
        <v>0</v>
      </c>
      <c r="L78" s="308">
        <v>1</v>
      </c>
      <c r="M78" s="308">
        <v>0</v>
      </c>
      <c r="N78" s="308">
        <v>0</v>
      </c>
      <c r="O78" s="308">
        <v>2</v>
      </c>
      <c r="P78" s="308">
        <v>0</v>
      </c>
      <c r="Q78" s="308">
        <v>0</v>
      </c>
      <c r="R78" s="308">
        <v>0</v>
      </c>
      <c r="S78" s="308">
        <v>0</v>
      </c>
      <c r="T78" s="309">
        <v>1480.28</v>
      </c>
      <c r="U78" s="315"/>
    </row>
    <row r="79" spans="1:21">
      <c r="A79" s="312" t="s">
        <v>457</v>
      </c>
      <c r="B79" s="313">
        <v>151</v>
      </c>
      <c r="C79" s="308">
        <v>64</v>
      </c>
      <c r="D79" s="308">
        <v>71</v>
      </c>
      <c r="E79" s="308">
        <v>35</v>
      </c>
      <c r="F79" s="308">
        <v>10</v>
      </c>
      <c r="G79" s="308">
        <v>33</v>
      </c>
      <c r="H79" s="308">
        <v>0</v>
      </c>
      <c r="I79" s="308">
        <v>1</v>
      </c>
      <c r="J79" s="308">
        <v>1</v>
      </c>
      <c r="K79" s="308">
        <v>0</v>
      </c>
      <c r="L79" s="308">
        <v>0</v>
      </c>
      <c r="M79" s="308">
        <v>0</v>
      </c>
      <c r="N79" s="308">
        <v>0</v>
      </c>
      <c r="O79" s="308">
        <v>1</v>
      </c>
      <c r="P79" s="308">
        <v>0</v>
      </c>
      <c r="Q79" s="308">
        <v>0</v>
      </c>
      <c r="R79" s="308">
        <v>0</v>
      </c>
      <c r="S79" s="308">
        <v>0</v>
      </c>
      <c r="T79" s="309">
        <v>2106.0700000000002</v>
      </c>
      <c r="U79" s="315"/>
    </row>
    <row r="80" spans="1:21">
      <c r="A80" s="312" t="s">
        <v>458</v>
      </c>
      <c r="B80" s="313">
        <v>45</v>
      </c>
      <c r="C80" s="308">
        <v>18</v>
      </c>
      <c r="D80" s="308">
        <v>20</v>
      </c>
      <c r="E80" s="308">
        <v>7</v>
      </c>
      <c r="F80" s="308">
        <v>0</v>
      </c>
      <c r="G80" s="308">
        <v>13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08">
        <v>0</v>
      </c>
      <c r="T80" s="309">
        <v>646</v>
      </c>
      <c r="U80" s="315"/>
    </row>
    <row r="81" spans="1:21">
      <c r="A81" s="312" t="s">
        <v>459</v>
      </c>
      <c r="B81" s="313">
        <v>47</v>
      </c>
      <c r="C81" s="308">
        <v>13</v>
      </c>
      <c r="D81" s="308">
        <v>19</v>
      </c>
      <c r="E81" s="308">
        <v>19</v>
      </c>
      <c r="F81" s="308">
        <v>0</v>
      </c>
      <c r="G81" s="308">
        <v>0</v>
      </c>
      <c r="H81" s="308">
        <v>0</v>
      </c>
      <c r="I81" s="308">
        <v>0</v>
      </c>
      <c r="J81" s="308">
        <v>0</v>
      </c>
      <c r="K81" s="308">
        <v>0</v>
      </c>
      <c r="L81" s="308">
        <v>0</v>
      </c>
      <c r="M81" s="308">
        <v>0</v>
      </c>
      <c r="N81" s="308">
        <v>0</v>
      </c>
      <c r="O81" s="308">
        <v>0</v>
      </c>
      <c r="P81" s="308">
        <v>0</v>
      </c>
      <c r="Q81" s="308">
        <v>0</v>
      </c>
      <c r="R81" s="308">
        <v>0</v>
      </c>
      <c r="S81" s="308">
        <v>0</v>
      </c>
      <c r="T81" s="309">
        <v>705.04</v>
      </c>
      <c r="U81" s="315"/>
    </row>
    <row r="82" spans="1:21">
      <c r="A82" s="312" t="s">
        <v>460</v>
      </c>
      <c r="B82" s="313">
        <v>225</v>
      </c>
      <c r="C82" s="308">
        <v>94</v>
      </c>
      <c r="D82" s="308">
        <v>99</v>
      </c>
      <c r="E82" s="308">
        <v>50</v>
      </c>
      <c r="F82" s="308">
        <v>6</v>
      </c>
      <c r="G82" s="308">
        <v>44</v>
      </c>
      <c r="H82" s="308">
        <v>0</v>
      </c>
      <c r="I82" s="308">
        <v>0</v>
      </c>
      <c r="J82" s="308">
        <v>0</v>
      </c>
      <c r="K82" s="308">
        <v>0</v>
      </c>
      <c r="L82" s="308">
        <v>2</v>
      </c>
      <c r="M82" s="308">
        <v>0</v>
      </c>
      <c r="N82" s="308">
        <v>0</v>
      </c>
      <c r="O82" s="308">
        <v>8</v>
      </c>
      <c r="P82" s="308">
        <v>0</v>
      </c>
      <c r="Q82" s="308">
        <v>0</v>
      </c>
      <c r="R82" s="308">
        <v>0</v>
      </c>
      <c r="S82" s="308">
        <v>0</v>
      </c>
      <c r="T82" s="309">
        <v>3498.99</v>
      </c>
      <c r="U82" s="315"/>
    </row>
    <row r="83" spans="1:21" ht="13.5">
      <c r="A83" s="316" t="s">
        <v>461</v>
      </c>
      <c r="B83" s="171">
        <f>SUM(B70:B82)</f>
        <v>1256</v>
      </c>
      <c r="C83" s="172">
        <f t="shared" ref="C83:T83" si="6">SUM(C70:C82)</f>
        <v>529</v>
      </c>
      <c r="D83" s="172">
        <f t="shared" si="6"/>
        <v>608</v>
      </c>
      <c r="E83" s="172">
        <f t="shared" si="6"/>
        <v>284</v>
      </c>
      <c r="F83" s="172">
        <f t="shared" si="6"/>
        <v>53</v>
      </c>
      <c r="G83" s="172">
        <f t="shared" si="6"/>
        <v>278</v>
      </c>
      <c r="H83" s="172">
        <f t="shared" si="6"/>
        <v>0</v>
      </c>
      <c r="I83" s="172">
        <f t="shared" si="6"/>
        <v>2</v>
      </c>
      <c r="J83" s="172">
        <f t="shared" si="6"/>
        <v>1</v>
      </c>
      <c r="K83" s="172">
        <f t="shared" si="6"/>
        <v>0</v>
      </c>
      <c r="L83" s="172">
        <f t="shared" si="6"/>
        <v>9</v>
      </c>
      <c r="M83" s="172">
        <f t="shared" si="6"/>
        <v>0</v>
      </c>
      <c r="N83" s="172">
        <f t="shared" si="6"/>
        <v>0</v>
      </c>
      <c r="O83" s="172">
        <f t="shared" si="6"/>
        <v>36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4">
        <f t="shared" si="6"/>
        <v>18341.849999999999</v>
      </c>
      <c r="U83" s="317"/>
    </row>
    <row r="84" spans="1:21">
      <c r="A84" s="312" t="s">
        <v>462</v>
      </c>
      <c r="B84" s="313">
        <v>128</v>
      </c>
      <c r="C84" s="308">
        <v>67</v>
      </c>
      <c r="D84" s="308">
        <v>76</v>
      </c>
      <c r="E84" s="308">
        <v>24</v>
      </c>
      <c r="F84" s="308">
        <v>19</v>
      </c>
      <c r="G84" s="308">
        <v>34</v>
      </c>
      <c r="H84" s="308">
        <v>0</v>
      </c>
      <c r="I84" s="308">
        <v>0</v>
      </c>
      <c r="J84" s="308">
        <v>0</v>
      </c>
      <c r="K84" s="308">
        <v>0</v>
      </c>
      <c r="L84" s="308">
        <v>1</v>
      </c>
      <c r="M84" s="308">
        <v>0</v>
      </c>
      <c r="N84" s="308">
        <v>0</v>
      </c>
      <c r="O84" s="308">
        <v>18</v>
      </c>
      <c r="P84" s="308">
        <v>0</v>
      </c>
      <c r="Q84" s="308">
        <v>0</v>
      </c>
      <c r="R84" s="308">
        <v>0</v>
      </c>
      <c r="S84" s="308">
        <v>0</v>
      </c>
      <c r="T84" s="309">
        <v>1599.1</v>
      </c>
      <c r="U84" s="315"/>
    </row>
    <row r="85" spans="1:21">
      <c r="A85" s="312" t="s">
        <v>463</v>
      </c>
      <c r="B85" s="313">
        <v>98</v>
      </c>
      <c r="C85" s="308">
        <v>55</v>
      </c>
      <c r="D85" s="308">
        <v>43</v>
      </c>
      <c r="E85" s="308">
        <v>15</v>
      </c>
      <c r="F85" s="308">
        <v>6</v>
      </c>
      <c r="G85" s="308">
        <v>17</v>
      </c>
      <c r="H85" s="308">
        <v>0</v>
      </c>
      <c r="I85" s="308">
        <v>0</v>
      </c>
      <c r="J85" s="308">
        <v>0</v>
      </c>
      <c r="K85" s="308">
        <v>0</v>
      </c>
      <c r="L85" s="308">
        <v>1</v>
      </c>
      <c r="M85" s="308">
        <v>0</v>
      </c>
      <c r="N85" s="308">
        <v>0</v>
      </c>
      <c r="O85" s="308">
        <v>7</v>
      </c>
      <c r="P85" s="308">
        <v>0</v>
      </c>
      <c r="Q85" s="308">
        <v>0</v>
      </c>
      <c r="R85" s="308">
        <v>0</v>
      </c>
      <c r="S85" s="308">
        <v>0</v>
      </c>
      <c r="T85" s="309">
        <v>2000.82</v>
      </c>
      <c r="U85" s="315"/>
    </row>
    <row r="86" spans="1:21">
      <c r="A86" s="312" t="s">
        <v>464</v>
      </c>
      <c r="B86" s="313">
        <v>95</v>
      </c>
      <c r="C86" s="308">
        <v>36</v>
      </c>
      <c r="D86" s="308">
        <v>49</v>
      </c>
      <c r="E86" s="308">
        <v>17</v>
      </c>
      <c r="F86" s="308">
        <v>12</v>
      </c>
      <c r="G86" s="308">
        <v>17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14</v>
      </c>
      <c r="P86" s="308">
        <v>0</v>
      </c>
      <c r="Q86" s="308">
        <v>0</v>
      </c>
      <c r="R86" s="308">
        <v>0</v>
      </c>
      <c r="S86" s="308">
        <v>0</v>
      </c>
      <c r="T86" s="309">
        <v>1786.37</v>
      </c>
      <c r="U86" s="315"/>
    </row>
    <row r="87" spans="1:21">
      <c r="A87" s="312" t="s">
        <v>465</v>
      </c>
      <c r="B87" s="313">
        <v>42</v>
      </c>
      <c r="C87" s="308">
        <v>23</v>
      </c>
      <c r="D87" s="308">
        <v>21</v>
      </c>
      <c r="E87" s="308">
        <v>5</v>
      </c>
      <c r="F87" s="308">
        <v>4</v>
      </c>
      <c r="G87" s="308">
        <v>12</v>
      </c>
      <c r="H87" s="308">
        <v>0</v>
      </c>
      <c r="I87" s="308">
        <v>1</v>
      </c>
      <c r="J87" s="308">
        <v>0</v>
      </c>
      <c r="K87" s="308">
        <v>0</v>
      </c>
      <c r="L87" s="308">
        <v>1</v>
      </c>
      <c r="M87" s="308">
        <v>0</v>
      </c>
      <c r="N87" s="308">
        <v>0</v>
      </c>
      <c r="O87" s="308">
        <v>2</v>
      </c>
      <c r="P87" s="308">
        <v>0</v>
      </c>
      <c r="Q87" s="308">
        <v>0</v>
      </c>
      <c r="R87" s="308">
        <v>0</v>
      </c>
      <c r="S87" s="308">
        <v>0</v>
      </c>
      <c r="T87" s="309">
        <v>820.21</v>
      </c>
      <c r="U87" s="315"/>
    </row>
    <row r="88" spans="1:21">
      <c r="A88" s="312" t="s">
        <v>466</v>
      </c>
      <c r="B88" s="313">
        <v>68</v>
      </c>
      <c r="C88" s="308">
        <v>30</v>
      </c>
      <c r="D88" s="308">
        <v>43</v>
      </c>
      <c r="E88" s="308">
        <v>17</v>
      </c>
      <c r="F88" s="308">
        <v>1</v>
      </c>
      <c r="G88" s="308">
        <v>19</v>
      </c>
      <c r="H88" s="308">
        <v>2</v>
      </c>
      <c r="I88" s="308">
        <v>1</v>
      </c>
      <c r="J88" s="308">
        <v>0</v>
      </c>
      <c r="K88" s="308">
        <v>0</v>
      </c>
      <c r="L88" s="308">
        <v>2</v>
      </c>
      <c r="M88" s="308">
        <v>0</v>
      </c>
      <c r="N88" s="308">
        <v>0</v>
      </c>
      <c r="O88" s="308">
        <v>6</v>
      </c>
      <c r="P88" s="308">
        <v>0</v>
      </c>
      <c r="Q88" s="308">
        <v>0</v>
      </c>
      <c r="R88" s="308">
        <v>0</v>
      </c>
      <c r="S88" s="308">
        <v>0</v>
      </c>
      <c r="T88" s="309">
        <v>1282</v>
      </c>
      <c r="U88" s="315"/>
    </row>
    <row r="89" spans="1:21">
      <c r="A89" s="312" t="s">
        <v>467</v>
      </c>
      <c r="B89" s="313">
        <v>75</v>
      </c>
      <c r="C89" s="308">
        <v>28</v>
      </c>
      <c r="D89" s="308">
        <v>42</v>
      </c>
      <c r="E89" s="308">
        <v>19</v>
      </c>
      <c r="F89" s="308">
        <v>5</v>
      </c>
      <c r="G89" s="308">
        <v>19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2</v>
      </c>
      <c r="P89" s="308">
        <v>0</v>
      </c>
      <c r="Q89" s="308">
        <v>0</v>
      </c>
      <c r="R89" s="308">
        <v>0</v>
      </c>
      <c r="S89" s="308">
        <v>0</v>
      </c>
      <c r="T89" s="309">
        <v>1155.1500000000001</v>
      </c>
      <c r="U89" s="315"/>
    </row>
    <row r="90" spans="1:21">
      <c r="A90" s="312" t="s">
        <v>468</v>
      </c>
      <c r="B90" s="313">
        <v>80</v>
      </c>
      <c r="C90" s="308">
        <v>30</v>
      </c>
      <c r="D90" s="308">
        <v>38</v>
      </c>
      <c r="E90" s="308">
        <v>20</v>
      </c>
      <c r="F90" s="308">
        <v>8</v>
      </c>
      <c r="G90" s="308">
        <v>13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08">
        <v>0</v>
      </c>
      <c r="T90" s="309">
        <v>1184.8800000000001</v>
      </c>
      <c r="U90" s="315"/>
    </row>
    <row r="91" spans="1:21">
      <c r="A91" s="312" t="s">
        <v>469</v>
      </c>
      <c r="B91" s="313">
        <v>145</v>
      </c>
      <c r="C91" s="308">
        <v>58</v>
      </c>
      <c r="D91" s="308">
        <v>77</v>
      </c>
      <c r="E91" s="308">
        <v>37</v>
      </c>
      <c r="F91" s="308">
        <v>6</v>
      </c>
      <c r="G91" s="308">
        <v>35</v>
      </c>
      <c r="H91" s="308">
        <v>2</v>
      </c>
      <c r="I91" s="308">
        <v>1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6</v>
      </c>
      <c r="P91" s="308">
        <v>1</v>
      </c>
      <c r="Q91" s="308">
        <v>0</v>
      </c>
      <c r="R91" s="308">
        <v>0</v>
      </c>
      <c r="S91" s="308">
        <v>0</v>
      </c>
      <c r="T91" s="309">
        <v>1886.26</v>
      </c>
      <c r="U91" s="315"/>
    </row>
    <row r="92" spans="1:21">
      <c r="A92" s="312" t="s">
        <v>470</v>
      </c>
      <c r="B92" s="313">
        <v>24</v>
      </c>
      <c r="C92" s="308">
        <v>8</v>
      </c>
      <c r="D92" s="308">
        <v>19</v>
      </c>
      <c r="E92" s="308">
        <v>5</v>
      </c>
      <c r="F92" s="308">
        <v>1</v>
      </c>
      <c r="G92" s="308">
        <v>13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08">
        <v>0</v>
      </c>
      <c r="T92" s="309">
        <v>335.48</v>
      </c>
      <c r="U92" s="315"/>
    </row>
    <row r="93" spans="1:21">
      <c r="A93" s="312" t="s">
        <v>471</v>
      </c>
      <c r="B93" s="313">
        <v>264</v>
      </c>
      <c r="C93" s="308">
        <v>117</v>
      </c>
      <c r="D93" s="308">
        <v>119</v>
      </c>
      <c r="E93" s="308">
        <v>64</v>
      </c>
      <c r="F93" s="308">
        <v>4</v>
      </c>
      <c r="G93" s="308">
        <v>45</v>
      </c>
      <c r="H93" s="308">
        <v>0</v>
      </c>
      <c r="I93" s="308">
        <v>0</v>
      </c>
      <c r="J93" s="308">
        <v>0</v>
      </c>
      <c r="K93" s="308">
        <v>0</v>
      </c>
      <c r="L93" s="308">
        <v>3</v>
      </c>
      <c r="M93" s="308">
        <v>1</v>
      </c>
      <c r="N93" s="308">
        <v>0</v>
      </c>
      <c r="O93" s="308">
        <v>11</v>
      </c>
      <c r="P93" s="308">
        <v>0</v>
      </c>
      <c r="Q93" s="308">
        <v>0</v>
      </c>
      <c r="R93" s="308">
        <v>0</v>
      </c>
      <c r="S93" s="308">
        <v>0</v>
      </c>
      <c r="T93" s="309">
        <v>3396.81</v>
      </c>
      <c r="U93" s="315"/>
    </row>
    <row r="94" spans="1:21">
      <c r="A94" s="312" t="s">
        <v>472</v>
      </c>
      <c r="B94" s="313">
        <v>200</v>
      </c>
      <c r="C94" s="308">
        <v>89</v>
      </c>
      <c r="D94" s="308">
        <v>97</v>
      </c>
      <c r="E94" s="308">
        <v>43</v>
      </c>
      <c r="F94" s="308">
        <v>7</v>
      </c>
      <c r="G94" s="308">
        <v>58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2</v>
      </c>
      <c r="P94" s="308">
        <v>0</v>
      </c>
      <c r="Q94" s="308">
        <v>0</v>
      </c>
      <c r="R94" s="308">
        <v>0</v>
      </c>
      <c r="S94" s="308">
        <v>0</v>
      </c>
      <c r="T94" s="309">
        <v>2809.57</v>
      </c>
      <c r="U94" s="315"/>
    </row>
    <row r="95" spans="1:21" ht="13.5">
      <c r="A95" s="316" t="s">
        <v>473</v>
      </c>
      <c r="B95" s="171">
        <f>SUM(B84:B94)</f>
        <v>1219</v>
      </c>
      <c r="C95" s="172">
        <f t="shared" ref="C95:T95" si="7">SUM(C84:C94)</f>
        <v>541</v>
      </c>
      <c r="D95" s="172">
        <f t="shared" si="7"/>
        <v>624</v>
      </c>
      <c r="E95" s="172">
        <f t="shared" si="7"/>
        <v>266</v>
      </c>
      <c r="F95" s="172">
        <f t="shared" si="7"/>
        <v>73</v>
      </c>
      <c r="G95" s="172">
        <f t="shared" si="7"/>
        <v>282</v>
      </c>
      <c r="H95" s="172">
        <f t="shared" si="7"/>
        <v>4</v>
      </c>
      <c r="I95" s="172">
        <f t="shared" si="7"/>
        <v>3</v>
      </c>
      <c r="J95" s="172">
        <f t="shared" si="7"/>
        <v>0</v>
      </c>
      <c r="K95" s="172">
        <f t="shared" si="7"/>
        <v>0</v>
      </c>
      <c r="L95" s="172">
        <f t="shared" si="7"/>
        <v>8</v>
      </c>
      <c r="M95" s="172">
        <f t="shared" si="7"/>
        <v>1</v>
      </c>
      <c r="N95" s="172">
        <f t="shared" si="7"/>
        <v>0</v>
      </c>
      <c r="O95" s="172">
        <f t="shared" si="7"/>
        <v>68</v>
      </c>
      <c r="P95" s="172">
        <f t="shared" si="7"/>
        <v>1</v>
      </c>
      <c r="Q95" s="172">
        <f t="shared" si="7"/>
        <v>0</v>
      </c>
      <c r="R95" s="172">
        <f t="shared" si="7"/>
        <v>0</v>
      </c>
      <c r="S95" s="172">
        <f t="shared" si="7"/>
        <v>0</v>
      </c>
      <c r="T95" s="174">
        <f t="shared" si="7"/>
        <v>18256.649999999998</v>
      </c>
      <c r="U95" s="317"/>
    </row>
    <row r="96" spans="1:21" ht="14.25" thickBot="1">
      <c r="A96" s="318" t="s">
        <v>386</v>
      </c>
      <c r="B96" s="319">
        <f>B17+B25+B35+B43+B55+B69+B83+B95</f>
        <v>6524</v>
      </c>
      <c r="C96" s="320">
        <f>C17+C25+C35+C43+C55+C69+C83+C95</f>
        <v>3128</v>
      </c>
      <c r="D96" s="320">
        <f t="shared" ref="D96:R96" si="8">D17+D25+D35+D43+D55+D69+D83+D95</f>
        <v>3343</v>
      </c>
      <c r="E96" s="320">
        <f t="shared" si="8"/>
        <v>1248</v>
      </c>
      <c r="F96" s="320">
        <f t="shared" si="8"/>
        <v>478</v>
      </c>
      <c r="G96" s="320">
        <f t="shared" si="8"/>
        <v>1656</v>
      </c>
      <c r="H96" s="320">
        <f t="shared" si="8"/>
        <v>9</v>
      </c>
      <c r="I96" s="320">
        <f t="shared" si="8"/>
        <v>23</v>
      </c>
      <c r="J96" s="320">
        <f t="shared" si="8"/>
        <v>7</v>
      </c>
      <c r="K96" s="320">
        <f t="shared" si="8"/>
        <v>0</v>
      </c>
      <c r="L96" s="320">
        <f t="shared" si="8"/>
        <v>59</v>
      </c>
      <c r="M96" s="320">
        <f t="shared" si="8"/>
        <v>1</v>
      </c>
      <c r="N96" s="320">
        <f t="shared" si="8"/>
        <v>0</v>
      </c>
      <c r="O96" s="320">
        <f t="shared" si="8"/>
        <v>340</v>
      </c>
      <c r="P96" s="320">
        <f t="shared" si="8"/>
        <v>1</v>
      </c>
      <c r="Q96" s="320">
        <f t="shared" si="8"/>
        <v>0</v>
      </c>
      <c r="R96" s="320">
        <f t="shared" si="8"/>
        <v>0</v>
      </c>
      <c r="S96" s="320">
        <f>S17+S25+S35+S43+S55+S69+S83+S95</f>
        <v>1</v>
      </c>
      <c r="T96" s="321">
        <f t="shared" ref="T96" si="9">T17+T25+T35+T43+T55+T69+T83+T95</f>
        <v>71150.599999999991</v>
      </c>
      <c r="U96" s="322"/>
    </row>
    <row r="97" spans="1:21">
      <c r="U97" s="311"/>
    </row>
    <row r="98" spans="1:21">
      <c r="U98" s="311"/>
    </row>
    <row r="99" spans="1:21">
      <c r="A99" s="1" t="s">
        <v>491</v>
      </c>
      <c r="B99" s="467">
        <f>B17</f>
        <v>64</v>
      </c>
      <c r="C99" s="44">
        <f t="shared" ref="C99:T99" si="10">C17</f>
        <v>40</v>
      </c>
      <c r="D99" s="44">
        <f t="shared" si="10"/>
        <v>30</v>
      </c>
      <c r="E99" s="44">
        <f t="shared" si="10"/>
        <v>4</v>
      </c>
      <c r="F99" s="44">
        <f t="shared" si="10"/>
        <v>18</v>
      </c>
      <c r="G99" s="44">
        <f t="shared" si="10"/>
        <v>21</v>
      </c>
      <c r="H99" s="44">
        <f t="shared" si="10"/>
        <v>0</v>
      </c>
      <c r="I99" s="44">
        <f t="shared" si="10"/>
        <v>0</v>
      </c>
      <c r="J99" s="44">
        <f t="shared" si="10"/>
        <v>0</v>
      </c>
      <c r="K99" s="44">
        <f t="shared" si="10"/>
        <v>0</v>
      </c>
      <c r="L99" s="44">
        <f t="shared" si="10"/>
        <v>0</v>
      </c>
      <c r="M99" s="44">
        <f t="shared" si="10"/>
        <v>0</v>
      </c>
      <c r="N99" s="44">
        <f t="shared" si="10"/>
        <v>0</v>
      </c>
      <c r="O99" s="44">
        <f t="shared" si="10"/>
        <v>15</v>
      </c>
      <c r="P99" s="44">
        <f t="shared" si="10"/>
        <v>0</v>
      </c>
      <c r="Q99" s="44">
        <f t="shared" si="10"/>
        <v>0</v>
      </c>
      <c r="R99" s="44">
        <f t="shared" si="10"/>
        <v>0</v>
      </c>
      <c r="S99" s="44">
        <f t="shared" si="10"/>
        <v>0</v>
      </c>
      <c r="T99" s="351">
        <f t="shared" si="10"/>
        <v>502.68</v>
      </c>
      <c r="U99" s="311"/>
    </row>
    <row r="100" spans="1:21">
      <c r="A100" s="1" t="s">
        <v>386</v>
      </c>
      <c r="B100" s="467">
        <f>B96-B17</f>
        <v>6460</v>
      </c>
      <c r="C100" s="323">
        <f t="shared" ref="C100:T100" si="11">C96-C17</f>
        <v>3088</v>
      </c>
      <c r="D100" s="323">
        <f t="shared" si="11"/>
        <v>3313</v>
      </c>
      <c r="E100" s="323">
        <f t="shared" si="11"/>
        <v>1244</v>
      </c>
      <c r="F100" s="323">
        <f t="shared" si="11"/>
        <v>460</v>
      </c>
      <c r="G100" s="323">
        <f t="shared" si="11"/>
        <v>1635</v>
      </c>
      <c r="H100" s="323">
        <f t="shared" si="11"/>
        <v>9</v>
      </c>
      <c r="I100" s="323">
        <f t="shared" si="11"/>
        <v>23</v>
      </c>
      <c r="J100" s="323">
        <f t="shared" si="11"/>
        <v>7</v>
      </c>
      <c r="K100" s="323">
        <f t="shared" si="11"/>
        <v>0</v>
      </c>
      <c r="L100" s="323">
        <f t="shared" si="11"/>
        <v>59</v>
      </c>
      <c r="M100" s="323">
        <f t="shared" si="11"/>
        <v>1</v>
      </c>
      <c r="N100" s="323">
        <f t="shared" si="11"/>
        <v>0</v>
      </c>
      <c r="O100" s="323">
        <f t="shared" si="11"/>
        <v>325</v>
      </c>
      <c r="P100" s="323">
        <f t="shared" si="11"/>
        <v>1</v>
      </c>
      <c r="Q100" s="323">
        <f t="shared" si="11"/>
        <v>0</v>
      </c>
      <c r="R100" s="323">
        <f t="shared" si="11"/>
        <v>0</v>
      </c>
      <c r="S100" s="323">
        <f t="shared" si="11"/>
        <v>1</v>
      </c>
      <c r="T100" s="325">
        <f t="shared" si="11"/>
        <v>70647.92</v>
      </c>
      <c r="U100" s="323"/>
    </row>
    <row r="101" spans="1:21"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</row>
    <row r="102" spans="1:21">
      <c r="U102" s="311"/>
    </row>
    <row r="103" spans="1:21">
      <c r="U103" s="311"/>
    </row>
    <row r="104" spans="1:21">
      <c r="U104" s="311"/>
    </row>
    <row r="105" spans="1:21">
      <c r="U105" s="311"/>
    </row>
    <row r="106" spans="1:21">
      <c r="U106" s="311"/>
    </row>
    <row r="107" spans="1:21">
      <c r="U107" s="311"/>
    </row>
    <row r="108" spans="1:21">
      <c r="U108" s="311"/>
    </row>
    <row r="109" spans="1:21">
      <c r="U109" s="311"/>
    </row>
    <row r="110" spans="1:21">
      <c r="U110" s="311"/>
    </row>
    <row r="111" spans="1:21">
      <c r="U111" s="311"/>
    </row>
    <row r="112" spans="1:21">
      <c r="U112" s="311"/>
    </row>
    <row r="113" spans="21:21">
      <c r="U113" s="311"/>
    </row>
    <row r="114" spans="21:21">
      <c r="U114" s="311"/>
    </row>
    <row r="115" spans="21:21">
      <c r="U115" s="311"/>
    </row>
    <row r="116" spans="21:21">
      <c r="U116" s="311"/>
    </row>
    <row r="117" spans="21:21">
      <c r="U117" s="311"/>
    </row>
    <row r="118" spans="21:21">
      <c r="U118" s="311"/>
    </row>
    <row r="119" spans="21:21">
      <c r="U119" s="311"/>
    </row>
    <row r="120" spans="21:21">
      <c r="U120" s="311"/>
    </row>
    <row r="121" spans="21:21">
      <c r="U121" s="311"/>
    </row>
    <row r="122" spans="21:21">
      <c r="U122" s="311"/>
    </row>
  </sheetData>
  <mergeCells count="6">
    <mergeCell ref="U5:U8"/>
    <mergeCell ref="T5:T7"/>
    <mergeCell ref="E6:S6"/>
    <mergeCell ref="A5:A7"/>
    <mergeCell ref="B5:S5"/>
    <mergeCell ref="C6:D6"/>
  </mergeCells>
  <phoneticPr fontId="17" type="noConversion"/>
  <conditionalFormatting sqref="B9">
    <cfRule type="cellIs" dxfId="367" priority="6" operator="greaterThan">
      <formula>$B9</formula>
    </cfRule>
  </conditionalFormatting>
  <conditionalFormatting sqref="C9:S96">
    <cfRule type="cellIs" dxfId="366" priority="5" operator="greaterThan">
      <formula>$B9</formula>
    </cfRule>
  </conditionalFormatting>
  <conditionalFormatting sqref="C9:S96">
    <cfRule type="cellIs" dxfId="365" priority="3" operator="greaterThan">
      <formula>$B9</formula>
    </cfRule>
  </conditionalFormatting>
  <pageMargins left="0.75" right="0.75" top="1" bottom="1" header="0.4921259845" footer="0.492125984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1">
    <pageSetUpPr fitToPage="1"/>
  </sheetPr>
  <dimension ref="A1:AJ122"/>
  <sheetViews>
    <sheetView showGridLines="0" zoomScale="85" zoomScaleNormal="85" workbookViewId="0">
      <selection activeCell="B9" sqref="B9:T95"/>
    </sheetView>
  </sheetViews>
  <sheetFormatPr defaultRowHeight="12.75"/>
  <cols>
    <col min="1" max="1" width="20.7109375" style="44" customWidth="1"/>
    <col min="2" max="2" width="8" style="44" customWidth="1"/>
    <col min="3" max="3" width="8.140625" style="44" customWidth="1"/>
    <col min="4" max="4" width="8.5703125" style="44" customWidth="1"/>
    <col min="5" max="5" width="7.42578125" style="44" customWidth="1"/>
    <col min="6" max="6" width="6.5703125" style="44" customWidth="1"/>
    <col min="7" max="8" width="6.85546875" style="44" customWidth="1"/>
    <col min="9" max="9" width="7" style="44" customWidth="1"/>
    <col min="10" max="10" width="6.5703125" style="44" customWidth="1"/>
    <col min="11" max="11" width="6.140625" style="44" customWidth="1"/>
    <col min="12" max="13" width="6.42578125" style="44" customWidth="1"/>
    <col min="14" max="14" width="6.5703125" style="44" customWidth="1"/>
    <col min="15" max="15" width="6.42578125" style="44" customWidth="1"/>
    <col min="16" max="16" width="6" style="44" customWidth="1"/>
    <col min="17" max="17" width="7" style="44" customWidth="1"/>
    <col min="18" max="18" width="6.5703125" style="44" customWidth="1"/>
    <col min="19" max="19" width="6.42578125" style="44" customWidth="1"/>
    <col min="20" max="20" width="14" style="44" customWidth="1"/>
    <col min="21" max="21" width="10.85546875" style="44" hidden="1" customWidth="1"/>
    <col min="22" max="16384" width="9.140625" style="44"/>
  </cols>
  <sheetData>
    <row r="1" spans="1:36" s="303" customFormat="1" ht="20.25">
      <c r="A1" s="14" t="s">
        <v>173</v>
      </c>
    </row>
    <row r="2" spans="1:36" s="304" customFormat="1" ht="15.75">
      <c r="A2" s="28" t="s">
        <v>501</v>
      </c>
    </row>
    <row r="3" spans="1:36" s="304" customFormat="1" ht="15.75">
      <c r="A3" s="28"/>
    </row>
    <row r="4" spans="1:36" s="303" customFormat="1" ht="14.25" thickBot="1">
      <c r="T4" s="301" t="s">
        <v>197</v>
      </c>
    </row>
    <row r="5" spans="1:36" s="303" customFormat="1" ht="18" customHeight="1">
      <c r="A5" s="544" t="s">
        <v>231</v>
      </c>
      <c r="B5" s="537" t="s">
        <v>89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8"/>
      <c r="T5" s="541" t="s">
        <v>147</v>
      </c>
      <c r="U5" s="524"/>
    </row>
    <row r="6" spans="1:36" s="303" customFormat="1" ht="23.25" customHeight="1">
      <c r="A6" s="545"/>
      <c r="B6" s="54"/>
      <c r="C6" s="539" t="s">
        <v>46</v>
      </c>
      <c r="D6" s="540"/>
      <c r="E6" s="530" t="s">
        <v>352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2"/>
      <c r="T6" s="542"/>
      <c r="U6" s="525"/>
    </row>
    <row r="7" spans="1:36" s="303" customFormat="1" ht="31.5" customHeight="1">
      <c r="A7" s="546"/>
      <c r="B7" s="258" t="s">
        <v>45</v>
      </c>
      <c r="C7" s="293" t="s">
        <v>47</v>
      </c>
      <c r="D7" s="324" t="s">
        <v>49</v>
      </c>
      <c r="E7" s="261" t="s">
        <v>132</v>
      </c>
      <c r="F7" s="17" t="s">
        <v>133</v>
      </c>
      <c r="G7" s="17" t="s">
        <v>134</v>
      </c>
      <c r="H7" s="17" t="s">
        <v>135</v>
      </c>
      <c r="I7" s="17" t="s">
        <v>136</v>
      </c>
      <c r="J7" s="17" t="s">
        <v>137</v>
      </c>
      <c r="K7" s="17" t="s">
        <v>138</v>
      </c>
      <c r="L7" s="262" t="s">
        <v>139</v>
      </c>
      <c r="M7" s="257" t="s">
        <v>140</v>
      </c>
      <c r="N7" s="17" t="s">
        <v>141</v>
      </c>
      <c r="O7" s="17" t="s">
        <v>227</v>
      </c>
      <c r="P7" s="17" t="s">
        <v>143</v>
      </c>
      <c r="Q7" s="17" t="s">
        <v>144</v>
      </c>
      <c r="R7" s="17" t="s">
        <v>145</v>
      </c>
      <c r="S7" s="17" t="s">
        <v>228</v>
      </c>
      <c r="T7" s="543"/>
      <c r="U7" s="525"/>
    </row>
    <row r="8" spans="1:36" s="303" customFormat="1" ht="13.5" thickBot="1">
      <c r="A8" s="64">
        <v>1</v>
      </c>
      <c r="B8" s="74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7">
        <v>20</v>
      </c>
      <c r="U8" s="526"/>
    </row>
    <row r="9" spans="1:36" s="303" customFormat="1" ht="13.5" thickTop="1">
      <c r="A9" s="306" t="s">
        <v>387</v>
      </c>
      <c r="B9" s="313">
        <v>0</v>
      </c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  <c r="N9" s="308">
        <v>0</v>
      </c>
      <c r="O9" s="308">
        <v>0</v>
      </c>
      <c r="P9" s="308">
        <v>0</v>
      </c>
      <c r="Q9" s="308">
        <v>0</v>
      </c>
      <c r="R9" s="308">
        <v>0</v>
      </c>
      <c r="S9" s="308">
        <v>0</v>
      </c>
      <c r="T9" s="309">
        <v>0</v>
      </c>
      <c r="U9" s="310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</row>
    <row r="10" spans="1:36">
      <c r="A10" s="312" t="s">
        <v>388</v>
      </c>
      <c r="B10" s="313">
        <v>0</v>
      </c>
      <c r="C10" s="308">
        <v>0</v>
      </c>
      <c r="D10" s="308">
        <v>0</v>
      </c>
      <c r="E10" s="308">
        <v>0</v>
      </c>
      <c r="F10" s="308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08">
        <v>0</v>
      </c>
      <c r="P10" s="308">
        <v>0</v>
      </c>
      <c r="Q10" s="308">
        <v>0</v>
      </c>
      <c r="R10" s="308">
        <v>0</v>
      </c>
      <c r="S10" s="308">
        <v>0</v>
      </c>
      <c r="T10" s="309">
        <v>0</v>
      </c>
      <c r="U10" s="315"/>
    </row>
    <row r="11" spans="1:36">
      <c r="A11" s="312" t="s">
        <v>389</v>
      </c>
      <c r="B11" s="313">
        <v>0</v>
      </c>
      <c r="C11" s="308">
        <v>0</v>
      </c>
      <c r="D11" s="308">
        <v>0</v>
      </c>
      <c r="E11" s="308">
        <v>0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08">
        <v>0</v>
      </c>
      <c r="R11" s="308">
        <v>0</v>
      </c>
      <c r="S11" s="308">
        <v>0</v>
      </c>
      <c r="T11" s="309">
        <v>0</v>
      </c>
      <c r="U11" s="315"/>
    </row>
    <row r="12" spans="1:36">
      <c r="A12" s="312" t="s">
        <v>390</v>
      </c>
      <c r="B12" s="313">
        <v>0</v>
      </c>
      <c r="C12" s="308">
        <v>0</v>
      </c>
      <c r="D12" s="308">
        <v>0</v>
      </c>
      <c r="E12" s="308">
        <v>0</v>
      </c>
      <c r="F12" s="308">
        <v>0</v>
      </c>
      <c r="G12" s="308">
        <v>0</v>
      </c>
      <c r="H12" s="308">
        <v>0</v>
      </c>
      <c r="I12" s="308">
        <v>0</v>
      </c>
      <c r="J12" s="308">
        <v>0</v>
      </c>
      <c r="K12" s="308">
        <v>0</v>
      </c>
      <c r="L12" s="308">
        <v>0</v>
      </c>
      <c r="M12" s="308">
        <v>0</v>
      </c>
      <c r="N12" s="308">
        <v>0</v>
      </c>
      <c r="O12" s="308">
        <v>0</v>
      </c>
      <c r="P12" s="308">
        <v>0</v>
      </c>
      <c r="Q12" s="308">
        <v>0</v>
      </c>
      <c r="R12" s="308">
        <v>0</v>
      </c>
      <c r="S12" s="308">
        <v>0</v>
      </c>
      <c r="T12" s="309">
        <v>0</v>
      </c>
      <c r="U12" s="315"/>
    </row>
    <row r="13" spans="1:36">
      <c r="A13" s="312" t="s">
        <v>391</v>
      </c>
      <c r="B13" s="313">
        <v>0</v>
      </c>
      <c r="C13" s="308">
        <v>0</v>
      </c>
      <c r="D13" s="308">
        <v>0</v>
      </c>
      <c r="E13" s="308">
        <v>0</v>
      </c>
      <c r="F13" s="308">
        <v>0</v>
      </c>
      <c r="G13" s="308">
        <v>0</v>
      </c>
      <c r="H13" s="308">
        <v>0</v>
      </c>
      <c r="I13" s="308">
        <v>0</v>
      </c>
      <c r="J13" s="308">
        <v>0</v>
      </c>
      <c r="K13" s="308">
        <v>0</v>
      </c>
      <c r="L13" s="308">
        <v>0</v>
      </c>
      <c r="M13" s="308">
        <v>0</v>
      </c>
      <c r="N13" s="308">
        <v>0</v>
      </c>
      <c r="O13" s="308">
        <v>0</v>
      </c>
      <c r="P13" s="308">
        <v>0</v>
      </c>
      <c r="Q13" s="308">
        <v>0</v>
      </c>
      <c r="R13" s="308">
        <v>0</v>
      </c>
      <c r="S13" s="308">
        <v>0</v>
      </c>
      <c r="T13" s="309">
        <v>0</v>
      </c>
      <c r="U13" s="315"/>
    </row>
    <row r="14" spans="1:36">
      <c r="A14" s="312" t="s">
        <v>392</v>
      </c>
      <c r="B14" s="313">
        <v>1</v>
      </c>
      <c r="C14" s="308">
        <v>0</v>
      </c>
      <c r="D14" s="308">
        <v>1</v>
      </c>
      <c r="E14" s="308">
        <v>0</v>
      </c>
      <c r="F14" s="308">
        <v>0</v>
      </c>
      <c r="G14" s="308">
        <v>1</v>
      </c>
      <c r="H14" s="308">
        <v>0</v>
      </c>
      <c r="I14" s="308">
        <v>0</v>
      </c>
      <c r="J14" s="308">
        <v>0</v>
      </c>
      <c r="K14" s="308">
        <v>0</v>
      </c>
      <c r="L14" s="308">
        <v>0</v>
      </c>
      <c r="M14" s="308">
        <v>0</v>
      </c>
      <c r="N14" s="308">
        <v>0</v>
      </c>
      <c r="O14" s="308">
        <v>0</v>
      </c>
      <c r="P14" s="308">
        <v>0</v>
      </c>
      <c r="Q14" s="308">
        <v>0</v>
      </c>
      <c r="R14" s="308">
        <v>0</v>
      </c>
      <c r="S14" s="308">
        <v>0</v>
      </c>
      <c r="T14" s="309">
        <v>4.53</v>
      </c>
      <c r="U14" s="315"/>
    </row>
    <row r="15" spans="1:36">
      <c r="A15" s="312" t="s">
        <v>393</v>
      </c>
      <c r="B15" s="313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08">
        <v>0</v>
      </c>
      <c r="T15" s="309">
        <v>0</v>
      </c>
      <c r="U15" s="315"/>
    </row>
    <row r="16" spans="1:36">
      <c r="A16" s="312" t="s">
        <v>394</v>
      </c>
      <c r="B16" s="313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08">
        <v>0</v>
      </c>
      <c r="T16" s="309">
        <v>0</v>
      </c>
      <c r="U16" s="315"/>
    </row>
    <row r="17" spans="1:21" ht="13.5">
      <c r="A17" s="316" t="s">
        <v>395</v>
      </c>
      <c r="B17" s="171">
        <f>SUM(B9:B16)</f>
        <v>1</v>
      </c>
      <c r="C17" s="172">
        <f t="shared" ref="C17:T17" si="0">SUM(C9:C16)</f>
        <v>0</v>
      </c>
      <c r="D17" s="172">
        <f t="shared" si="0"/>
        <v>1</v>
      </c>
      <c r="E17" s="172">
        <f t="shared" si="0"/>
        <v>0</v>
      </c>
      <c r="F17" s="172">
        <f t="shared" si="0"/>
        <v>0</v>
      </c>
      <c r="G17" s="172">
        <f t="shared" si="0"/>
        <v>1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4">
        <f t="shared" si="0"/>
        <v>4.53</v>
      </c>
      <c r="U17" s="317"/>
    </row>
    <row r="18" spans="1:21">
      <c r="A18" s="312" t="s">
        <v>396</v>
      </c>
      <c r="B18" s="313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08">
        <v>0</v>
      </c>
      <c r="T18" s="309">
        <v>0</v>
      </c>
      <c r="U18" s="315"/>
    </row>
    <row r="19" spans="1:21">
      <c r="A19" s="312" t="s">
        <v>397</v>
      </c>
      <c r="B19" s="313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08">
        <v>0</v>
      </c>
      <c r="T19" s="309">
        <v>0</v>
      </c>
      <c r="U19" s="315"/>
    </row>
    <row r="20" spans="1:21">
      <c r="A20" s="312" t="s">
        <v>398</v>
      </c>
      <c r="B20" s="313">
        <v>6</v>
      </c>
      <c r="C20" s="308">
        <v>4</v>
      </c>
      <c r="D20" s="308">
        <v>3</v>
      </c>
      <c r="E20" s="308">
        <v>0</v>
      </c>
      <c r="F20" s="308">
        <v>3</v>
      </c>
      <c r="G20" s="308">
        <v>1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9">
        <v>42.36</v>
      </c>
      <c r="U20" s="315"/>
    </row>
    <row r="21" spans="1:21">
      <c r="A21" s="312" t="s">
        <v>399</v>
      </c>
      <c r="B21" s="313">
        <v>6</v>
      </c>
      <c r="C21" s="308">
        <v>4</v>
      </c>
      <c r="D21" s="308">
        <v>3</v>
      </c>
      <c r="E21" s="308">
        <v>0</v>
      </c>
      <c r="F21" s="308">
        <v>2</v>
      </c>
      <c r="G21" s="308">
        <v>2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1</v>
      </c>
      <c r="P21" s="308">
        <v>0</v>
      </c>
      <c r="Q21" s="308">
        <v>0</v>
      </c>
      <c r="R21" s="308">
        <v>0</v>
      </c>
      <c r="S21" s="308">
        <v>0</v>
      </c>
      <c r="T21" s="309">
        <v>38.200000000000003</v>
      </c>
      <c r="U21" s="315"/>
    </row>
    <row r="22" spans="1:21">
      <c r="A22" s="312" t="s">
        <v>400</v>
      </c>
      <c r="B22" s="313">
        <v>4</v>
      </c>
      <c r="C22" s="308">
        <v>2</v>
      </c>
      <c r="D22" s="308">
        <v>4</v>
      </c>
      <c r="E22" s="308">
        <v>2</v>
      </c>
      <c r="F22" s="308">
        <v>1</v>
      </c>
      <c r="G22" s="308">
        <v>1</v>
      </c>
      <c r="H22" s="308">
        <v>0</v>
      </c>
      <c r="I22" s="308">
        <v>0</v>
      </c>
      <c r="J22" s="308">
        <v>0</v>
      </c>
      <c r="K22" s="308">
        <v>0</v>
      </c>
      <c r="L22" s="308">
        <v>1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08">
        <v>0</v>
      </c>
      <c r="T22" s="309">
        <v>34.5</v>
      </c>
      <c r="U22" s="315"/>
    </row>
    <row r="23" spans="1:21">
      <c r="A23" s="312" t="s">
        <v>401</v>
      </c>
      <c r="B23" s="313">
        <v>1</v>
      </c>
      <c r="C23" s="308">
        <v>0</v>
      </c>
      <c r="D23" s="308">
        <v>1</v>
      </c>
      <c r="E23" s="308">
        <v>0</v>
      </c>
      <c r="F23" s="308">
        <v>0</v>
      </c>
      <c r="G23" s="308">
        <v>1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1</v>
      </c>
      <c r="P23" s="308">
        <v>0</v>
      </c>
      <c r="Q23" s="308">
        <v>0</v>
      </c>
      <c r="R23" s="308">
        <v>0</v>
      </c>
      <c r="S23" s="308">
        <v>0</v>
      </c>
      <c r="T23" s="309">
        <v>3.9</v>
      </c>
      <c r="U23" s="315"/>
    </row>
    <row r="24" spans="1:21">
      <c r="A24" s="312" t="s">
        <v>402</v>
      </c>
      <c r="B24" s="313">
        <v>38</v>
      </c>
      <c r="C24" s="308">
        <v>27</v>
      </c>
      <c r="D24" s="308">
        <v>26</v>
      </c>
      <c r="E24" s="308">
        <v>14</v>
      </c>
      <c r="F24" s="308">
        <v>10</v>
      </c>
      <c r="G24" s="308">
        <v>7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2</v>
      </c>
      <c r="P24" s="308">
        <v>0</v>
      </c>
      <c r="Q24" s="308">
        <v>0</v>
      </c>
      <c r="R24" s="308">
        <v>0</v>
      </c>
      <c r="S24" s="308">
        <v>0</v>
      </c>
      <c r="T24" s="309">
        <v>244.7</v>
      </c>
      <c r="U24" s="315"/>
    </row>
    <row r="25" spans="1:21" ht="13.5">
      <c r="A25" s="316" t="s">
        <v>403</v>
      </c>
      <c r="B25" s="171">
        <f>SUM(B18:B24)</f>
        <v>55</v>
      </c>
      <c r="C25" s="172">
        <f t="shared" ref="C25:T25" si="1">SUM(C18:C24)</f>
        <v>37</v>
      </c>
      <c r="D25" s="172">
        <f t="shared" si="1"/>
        <v>37</v>
      </c>
      <c r="E25" s="172">
        <f t="shared" si="1"/>
        <v>16</v>
      </c>
      <c r="F25" s="172">
        <f t="shared" si="1"/>
        <v>16</v>
      </c>
      <c r="G25" s="172">
        <f t="shared" si="1"/>
        <v>12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1</v>
      </c>
      <c r="M25" s="172">
        <f t="shared" si="1"/>
        <v>0</v>
      </c>
      <c r="N25" s="172">
        <f t="shared" si="1"/>
        <v>0</v>
      </c>
      <c r="O25" s="172">
        <f t="shared" si="1"/>
        <v>4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4">
        <f t="shared" si="1"/>
        <v>363.65999999999997</v>
      </c>
      <c r="U25" s="317"/>
    </row>
    <row r="26" spans="1:21">
      <c r="A26" s="312" t="s">
        <v>404</v>
      </c>
      <c r="B26" s="313">
        <v>4</v>
      </c>
      <c r="C26" s="308">
        <v>1</v>
      </c>
      <c r="D26" s="308">
        <v>2</v>
      </c>
      <c r="E26" s="308">
        <v>1</v>
      </c>
      <c r="F26" s="308">
        <v>1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09">
        <v>58.41</v>
      </c>
      <c r="U26" s="315"/>
    </row>
    <row r="27" spans="1:21">
      <c r="A27" s="312" t="s">
        <v>405</v>
      </c>
      <c r="B27" s="313">
        <v>0</v>
      </c>
      <c r="C27" s="308">
        <v>0</v>
      </c>
      <c r="D27" s="308">
        <v>0</v>
      </c>
      <c r="E27" s="308">
        <v>0</v>
      </c>
      <c r="F27" s="308">
        <v>0</v>
      </c>
      <c r="G27" s="308">
        <v>0</v>
      </c>
      <c r="H27" s="308">
        <v>0</v>
      </c>
      <c r="I27" s="308">
        <v>0</v>
      </c>
      <c r="J27" s="308">
        <v>0</v>
      </c>
      <c r="K27" s="308">
        <v>0</v>
      </c>
      <c r="L27" s="308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9">
        <v>0</v>
      </c>
      <c r="U27" s="315"/>
    </row>
    <row r="28" spans="1:21">
      <c r="A28" s="312" t="s">
        <v>406</v>
      </c>
      <c r="B28" s="313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08">
        <v>0</v>
      </c>
      <c r="T28" s="309">
        <v>0</v>
      </c>
      <c r="U28" s="315"/>
    </row>
    <row r="29" spans="1:21">
      <c r="A29" s="312" t="s">
        <v>407</v>
      </c>
      <c r="B29" s="313">
        <v>4</v>
      </c>
      <c r="C29" s="308">
        <v>3</v>
      </c>
      <c r="D29" s="308">
        <v>3</v>
      </c>
      <c r="E29" s="308">
        <v>2</v>
      </c>
      <c r="F29" s="308">
        <v>1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9">
        <v>38.46</v>
      </c>
      <c r="U29" s="315"/>
    </row>
    <row r="30" spans="1:21">
      <c r="A30" s="312" t="s">
        <v>408</v>
      </c>
      <c r="B30" s="313">
        <v>23</v>
      </c>
      <c r="C30" s="308">
        <v>11</v>
      </c>
      <c r="D30" s="308">
        <v>15</v>
      </c>
      <c r="E30" s="308">
        <v>7</v>
      </c>
      <c r="F30" s="308">
        <v>4</v>
      </c>
      <c r="G30" s="308">
        <v>4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08">
        <v>0</v>
      </c>
      <c r="T30" s="309">
        <v>196.66</v>
      </c>
      <c r="U30" s="315"/>
    </row>
    <row r="31" spans="1:21">
      <c r="A31" s="312" t="s">
        <v>409</v>
      </c>
      <c r="B31" s="313">
        <v>56</v>
      </c>
      <c r="C31" s="308">
        <v>25</v>
      </c>
      <c r="D31" s="308">
        <v>33</v>
      </c>
      <c r="E31" s="308">
        <v>6</v>
      </c>
      <c r="F31" s="308">
        <v>10</v>
      </c>
      <c r="G31" s="308">
        <v>19</v>
      </c>
      <c r="H31" s="308">
        <v>0</v>
      </c>
      <c r="I31" s="308">
        <v>0</v>
      </c>
      <c r="J31" s="308">
        <v>0</v>
      </c>
      <c r="K31" s="308">
        <v>0</v>
      </c>
      <c r="L31" s="308">
        <v>3</v>
      </c>
      <c r="M31" s="308">
        <v>0</v>
      </c>
      <c r="N31" s="308">
        <v>0</v>
      </c>
      <c r="O31" s="308">
        <v>2</v>
      </c>
      <c r="P31" s="308">
        <v>0</v>
      </c>
      <c r="Q31" s="308">
        <v>0</v>
      </c>
      <c r="R31" s="308">
        <v>0</v>
      </c>
      <c r="S31" s="308">
        <v>0</v>
      </c>
      <c r="T31" s="309">
        <v>587.37</v>
      </c>
      <c r="U31" s="315"/>
    </row>
    <row r="32" spans="1:21">
      <c r="A32" s="312" t="s">
        <v>410</v>
      </c>
      <c r="B32" s="313">
        <v>21</v>
      </c>
      <c r="C32" s="308">
        <v>9</v>
      </c>
      <c r="D32" s="308">
        <v>17</v>
      </c>
      <c r="E32" s="308">
        <v>9</v>
      </c>
      <c r="F32" s="308">
        <v>2</v>
      </c>
      <c r="G32" s="308">
        <v>7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2</v>
      </c>
      <c r="P32" s="308">
        <v>0</v>
      </c>
      <c r="Q32" s="308">
        <v>0</v>
      </c>
      <c r="R32" s="308">
        <v>0</v>
      </c>
      <c r="S32" s="308">
        <v>0</v>
      </c>
      <c r="T32" s="309">
        <v>255.79</v>
      </c>
      <c r="U32" s="315"/>
    </row>
    <row r="33" spans="1:21">
      <c r="A33" s="312" t="s">
        <v>411</v>
      </c>
      <c r="B33" s="313">
        <v>3</v>
      </c>
      <c r="C33" s="308">
        <v>2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9">
        <v>33.840000000000003</v>
      </c>
      <c r="U33" s="315"/>
    </row>
    <row r="34" spans="1:21">
      <c r="A34" s="312" t="s">
        <v>412</v>
      </c>
      <c r="B34" s="313">
        <v>1</v>
      </c>
      <c r="C34" s="308">
        <v>0</v>
      </c>
      <c r="D34" s="308">
        <v>1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1</v>
      </c>
      <c r="P34" s="308">
        <v>0</v>
      </c>
      <c r="Q34" s="308">
        <v>0</v>
      </c>
      <c r="R34" s="308">
        <v>0</v>
      </c>
      <c r="S34" s="308">
        <v>0</v>
      </c>
      <c r="T34" s="309">
        <v>10.43</v>
      </c>
      <c r="U34" s="315"/>
    </row>
    <row r="35" spans="1:21" ht="13.5">
      <c r="A35" s="316" t="s">
        <v>413</v>
      </c>
      <c r="B35" s="171">
        <f>SUM(B26:B34)</f>
        <v>112</v>
      </c>
      <c r="C35" s="172">
        <f t="shared" ref="C35:T35" si="2">SUM(C26:C34)</f>
        <v>51</v>
      </c>
      <c r="D35" s="172">
        <f t="shared" si="2"/>
        <v>71</v>
      </c>
      <c r="E35" s="172">
        <f t="shared" si="2"/>
        <v>25</v>
      </c>
      <c r="F35" s="172">
        <f t="shared" si="2"/>
        <v>18</v>
      </c>
      <c r="G35" s="172">
        <f t="shared" si="2"/>
        <v>30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3</v>
      </c>
      <c r="M35" s="172">
        <f t="shared" si="2"/>
        <v>0</v>
      </c>
      <c r="N35" s="172">
        <f t="shared" si="2"/>
        <v>0</v>
      </c>
      <c r="O35" s="172">
        <f t="shared" si="2"/>
        <v>5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4">
        <f t="shared" si="2"/>
        <v>1180.96</v>
      </c>
      <c r="U35" s="317"/>
    </row>
    <row r="36" spans="1:21">
      <c r="A36" s="312" t="s">
        <v>414</v>
      </c>
      <c r="B36" s="313">
        <v>3</v>
      </c>
      <c r="C36" s="308">
        <v>2</v>
      </c>
      <c r="D36" s="308">
        <v>1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1</v>
      </c>
      <c r="P36" s="308">
        <v>0</v>
      </c>
      <c r="Q36" s="308">
        <v>0</v>
      </c>
      <c r="R36" s="308">
        <v>0</v>
      </c>
      <c r="S36" s="308">
        <v>0</v>
      </c>
      <c r="T36" s="309">
        <v>41.71</v>
      </c>
      <c r="U36" s="315"/>
    </row>
    <row r="37" spans="1:21">
      <c r="A37" s="312" t="s">
        <v>415</v>
      </c>
      <c r="B37" s="313">
        <v>16</v>
      </c>
      <c r="C37" s="308">
        <v>11</v>
      </c>
      <c r="D37" s="308">
        <v>16</v>
      </c>
      <c r="E37" s="308">
        <v>8</v>
      </c>
      <c r="F37" s="308">
        <v>8</v>
      </c>
      <c r="G37" s="308">
        <v>2</v>
      </c>
      <c r="H37" s="308">
        <v>0</v>
      </c>
      <c r="I37" s="308">
        <v>0</v>
      </c>
      <c r="J37" s="308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1</v>
      </c>
      <c r="P37" s="308">
        <v>0</v>
      </c>
      <c r="Q37" s="308">
        <v>0</v>
      </c>
      <c r="R37" s="308">
        <v>0</v>
      </c>
      <c r="S37" s="308">
        <v>0</v>
      </c>
      <c r="T37" s="309">
        <v>182.49</v>
      </c>
      <c r="U37" s="315"/>
    </row>
    <row r="38" spans="1:21">
      <c r="A38" s="312" t="s">
        <v>416</v>
      </c>
      <c r="B38" s="313">
        <v>18</v>
      </c>
      <c r="C38" s="308">
        <v>4</v>
      </c>
      <c r="D38" s="308">
        <v>16</v>
      </c>
      <c r="E38" s="308">
        <v>7</v>
      </c>
      <c r="F38" s="308">
        <v>4</v>
      </c>
      <c r="G38" s="308">
        <v>3</v>
      </c>
      <c r="H38" s="308">
        <v>0</v>
      </c>
      <c r="I38" s="308">
        <v>0</v>
      </c>
      <c r="J38" s="308">
        <v>0</v>
      </c>
      <c r="K38" s="308">
        <v>0</v>
      </c>
      <c r="L38" s="308">
        <v>1</v>
      </c>
      <c r="M38" s="308">
        <v>0</v>
      </c>
      <c r="N38" s="308">
        <v>0</v>
      </c>
      <c r="O38" s="308">
        <v>2</v>
      </c>
      <c r="P38" s="308">
        <v>0</v>
      </c>
      <c r="Q38" s="308">
        <v>0</v>
      </c>
      <c r="R38" s="308">
        <v>0</v>
      </c>
      <c r="S38" s="308">
        <v>0</v>
      </c>
      <c r="T38" s="309">
        <v>158.94999999999999</v>
      </c>
      <c r="U38" s="315"/>
    </row>
    <row r="39" spans="1:21">
      <c r="A39" s="312" t="s">
        <v>417</v>
      </c>
      <c r="B39" s="313">
        <v>90</v>
      </c>
      <c r="C39" s="308">
        <v>38</v>
      </c>
      <c r="D39" s="308">
        <v>64</v>
      </c>
      <c r="E39" s="308">
        <v>36</v>
      </c>
      <c r="F39" s="308">
        <v>8</v>
      </c>
      <c r="G39" s="308">
        <v>26</v>
      </c>
      <c r="H39" s="308">
        <v>0</v>
      </c>
      <c r="I39" s="308">
        <v>0</v>
      </c>
      <c r="J39" s="308">
        <v>0</v>
      </c>
      <c r="K39" s="308">
        <v>0</v>
      </c>
      <c r="L39" s="308">
        <v>0</v>
      </c>
      <c r="M39" s="308">
        <v>0</v>
      </c>
      <c r="N39" s="308">
        <v>0</v>
      </c>
      <c r="O39" s="308">
        <v>2</v>
      </c>
      <c r="P39" s="308">
        <v>0</v>
      </c>
      <c r="Q39" s="308">
        <v>0</v>
      </c>
      <c r="R39" s="308">
        <v>0</v>
      </c>
      <c r="S39" s="308">
        <v>0</v>
      </c>
      <c r="T39" s="309">
        <v>730.93</v>
      </c>
      <c r="U39" s="315"/>
    </row>
    <row r="40" spans="1:21">
      <c r="A40" s="312" t="s">
        <v>418</v>
      </c>
      <c r="B40" s="313">
        <v>51</v>
      </c>
      <c r="C40" s="308">
        <v>21</v>
      </c>
      <c r="D40" s="308">
        <v>42</v>
      </c>
      <c r="E40" s="308">
        <v>24</v>
      </c>
      <c r="F40" s="308">
        <v>6</v>
      </c>
      <c r="G40" s="308">
        <v>15</v>
      </c>
      <c r="H40" s="308">
        <v>0</v>
      </c>
      <c r="I40" s="308">
        <v>0</v>
      </c>
      <c r="J40" s="308">
        <v>0</v>
      </c>
      <c r="K40" s="308">
        <v>0</v>
      </c>
      <c r="L40" s="308">
        <v>0</v>
      </c>
      <c r="M40" s="308">
        <v>0</v>
      </c>
      <c r="N40" s="308">
        <v>0</v>
      </c>
      <c r="O40" s="308">
        <v>2</v>
      </c>
      <c r="P40" s="308">
        <v>0</v>
      </c>
      <c r="Q40" s="308">
        <v>0</v>
      </c>
      <c r="R40" s="308">
        <v>0</v>
      </c>
      <c r="S40" s="308">
        <v>0</v>
      </c>
      <c r="T40" s="309">
        <v>338.54</v>
      </c>
      <c r="U40" s="315"/>
    </row>
    <row r="41" spans="1:21">
      <c r="A41" s="312" t="s">
        <v>419</v>
      </c>
      <c r="B41" s="313">
        <v>15</v>
      </c>
      <c r="C41" s="308">
        <v>8</v>
      </c>
      <c r="D41" s="308">
        <v>9</v>
      </c>
      <c r="E41" s="308">
        <v>3</v>
      </c>
      <c r="F41" s="308">
        <v>3</v>
      </c>
      <c r="G41" s="308">
        <v>5</v>
      </c>
      <c r="H41" s="308">
        <v>0</v>
      </c>
      <c r="I41" s="308">
        <v>0</v>
      </c>
      <c r="J41" s="308">
        <v>0</v>
      </c>
      <c r="K41" s="308">
        <v>1</v>
      </c>
      <c r="L41" s="308">
        <v>0</v>
      </c>
      <c r="M41" s="308">
        <v>0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308">
        <v>0</v>
      </c>
      <c r="T41" s="309">
        <v>138.66</v>
      </c>
      <c r="U41" s="315"/>
    </row>
    <row r="42" spans="1:21">
      <c r="A42" s="312" t="s">
        <v>420</v>
      </c>
      <c r="B42" s="313">
        <v>18</v>
      </c>
      <c r="C42" s="308">
        <v>12</v>
      </c>
      <c r="D42" s="308">
        <v>12</v>
      </c>
      <c r="E42" s="308">
        <v>9</v>
      </c>
      <c r="F42" s="308">
        <v>1</v>
      </c>
      <c r="G42" s="308">
        <v>3</v>
      </c>
      <c r="H42" s="308">
        <v>0</v>
      </c>
      <c r="I42" s="308">
        <v>0</v>
      </c>
      <c r="J42" s="308">
        <v>0</v>
      </c>
      <c r="K42" s="308">
        <v>0</v>
      </c>
      <c r="L42" s="308">
        <v>0</v>
      </c>
      <c r="M42" s="308">
        <v>0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308">
        <v>0</v>
      </c>
      <c r="T42" s="309">
        <v>210.24</v>
      </c>
      <c r="U42" s="315"/>
    </row>
    <row r="43" spans="1:21" ht="13.5">
      <c r="A43" s="316" t="s">
        <v>421</v>
      </c>
      <c r="B43" s="171">
        <f>SUM(B36:B42)</f>
        <v>211</v>
      </c>
      <c r="C43" s="172">
        <f t="shared" ref="C43:T43" si="3">SUM(C36:C42)</f>
        <v>96</v>
      </c>
      <c r="D43" s="172">
        <f t="shared" si="3"/>
        <v>160</v>
      </c>
      <c r="E43" s="172">
        <f t="shared" si="3"/>
        <v>87</v>
      </c>
      <c r="F43" s="172">
        <f t="shared" si="3"/>
        <v>30</v>
      </c>
      <c r="G43" s="172">
        <f t="shared" si="3"/>
        <v>54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1</v>
      </c>
      <c r="L43" s="172">
        <f t="shared" si="3"/>
        <v>1</v>
      </c>
      <c r="M43" s="172">
        <f t="shared" si="3"/>
        <v>0</v>
      </c>
      <c r="N43" s="172">
        <f t="shared" si="3"/>
        <v>0</v>
      </c>
      <c r="O43" s="172">
        <f t="shared" si="3"/>
        <v>8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4">
        <f t="shared" si="3"/>
        <v>1801.52</v>
      </c>
      <c r="U43" s="317"/>
    </row>
    <row r="44" spans="1:21">
      <c r="A44" s="312" t="s">
        <v>422</v>
      </c>
      <c r="B44" s="313">
        <v>5</v>
      </c>
      <c r="C44" s="308">
        <v>3</v>
      </c>
      <c r="D44" s="308">
        <v>5</v>
      </c>
      <c r="E44" s="308">
        <v>3</v>
      </c>
      <c r="F44" s="308">
        <v>0</v>
      </c>
      <c r="G44" s="308">
        <v>3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08">
        <v>0</v>
      </c>
      <c r="T44" s="309">
        <v>77.260000000000005</v>
      </c>
      <c r="U44" s="315"/>
    </row>
    <row r="45" spans="1:21">
      <c r="A45" s="312" t="s">
        <v>423</v>
      </c>
      <c r="B45" s="313">
        <v>28</v>
      </c>
      <c r="C45" s="308">
        <v>15</v>
      </c>
      <c r="D45" s="308">
        <v>24</v>
      </c>
      <c r="E45" s="308">
        <v>16</v>
      </c>
      <c r="F45" s="308">
        <v>2</v>
      </c>
      <c r="G45" s="308">
        <v>8</v>
      </c>
      <c r="H45" s="308">
        <v>0</v>
      </c>
      <c r="I45" s="308">
        <v>0</v>
      </c>
      <c r="J45" s="308">
        <v>0</v>
      </c>
      <c r="K45" s="308">
        <v>0</v>
      </c>
      <c r="L45" s="308">
        <v>0</v>
      </c>
      <c r="M45" s="308">
        <v>0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308">
        <v>0</v>
      </c>
      <c r="T45" s="309">
        <v>289.10000000000002</v>
      </c>
      <c r="U45" s="315"/>
    </row>
    <row r="46" spans="1:21">
      <c r="A46" s="312" t="s">
        <v>424</v>
      </c>
      <c r="B46" s="313">
        <v>21</v>
      </c>
      <c r="C46" s="308">
        <v>9</v>
      </c>
      <c r="D46" s="308">
        <v>11</v>
      </c>
      <c r="E46" s="308">
        <v>9</v>
      </c>
      <c r="F46" s="308">
        <v>1</v>
      </c>
      <c r="G46" s="308">
        <v>2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1</v>
      </c>
      <c r="P46" s="308">
        <v>0</v>
      </c>
      <c r="Q46" s="308">
        <v>0</v>
      </c>
      <c r="R46" s="308">
        <v>0</v>
      </c>
      <c r="S46" s="308">
        <v>0</v>
      </c>
      <c r="T46" s="309">
        <v>321.73</v>
      </c>
      <c r="U46" s="315"/>
    </row>
    <row r="47" spans="1:21">
      <c r="A47" s="312" t="s">
        <v>425</v>
      </c>
      <c r="B47" s="313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08">
        <v>0</v>
      </c>
      <c r="T47" s="309">
        <v>0</v>
      </c>
      <c r="U47" s="315"/>
    </row>
    <row r="48" spans="1:21">
      <c r="A48" s="312" t="s">
        <v>426</v>
      </c>
      <c r="B48" s="313">
        <v>40</v>
      </c>
      <c r="C48" s="308">
        <v>22</v>
      </c>
      <c r="D48" s="308">
        <v>19</v>
      </c>
      <c r="E48" s="308">
        <v>7</v>
      </c>
      <c r="F48" s="308">
        <v>8</v>
      </c>
      <c r="G48" s="308">
        <v>8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2</v>
      </c>
      <c r="P48" s="308">
        <v>0</v>
      </c>
      <c r="Q48" s="308">
        <v>0</v>
      </c>
      <c r="R48" s="308">
        <v>0</v>
      </c>
      <c r="S48" s="308">
        <v>1</v>
      </c>
      <c r="T48" s="309">
        <v>729.41</v>
      </c>
      <c r="U48" s="315"/>
    </row>
    <row r="49" spans="1:21">
      <c r="A49" s="312" t="s">
        <v>427</v>
      </c>
      <c r="B49" s="313">
        <v>8</v>
      </c>
      <c r="C49" s="308">
        <v>3</v>
      </c>
      <c r="D49" s="308">
        <v>8</v>
      </c>
      <c r="E49" s="308">
        <v>1</v>
      </c>
      <c r="F49" s="308">
        <v>3</v>
      </c>
      <c r="G49" s="308">
        <v>7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08">
        <v>0</v>
      </c>
      <c r="T49" s="309">
        <v>135.91</v>
      </c>
      <c r="U49" s="315"/>
    </row>
    <row r="50" spans="1:21">
      <c r="A50" s="312" t="s">
        <v>428</v>
      </c>
      <c r="B50" s="313">
        <v>3</v>
      </c>
      <c r="C50" s="308">
        <v>2</v>
      </c>
      <c r="D50" s="308">
        <v>1</v>
      </c>
      <c r="E50" s="308">
        <v>1</v>
      </c>
      <c r="F50" s="308">
        <v>0</v>
      </c>
      <c r="G50" s="308">
        <v>0</v>
      </c>
      <c r="H50" s="308">
        <v>0</v>
      </c>
      <c r="I50" s="308">
        <v>0</v>
      </c>
      <c r="J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9">
        <v>63.71</v>
      </c>
      <c r="U50" s="315"/>
    </row>
    <row r="51" spans="1:21">
      <c r="A51" s="312" t="s">
        <v>429</v>
      </c>
      <c r="B51" s="313">
        <v>39</v>
      </c>
      <c r="C51" s="308">
        <v>13</v>
      </c>
      <c r="D51" s="308">
        <v>27</v>
      </c>
      <c r="E51" s="308">
        <v>17</v>
      </c>
      <c r="F51" s="308">
        <v>2</v>
      </c>
      <c r="G51" s="308">
        <v>9</v>
      </c>
      <c r="H51" s="308">
        <v>0</v>
      </c>
      <c r="I51" s="308">
        <v>0</v>
      </c>
      <c r="J51" s="308">
        <v>0</v>
      </c>
      <c r="K51" s="308">
        <v>0</v>
      </c>
      <c r="L51" s="308">
        <v>2</v>
      </c>
      <c r="M51" s="308">
        <v>0</v>
      </c>
      <c r="N51" s="308">
        <v>0</v>
      </c>
      <c r="O51" s="308">
        <v>1</v>
      </c>
      <c r="P51" s="308">
        <v>0</v>
      </c>
      <c r="Q51" s="308">
        <v>0</v>
      </c>
      <c r="R51" s="308">
        <v>0</v>
      </c>
      <c r="S51" s="308">
        <v>0</v>
      </c>
      <c r="T51" s="309">
        <v>553.73</v>
      </c>
      <c r="U51" s="315"/>
    </row>
    <row r="52" spans="1:21">
      <c r="A52" s="312" t="s">
        <v>430</v>
      </c>
      <c r="B52" s="313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9">
        <v>0</v>
      </c>
      <c r="U52" s="315"/>
    </row>
    <row r="53" spans="1:21">
      <c r="A53" s="312" t="s">
        <v>431</v>
      </c>
      <c r="B53" s="313">
        <v>1</v>
      </c>
      <c r="C53" s="308">
        <v>1</v>
      </c>
      <c r="D53" s="308">
        <v>1</v>
      </c>
      <c r="E53" s="308">
        <v>1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9">
        <v>14.44</v>
      </c>
      <c r="U53" s="315"/>
    </row>
    <row r="54" spans="1:21">
      <c r="A54" s="312" t="s">
        <v>432</v>
      </c>
      <c r="B54" s="313">
        <v>3</v>
      </c>
      <c r="C54" s="308">
        <v>3</v>
      </c>
      <c r="D54" s="308">
        <v>3</v>
      </c>
      <c r="E54" s="308">
        <v>2</v>
      </c>
      <c r="F54" s="308">
        <v>1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9">
        <v>47.4</v>
      </c>
      <c r="U54" s="315"/>
    </row>
    <row r="55" spans="1:21" ht="13.5">
      <c r="A55" s="316" t="s">
        <v>433</v>
      </c>
      <c r="B55" s="171">
        <f>SUM(B44:B54)</f>
        <v>148</v>
      </c>
      <c r="C55" s="172">
        <f t="shared" ref="C55:T55" si="4">SUM(C44:C54)</f>
        <v>71</v>
      </c>
      <c r="D55" s="172">
        <f t="shared" si="4"/>
        <v>99</v>
      </c>
      <c r="E55" s="172">
        <f t="shared" si="4"/>
        <v>57</v>
      </c>
      <c r="F55" s="172">
        <f t="shared" si="4"/>
        <v>17</v>
      </c>
      <c r="G55" s="172">
        <f t="shared" si="4"/>
        <v>37</v>
      </c>
      <c r="H55" s="172">
        <f t="shared" si="4"/>
        <v>0</v>
      </c>
      <c r="I55" s="172">
        <f t="shared" si="4"/>
        <v>0</v>
      </c>
      <c r="J55" s="172">
        <f t="shared" si="4"/>
        <v>0</v>
      </c>
      <c r="K55" s="172">
        <f t="shared" si="4"/>
        <v>0</v>
      </c>
      <c r="L55" s="172">
        <f t="shared" si="4"/>
        <v>2</v>
      </c>
      <c r="M55" s="172">
        <f t="shared" si="4"/>
        <v>0</v>
      </c>
      <c r="N55" s="172">
        <f t="shared" si="4"/>
        <v>0</v>
      </c>
      <c r="O55" s="172">
        <f t="shared" si="4"/>
        <v>4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1</v>
      </c>
      <c r="T55" s="174">
        <f t="shared" si="4"/>
        <v>2232.6900000000005</v>
      </c>
      <c r="U55" s="317"/>
    </row>
    <row r="56" spans="1:21">
      <c r="A56" s="312" t="s">
        <v>434</v>
      </c>
      <c r="B56" s="313">
        <v>35</v>
      </c>
      <c r="C56" s="308">
        <v>18</v>
      </c>
      <c r="D56" s="308">
        <v>27</v>
      </c>
      <c r="E56" s="308">
        <v>7</v>
      </c>
      <c r="F56" s="308">
        <v>15</v>
      </c>
      <c r="G56" s="308">
        <v>8</v>
      </c>
      <c r="H56" s="308">
        <v>0</v>
      </c>
      <c r="I56" s="308">
        <v>0</v>
      </c>
      <c r="J56" s="308">
        <v>0</v>
      </c>
      <c r="K56" s="308">
        <v>0</v>
      </c>
      <c r="L56" s="308">
        <v>1</v>
      </c>
      <c r="M56" s="308">
        <v>0</v>
      </c>
      <c r="N56" s="308">
        <v>0</v>
      </c>
      <c r="O56" s="308">
        <v>1</v>
      </c>
      <c r="P56" s="308">
        <v>0</v>
      </c>
      <c r="Q56" s="308">
        <v>0</v>
      </c>
      <c r="R56" s="308">
        <v>0</v>
      </c>
      <c r="S56" s="308">
        <v>0</v>
      </c>
      <c r="T56" s="309">
        <v>549.11</v>
      </c>
      <c r="U56" s="315"/>
    </row>
    <row r="57" spans="1:21">
      <c r="A57" s="312" t="s">
        <v>435</v>
      </c>
      <c r="B57" s="313">
        <v>0</v>
      </c>
      <c r="C57" s="308">
        <v>0</v>
      </c>
      <c r="D57" s="308">
        <v>0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J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9">
        <v>0</v>
      </c>
      <c r="U57" s="315"/>
    </row>
    <row r="58" spans="1:21">
      <c r="A58" s="312" t="s">
        <v>436</v>
      </c>
      <c r="B58" s="313">
        <v>12</v>
      </c>
      <c r="C58" s="308">
        <v>6</v>
      </c>
      <c r="D58" s="308">
        <v>11</v>
      </c>
      <c r="E58" s="308">
        <v>5</v>
      </c>
      <c r="F58" s="308">
        <v>3</v>
      </c>
      <c r="G58" s="308">
        <v>3</v>
      </c>
      <c r="H58" s="308">
        <v>0</v>
      </c>
      <c r="I58" s="308">
        <v>1</v>
      </c>
      <c r="J58" s="308">
        <v>0</v>
      </c>
      <c r="K58" s="308">
        <v>0</v>
      </c>
      <c r="L58" s="308">
        <v>0</v>
      </c>
      <c r="M58" s="308">
        <v>0</v>
      </c>
      <c r="N58" s="308">
        <v>0</v>
      </c>
      <c r="O58" s="308">
        <v>0</v>
      </c>
      <c r="P58" s="308">
        <v>0</v>
      </c>
      <c r="Q58" s="308">
        <v>0</v>
      </c>
      <c r="R58" s="308">
        <v>0</v>
      </c>
      <c r="S58" s="308">
        <v>0</v>
      </c>
      <c r="T58" s="309">
        <v>191.82</v>
      </c>
      <c r="U58" s="315"/>
    </row>
    <row r="59" spans="1:21">
      <c r="A59" s="312" t="s">
        <v>437</v>
      </c>
      <c r="B59" s="313">
        <v>8</v>
      </c>
      <c r="C59" s="308">
        <v>5</v>
      </c>
      <c r="D59" s="308">
        <v>7</v>
      </c>
      <c r="E59" s="308">
        <v>5</v>
      </c>
      <c r="F59" s="308">
        <v>1</v>
      </c>
      <c r="G59" s="308">
        <v>2</v>
      </c>
      <c r="H59" s="308">
        <v>0</v>
      </c>
      <c r="I59" s="308">
        <v>0</v>
      </c>
      <c r="J59" s="308">
        <v>0</v>
      </c>
      <c r="K59" s="308">
        <v>0</v>
      </c>
      <c r="L59" s="308">
        <v>0</v>
      </c>
      <c r="M59" s="308">
        <v>0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308">
        <v>0</v>
      </c>
      <c r="T59" s="309">
        <v>116.63</v>
      </c>
      <c r="U59" s="315"/>
    </row>
    <row r="60" spans="1:21">
      <c r="A60" s="312" t="s">
        <v>438</v>
      </c>
      <c r="B60" s="313">
        <v>3</v>
      </c>
      <c r="C60" s="308">
        <v>2</v>
      </c>
      <c r="D60" s="308">
        <v>1</v>
      </c>
      <c r="E60" s="308">
        <v>1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08">
        <v>0</v>
      </c>
      <c r="T60" s="309">
        <v>33.450000000000003</v>
      </c>
      <c r="U60" s="315"/>
    </row>
    <row r="61" spans="1:21">
      <c r="A61" s="312" t="s">
        <v>439</v>
      </c>
      <c r="B61" s="313">
        <v>10</v>
      </c>
      <c r="C61" s="308">
        <v>1</v>
      </c>
      <c r="D61" s="308">
        <v>8</v>
      </c>
      <c r="E61" s="308">
        <v>2</v>
      </c>
      <c r="F61" s="308">
        <v>2</v>
      </c>
      <c r="G61" s="308">
        <v>5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2</v>
      </c>
      <c r="P61" s="308">
        <v>0</v>
      </c>
      <c r="Q61" s="308">
        <v>0</v>
      </c>
      <c r="R61" s="308">
        <v>0</v>
      </c>
      <c r="S61" s="308">
        <v>0</v>
      </c>
      <c r="T61" s="309">
        <v>184.28</v>
      </c>
      <c r="U61" s="315"/>
    </row>
    <row r="62" spans="1:21">
      <c r="A62" s="312" t="s">
        <v>440</v>
      </c>
      <c r="B62" s="313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08">
        <v>0</v>
      </c>
      <c r="T62" s="309">
        <v>0</v>
      </c>
      <c r="U62" s="315"/>
    </row>
    <row r="63" spans="1:21">
      <c r="A63" s="312" t="s">
        <v>441</v>
      </c>
      <c r="B63" s="313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08">
        <v>0</v>
      </c>
      <c r="T63" s="309">
        <v>0</v>
      </c>
      <c r="U63" s="315"/>
    </row>
    <row r="64" spans="1:21">
      <c r="A64" s="312" t="s">
        <v>442</v>
      </c>
      <c r="B64" s="313">
        <v>4</v>
      </c>
      <c r="C64" s="308">
        <v>1</v>
      </c>
      <c r="D64" s="308">
        <v>4</v>
      </c>
      <c r="E64" s="308">
        <v>0</v>
      </c>
      <c r="F64" s="308">
        <v>0</v>
      </c>
      <c r="G64" s="308">
        <v>4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08">
        <v>0</v>
      </c>
      <c r="T64" s="309">
        <v>90.76</v>
      </c>
      <c r="U64" s="315"/>
    </row>
    <row r="65" spans="1:21">
      <c r="A65" s="312" t="s">
        <v>443</v>
      </c>
      <c r="B65" s="313">
        <v>3</v>
      </c>
      <c r="C65" s="308">
        <v>0</v>
      </c>
      <c r="D65" s="308">
        <v>0</v>
      </c>
      <c r="E65" s="308">
        <v>0</v>
      </c>
      <c r="F65" s="308">
        <v>0</v>
      </c>
      <c r="G65" s="308">
        <v>0</v>
      </c>
      <c r="H65" s="308">
        <v>0</v>
      </c>
      <c r="I65" s="308">
        <v>0</v>
      </c>
      <c r="J65" s="308">
        <v>0</v>
      </c>
      <c r="K65" s="308">
        <v>0</v>
      </c>
      <c r="L65" s="308">
        <v>0</v>
      </c>
      <c r="M65" s="308">
        <v>0</v>
      </c>
      <c r="N65" s="308">
        <v>0</v>
      </c>
      <c r="O65" s="308">
        <v>0</v>
      </c>
      <c r="P65" s="308">
        <v>0</v>
      </c>
      <c r="Q65" s="308">
        <v>0</v>
      </c>
      <c r="R65" s="308">
        <v>0</v>
      </c>
      <c r="S65" s="308">
        <v>0</v>
      </c>
      <c r="T65" s="309">
        <v>47.47</v>
      </c>
      <c r="U65" s="315"/>
    </row>
    <row r="66" spans="1:21">
      <c r="A66" s="312" t="s">
        <v>444</v>
      </c>
      <c r="B66" s="313">
        <v>22</v>
      </c>
      <c r="C66" s="308">
        <v>17</v>
      </c>
      <c r="D66" s="308">
        <v>20</v>
      </c>
      <c r="E66" s="308">
        <v>10</v>
      </c>
      <c r="F66" s="308">
        <v>6</v>
      </c>
      <c r="G66" s="308">
        <v>4</v>
      </c>
      <c r="H66" s="308">
        <v>0</v>
      </c>
      <c r="I66" s="308">
        <v>0</v>
      </c>
      <c r="J66" s="308">
        <v>0</v>
      </c>
      <c r="K66" s="308">
        <v>0</v>
      </c>
      <c r="L66" s="308">
        <v>2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08">
        <v>0</v>
      </c>
      <c r="T66" s="309">
        <v>323.43</v>
      </c>
      <c r="U66" s="315"/>
    </row>
    <row r="67" spans="1:21">
      <c r="A67" s="312" t="s">
        <v>445</v>
      </c>
      <c r="B67" s="313">
        <v>2</v>
      </c>
      <c r="C67" s="308">
        <v>1</v>
      </c>
      <c r="D67" s="308">
        <v>1</v>
      </c>
      <c r="E67" s="308">
        <v>1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08">
        <v>0</v>
      </c>
      <c r="T67" s="309">
        <v>13.52</v>
      </c>
      <c r="U67" s="315"/>
    </row>
    <row r="68" spans="1:21">
      <c r="A68" s="312" t="s">
        <v>446</v>
      </c>
      <c r="B68" s="313">
        <v>4</v>
      </c>
      <c r="C68" s="308">
        <v>3</v>
      </c>
      <c r="D68" s="308">
        <v>4</v>
      </c>
      <c r="E68" s="308">
        <v>1</v>
      </c>
      <c r="F68" s="308">
        <v>1</v>
      </c>
      <c r="G68" s="308">
        <v>3</v>
      </c>
      <c r="H68" s="308">
        <v>0</v>
      </c>
      <c r="I68" s="308">
        <v>1</v>
      </c>
      <c r="J68" s="308">
        <v>1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9">
        <v>47.94</v>
      </c>
      <c r="U68" s="315"/>
    </row>
    <row r="69" spans="1:21" ht="13.5">
      <c r="A69" s="316" t="s">
        <v>447</v>
      </c>
      <c r="B69" s="171">
        <f>SUM(B56:B68)</f>
        <v>103</v>
      </c>
      <c r="C69" s="172">
        <f t="shared" ref="C69:T69" si="5">SUM(C56:C68)</f>
        <v>54</v>
      </c>
      <c r="D69" s="172">
        <f t="shared" si="5"/>
        <v>83</v>
      </c>
      <c r="E69" s="172">
        <f t="shared" si="5"/>
        <v>32</v>
      </c>
      <c r="F69" s="172">
        <f t="shared" si="5"/>
        <v>28</v>
      </c>
      <c r="G69" s="172">
        <f t="shared" si="5"/>
        <v>29</v>
      </c>
      <c r="H69" s="172">
        <f t="shared" si="5"/>
        <v>0</v>
      </c>
      <c r="I69" s="172">
        <f t="shared" si="5"/>
        <v>2</v>
      </c>
      <c r="J69" s="172">
        <f t="shared" si="5"/>
        <v>1</v>
      </c>
      <c r="K69" s="172">
        <f t="shared" si="5"/>
        <v>0</v>
      </c>
      <c r="L69" s="172">
        <f t="shared" si="5"/>
        <v>3</v>
      </c>
      <c r="M69" s="172">
        <f t="shared" si="5"/>
        <v>0</v>
      </c>
      <c r="N69" s="172">
        <f t="shared" si="5"/>
        <v>0</v>
      </c>
      <c r="O69" s="172">
        <f t="shared" si="5"/>
        <v>3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4">
        <f t="shared" si="5"/>
        <v>1598.4100000000003</v>
      </c>
      <c r="U69" s="317"/>
    </row>
    <row r="70" spans="1:21">
      <c r="A70" s="312" t="s">
        <v>448</v>
      </c>
      <c r="B70" s="313">
        <v>7</v>
      </c>
      <c r="C70" s="308">
        <v>2</v>
      </c>
      <c r="D70" s="308">
        <v>6</v>
      </c>
      <c r="E70" s="308">
        <v>4</v>
      </c>
      <c r="F70" s="308">
        <v>1</v>
      </c>
      <c r="G70" s="308">
        <v>2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9">
        <v>157.16999999999999</v>
      </c>
      <c r="U70" s="315"/>
    </row>
    <row r="71" spans="1:21">
      <c r="A71" s="312" t="s">
        <v>449</v>
      </c>
      <c r="B71" s="313">
        <v>5</v>
      </c>
      <c r="C71" s="308">
        <v>2</v>
      </c>
      <c r="D71" s="308">
        <v>4</v>
      </c>
      <c r="E71" s="308">
        <v>1</v>
      </c>
      <c r="F71" s="308">
        <v>2</v>
      </c>
      <c r="G71" s="308">
        <v>2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2</v>
      </c>
      <c r="P71" s="308">
        <v>0</v>
      </c>
      <c r="Q71" s="308">
        <v>0</v>
      </c>
      <c r="R71" s="308">
        <v>0</v>
      </c>
      <c r="S71" s="308">
        <v>0</v>
      </c>
      <c r="T71" s="309">
        <v>68.94</v>
      </c>
      <c r="U71" s="315"/>
    </row>
    <row r="72" spans="1:21">
      <c r="A72" s="312" t="s">
        <v>450</v>
      </c>
      <c r="B72" s="313">
        <v>60</v>
      </c>
      <c r="C72" s="308">
        <v>23</v>
      </c>
      <c r="D72" s="308">
        <v>31</v>
      </c>
      <c r="E72" s="308">
        <v>14</v>
      </c>
      <c r="F72" s="308">
        <v>3</v>
      </c>
      <c r="G72" s="308">
        <v>16</v>
      </c>
      <c r="H72" s="308">
        <v>0</v>
      </c>
      <c r="I72" s="308">
        <v>0</v>
      </c>
      <c r="J72" s="308">
        <v>0</v>
      </c>
      <c r="K72" s="308">
        <v>0</v>
      </c>
      <c r="L72" s="308">
        <v>1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9">
        <v>1026.07</v>
      </c>
      <c r="U72" s="315"/>
    </row>
    <row r="73" spans="1:21">
      <c r="A73" s="312" t="s">
        <v>451</v>
      </c>
      <c r="B73" s="313">
        <v>9</v>
      </c>
      <c r="C73" s="308">
        <v>6</v>
      </c>
      <c r="D73" s="308">
        <v>6</v>
      </c>
      <c r="E73" s="308">
        <v>4</v>
      </c>
      <c r="F73" s="308">
        <v>0</v>
      </c>
      <c r="G73" s="308">
        <v>2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9">
        <v>177.5</v>
      </c>
      <c r="U73" s="315"/>
    </row>
    <row r="74" spans="1:21">
      <c r="A74" s="312" t="s">
        <v>452</v>
      </c>
      <c r="B74" s="313">
        <v>6</v>
      </c>
      <c r="C74" s="308">
        <v>2</v>
      </c>
      <c r="D74" s="308">
        <v>2</v>
      </c>
      <c r="E74" s="308">
        <v>0</v>
      </c>
      <c r="F74" s="308">
        <v>0</v>
      </c>
      <c r="G74" s="308">
        <v>2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9">
        <v>105.96</v>
      </c>
      <c r="U74" s="315"/>
    </row>
    <row r="75" spans="1:21">
      <c r="A75" s="312" t="s">
        <v>453</v>
      </c>
      <c r="B75" s="313">
        <v>4</v>
      </c>
      <c r="C75" s="308">
        <v>2</v>
      </c>
      <c r="D75" s="308">
        <v>2</v>
      </c>
      <c r="E75" s="308">
        <v>0</v>
      </c>
      <c r="F75" s="308">
        <v>1</v>
      </c>
      <c r="G75" s="308">
        <v>0</v>
      </c>
      <c r="H75" s="308">
        <v>0</v>
      </c>
      <c r="I75" s="308">
        <v>0</v>
      </c>
      <c r="J75" s="308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1</v>
      </c>
      <c r="P75" s="308">
        <v>0</v>
      </c>
      <c r="Q75" s="308">
        <v>0</v>
      </c>
      <c r="R75" s="308">
        <v>0</v>
      </c>
      <c r="S75" s="308">
        <v>0</v>
      </c>
      <c r="T75" s="309">
        <v>79.849999999999994</v>
      </c>
      <c r="U75" s="315"/>
    </row>
    <row r="76" spans="1:21">
      <c r="A76" s="312" t="s">
        <v>454</v>
      </c>
      <c r="B76" s="313">
        <v>5</v>
      </c>
      <c r="C76" s="308">
        <v>1</v>
      </c>
      <c r="D76" s="308">
        <v>1</v>
      </c>
      <c r="E76" s="308">
        <v>0</v>
      </c>
      <c r="F76" s="308">
        <v>0</v>
      </c>
      <c r="G76" s="308">
        <v>1</v>
      </c>
      <c r="H76" s="308">
        <v>0</v>
      </c>
      <c r="I76" s="308">
        <v>0</v>
      </c>
      <c r="J76" s="308">
        <v>0</v>
      </c>
      <c r="K76" s="308">
        <v>0</v>
      </c>
      <c r="L76" s="308">
        <v>0</v>
      </c>
      <c r="M76" s="308">
        <v>0</v>
      </c>
      <c r="N76" s="308">
        <v>0</v>
      </c>
      <c r="O76" s="308">
        <v>0</v>
      </c>
      <c r="P76" s="308">
        <v>0</v>
      </c>
      <c r="Q76" s="308">
        <v>0</v>
      </c>
      <c r="R76" s="308">
        <v>0</v>
      </c>
      <c r="S76" s="308">
        <v>0</v>
      </c>
      <c r="T76" s="309">
        <v>102.69</v>
      </c>
      <c r="U76" s="315"/>
    </row>
    <row r="77" spans="1:21">
      <c r="A77" s="312" t="s">
        <v>455</v>
      </c>
      <c r="B77" s="313">
        <v>1</v>
      </c>
      <c r="C77" s="308">
        <v>0</v>
      </c>
      <c r="D77" s="308">
        <v>0</v>
      </c>
      <c r="E77" s="308">
        <v>0</v>
      </c>
      <c r="F77" s="308">
        <v>0</v>
      </c>
      <c r="G77" s="308">
        <v>0</v>
      </c>
      <c r="H77" s="308">
        <v>0</v>
      </c>
      <c r="I77" s="308">
        <v>0</v>
      </c>
      <c r="J77" s="308">
        <v>0</v>
      </c>
      <c r="K77" s="308">
        <v>0</v>
      </c>
      <c r="L77" s="308">
        <v>0</v>
      </c>
      <c r="M77" s="308">
        <v>0</v>
      </c>
      <c r="N77" s="308">
        <v>0</v>
      </c>
      <c r="O77" s="308">
        <v>0</v>
      </c>
      <c r="P77" s="308">
        <v>0</v>
      </c>
      <c r="Q77" s="308">
        <v>0</v>
      </c>
      <c r="R77" s="308">
        <v>0</v>
      </c>
      <c r="S77" s="308">
        <v>0</v>
      </c>
      <c r="T77" s="309">
        <v>26.56</v>
      </c>
      <c r="U77" s="315"/>
    </row>
    <row r="78" spans="1:21">
      <c r="A78" s="312" t="s">
        <v>456</v>
      </c>
      <c r="B78" s="313">
        <v>0</v>
      </c>
      <c r="C78" s="308">
        <v>0</v>
      </c>
      <c r="D78" s="308">
        <v>0</v>
      </c>
      <c r="E78" s="308">
        <v>0</v>
      </c>
      <c r="F78" s="308">
        <v>0</v>
      </c>
      <c r="G78" s="308">
        <v>0</v>
      </c>
      <c r="H78" s="308">
        <v>0</v>
      </c>
      <c r="I78" s="308">
        <v>0</v>
      </c>
      <c r="J78" s="308">
        <v>0</v>
      </c>
      <c r="K78" s="308">
        <v>0</v>
      </c>
      <c r="L78" s="308">
        <v>0</v>
      </c>
      <c r="M78" s="308">
        <v>0</v>
      </c>
      <c r="N78" s="308">
        <v>0</v>
      </c>
      <c r="O78" s="308">
        <v>0</v>
      </c>
      <c r="P78" s="308">
        <v>0</v>
      </c>
      <c r="Q78" s="308">
        <v>0</v>
      </c>
      <c r="R78" s="308">
        <v>0</v>
      </c>
      <c r="S78" s="308">
        <v>0</v>
      </c>
      <c r="T78" s="309">
        <v>0</v>
      </c>
      <c r="U78" s="315"/>
    </row>
    <row r="79" spans="1:21">
      <c r="A79" s="312" t="s">
        <v>457</v>
      </c>
      <c r="B79" s="313">
        <v>15</v>
      </c>
      <c r="C79" s="308">
        <v>1</v>
      </c>
      <c r="D79" s="308">
        <v>5</v>
      </c>
      <c r="E79" s="308">
        <v>1</v>
      </c>
      <c r="F79" s="308">
        <v>1</v>
      </c>
      <c r="G79" s="308">
        <v>3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08">
        <v>0</v>
      </c>
      <c r="T79" s="309">
        <v>255.95</v>
      </c>
      <c r="U79" s="315"/>
    </row>
    <row r="80" spans="1:21">
      <c r="A80" s="312" t="s">
        <v>458</v>
      </c>
      <c r="B80" s="313">
        <v>30</v>
      </c>
      <c r="C80" s="308">
        <v>20</v>
      </c>
      <c r="D80" s="308">
        <v>19</v>
      </c>
      <c r="E80" s="308">
        <v>3</v>
      </c>
      <c r="F80" s="308">
        <v>2</v>
      </c>
      <c r="G80" s="308">
        <v>13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1</v>
      </c>
      <c r="P80" s="308">
        <v>0</v>
      </c>
      <c r="Q80" s="308">
        <v>0</v>
      </c>
      <c r="R80" s="308">
        <v>0</v>
      </c>
      <c r="S80" s="308">
        <v>0</v>
      </c>
      <c r="T80" s="309">
        <v>369.75</v>
      </c>
      <c r="U80" s="315"/>
    </row>
    <row r="81" spans="1:21">
      <c r="A81" s="312" t="s">
        <v>459</v>
      </c>
      <c r="B81" s="313">
        <v>1</v>
      </c>
      <c r="C81" s="308">
        <v>0</v>
      </c>
      <c r="D81" s="308">
        <v>1</v>
      </c>
      <c r="E81" s="308">
        <v>0</v>
      </c>
      <c r="F81" s="308">
        <v>0</v>
      </c>
      <c r="G81" s="308">
        <v>1</v>
      </c>
      <c r="H81" s="308">
        <v>0</v>
      </c>
      <c r="I81" s="308">
        <v>0</v>
      </c>
      <c r="J81" s="308">
        <v>0</v>
      </c>
      <c r="K81" s="308">
        <v>0</v>
      </c>
      <c r="L81" s="308">
        <v>0</v>
      </c>
      <c r="M81" s="308">
        <v>0</v>
      </c>
      <c r="N81" s="308">
        <v>0</v>
      </c>
      <c r="O81" s="308">
        <v>0</v>
      </c>
      <c r="P81" s="308">
        <v>0</v>
      </c>
      <c r="Q81" s="308">
        <v>0</v>
      </c>
      <c r="R81" s="308">
        <v>0</v>
      </c>
      <c r="S81" s="308">
        <v>0</v>
      </c>
      <c r="T81" s="309">
        <v>26.56</v>
      </c>
      <c r="U81" s="315"/>
    </row>
    <row r="82" spans="1:21">
      <c r="A82" s="312" t="s">
        <v>460</v>
      </c>
      <c r="B82" s="313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08">
        <v>0</v>
      </c>
      <c r="T82" s="309">
        <v>0</v>
      </c>
      <c r="U82" s="315"/>
    </row>
    <row r="83" spans="1:21" ht="13.5">
      <c r="A83" s="316" t="s">
        <v>461</v>
      </c>
      <c r="B83" s="171">
        <f>SUM(B70:B82)</f>
        <v>143</v>
      </c>
      <c r="C83" s="172">
        <f t="shared" ref="C83:T83" si="6">SUM(C70:C82)</f>
        <v>59</v>
      </c>
      <c r="D83" s="172">
        <f t="shared" si="6"/>
        <v>77</v>
      </c>
      <c r="E83" s="172">
        <f t="shared" si="6"/>
        <v>27</v>
      </c>
      <c r="F83" s="172">
        <f t="shared" si="6"/>
        <v>10</v>
      </c>
      <c r="G83" s="172">
        <f t="shared" si="6"/>
        <v>42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1</v>
      </c>
      <c r="M83" s="172">
        <f t="shared" si="6"/>
        <v>0</v>
      </c>
      <c r="N83" s="172">
        <f t="shared" si="6"/>
        <v>0</v>
      </c>
      <c r="O83" s="172">
        <f t="shared" si="6"/>
        <v>4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4">
        <f t="shared" si="6"/>
        <v>2396.9999999999995</v>
      </c>
      <c r="U83" s="317"/>
    </row>
    <row r="84" spans="1:21">
      <c r="A84" s="312" t="s">
        <v>462</v>
      </c>
      <c r="B84" s="313">
        <v>11</v>
      </c>
      <c r="C84" s="308">
        <v>5</v>
      </c>
      <c r="D84" s="308">
        <v>11</v>
      </c>
      <c r="E84" s="308">
        <v>5</v>
      </c>
      <c r="F84" s="308">
        <v>5</v>
      </c>
      <c r="G84" s="308">
        <v>3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08">
        <v>0</v>
      </c>
      <c r="T84" s="309">
        <v>155.72999999999999</v>
      </c>
      <c r="U84" s="315"/>
    </row>
    <row r="85" spans="1:21">
      <c r="A85" s="312" t="s">
        <v>463</v>
      </c>
      <c r="B85" s="313">
        <v>5</v>
      </c>
      <c r="C85" s="308">
        <v>2</v>
      </c>
      <c r="D85" s="308">
        <v>5</v>
      </c>
      <c r="E85" s="308">
        <v>1</v>
      </c>
      <c r="F85" s="308">
        <v>4</v>
      </c>
      <c r="G85" s="308">
        <v>2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08">
        <v>0</v>
      </c>
      <c r="T85" s="309">
        <v>94.74</v>
      </c>
      <c r="U85" s="315"/>
    </row>
    <row r="86" spans="1:21">
      <c r="A86" s="312" t="s">
        <v>464</v>
      </c>
      <c r="B86" s="313">
        <v>8</v>
      </c>
      <c r="C86" s="308">
        <v>6</v>
      </c>
      <c r="D86" s="308">
        <v>8</v>
      </c>
      <c r="E86" s="308">
        <v>3</v>
      </c>
      <c r="F86" s="308">
        <v>3</v>
      </c>
      <c r="G86" s="308">
        <v>4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2</v>
      </c>
      <c r="P86" s="308">
        <v>0</v>
      </c>
      <c r="Q86" s="308">
        <v>0</v>
      </c>
      <c r="R86" s="308">
        <v>0</v>
      </c>
      <c r="S86" s="308">
        <v>0</v>
      </c>
      <c r="T86" s="309">
        <v>133</v>
      </c>
      <c r="U86" s="315"/>
    </row>
    <row r="87" spans="1:21">
      <c r="A87" s="312" t="s">
        <v>465</v>
      </c>
      <c r="B87" s="313">
        <v>4</v>
      </c>
      <c r="C87" s="308">
        <v>1</v>
      </c>
      <c r="D87" s="308">
        <v>4</v>
      </c>
      <c r="E87" s="308">
        <v>0</v>
      </c>
      <c r="F87" s="308">
        <v>4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08">
        <v>0</v>
      </c>
      <c r="T87" s="309">
        <v>100.13</v>
      </c>
      <c r="U87" s="315"/>
    </row>
    <row r="88" spans="1:21">
      <c r="A88" s="312" t="s">
        <v>466</v>
      </c>
      <c r="B88" s="313">
        <v>2</v>
      </c>
      <c r="C88" s="308">
        <v>1</v>
      </c>
      <c r="D88" s="308">
        <v>2</v>
      </c>
      <c r="E88" s="308">
        <v>2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08">
        <v>0</v>
      </c>
      <c r="T88" s="309">
        <v>52.78</v>
      </c>
      <c r="U88" s="315"/>
    </row>
    <row r="89" spans="1:21">
      <c r="A89" s="312" t="s">
        <v>467</v>
      </c>
      <c r="B89" s="313">
        <v>23</v>
      </c>
      <c r="C89" s="308">
        <v>12</v>
      </c>
      <c r="D89" s="308">
        <v>20</v>
      </c>
      <c r="E89" s="308">
        <v>5</v>
      </c>
      <c r="F89" s="308">
        <v>7</v>
      </c>
      <c r="G89" s="308">
        <v>7</v>
      </c>
      <c r="H89" s="308">
        <v>0</v>
      </c>
      <c r="I89" s="308">
        <v>0</v>
      </c>
      <c r="J89" s="308">
        <v>0</v>
      </c>
      <c r="K89" s="308">
        <v>0</v>
      </c>
      <c r="L89" s="308">
        <v>3</v>
      </c>
      <c r="M89" s="308">
        <v>0</v>
      </c>
      <c r="N89" s="308">
        <v>0</v>
      </c>
      <c r="O89" s="308">
        <v>2</v>
      </c>
      <c r="P89" s="308">
        <v>0</v>
      </c>
      <c r="Q89" s="308">
        <v>0</v>
      </c>
      <c r="R89" s="308">
        <v>0</v>
      </c>
      <c r="S89" s="308">
        <v>0</v>
      </c>
      <c r="T89" s="309">
        <v>212.19</v>
      </c>
      <c r="U89" s="315"/>
    </row>
    <row r="90" spans="1:21">
      <c r="A90" s="312" t="s">
        <v>468</v>
      </c>
      <c r="B90" s="313">
        <v>14</v>
      </c>
      <c r="C90" s="308">
        <v>4</v>
      </c>
      <c r="D90" s="308">
        <v>8</v>
      </c>
      <c r="E90" s="308">
        <v>4</v>
      </c>
      <c r="F90" s="308">
        <v>3</v>
      </c>
      <c r="G90" s="308">
        <v>1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08">
        <v>0</v>
      </c>
      <c r="T90" s="309">
        <v>229.17</v>
      </c>
      <c r="U90" s="315"/>
    </row>
    <row r="91" spans="1:21">
      <c r="A91" s="312" t="s">
        <v>469</v>
      </c>
      <c r="B91" s="313">
        <v>13</v>
      </c>
      <c r="C91" s="308">
        <v>5</v>
      </c>
      <c r="D91" s="308">
        <v>11</v>
      </c>
      <c r="E91" s="308">
        <v>6</v>
      </c>
      <c r="F91" s="308">
        <v>3</v>
      </c>
      <c r="G91" s="308">
        <v>3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08">
        <v>0</v>
      </c>
      <c r="T91" s="309">
        <v>282.42</v>
      </c>
      <c r="U91" s="315"/>
    </row>
    <row r="92" spans="1:21">
      <c r="A92" s="312" t="s">
        <v>470</v>
      </c>
      <c r="B92" s="313">
        <v>10</v>
      </c>
      <c r="C92" s="308">
        <v>3</v>
      </c>
      <c r="D92" s="308">
        <v>10</v>
      </c>
      <c r="E92" s="308">
        <v>7</v>
      </c>
      <c r="F92" s="308">
        <v>1</v>
      </c>
      <c r="G92" s="308">
        <v>2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08">
        <v>0</v>
      </c>
      <c r="T92" s="309">
        <v>113.96</v>
      </c>
      <c r="U92" s="315"/>
    </row>
    <row r="93" spans="1:21">
      <c r="A93" s="312" t="s">
        <v>471</v>
      </c>
      <c r="B93" s="313">
        <v>53</v>
      </c>
      <c r="C93" s="308">
        <v>28</v>
      </c>
      <c r="D93" s="308">
        <v>26</v>
      </c>
      <c r="E93" s="308">
        <v>17</v>
      </c>
      <c r="F93" s="308">
        <v>5</v>
      </c>
      <c r="G93" s="308">
        <v>6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2</v>
      </c>
      <c r="P93" s="308">
        <v>0</v>
      </c>
      <c r="Q93" s="308">
        <v>0</v>
      </c>
      <c r="R93" s="308">
        <v>0</v>
      </c>
      <c r="S93" s="308">
        <v>0</v>
      </c>
      <c r="T93" s="309">
        <v>744.65</v>
      </c>
      <c r="U93" s="315"/>
    </row>
    <row r="94" spans="1:21">
      <c r="A94" s="312" t="s">
        <v>472</v>
      </c>
      <c r="B94" s="313">
        <v>8</v>
      </c>
      <c r="C94" s="308">
        <v>4</v>
      </c>
      <c r="D94" s="308">
        <v>8</v>
      </c>
      <c r="E94" s="308">
        <v>4</v>
      </c>
      <c r="F94" s="308">
        <v>2</v>
      </c>
      <c r="G94" s="308">
        <v>2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08">
        <v>0</v>
      </c>
      <c r="T94" s="309">
        <v>158.18</v>
      </c>
      <c r="U94" s="315"/>
    </row>
    <row r="95" spans="1:21" ht="13.5">
      <c r="A95" s="316" t="s">
        <v>473</v>
      </c>
      <c r="B95" s="171">
        <f>SUM(B84:B94)</f>
        <v>151</v>
      </c>
      <c r="C95" s="172">
        <f t="shared" ref="C95:T95" si="7">SUM(C84:C94)</f>
        <v>71</v>
      </c>
      <c r="D95" s="172">
        <f t="shared" si="7"/>
        <v>113</v>
      </c>
      <c r="E95" s="172">
        <f t="shared" si="7"/>
        <v>54</v>
      </c>
      <c r="F95" s="172">
        <f t="shared" si="7"/>
        <v>37</v>
      </c>
      <c r="G95" s="172">
        <f t="shared" si="7"/>
        <v>30</v>
      </c>
      <c r="H95" s="172">
        <f t="shared" si="7"/>
        <v>0</v>
      </c>
      <c r="I95" s="172">
        <f t="shared" si="7"/>
        <v>0</v>
      </c>
      <c r="J95" s="172">
        <f t="shared" si="7"/>
        <v>0</v>
      </c>
      <c r="K95" s="172">
        <f t="shared" si="7"/>
        <v>0</v>
      </c>
      <c r="L95" s="172">
        <f t="shared" si="7"/>
        <v>3</v>
      </c>
      <c r="M95" s="172">
        <f t="shared" si="7"/>
        <v>0</v>
      </c>
      <c r="N95" s="172">
        <f t="shared" si="7"/>
        <v>0</v>
      </c>
      <c r="O95" s="172">
        <f t="shared" si="7"/>
        <v>6</v>
      </c>
      <c r="P95" s="172">
        <f t="shared" si="7"/>
        <v>0</v>
      </c>
      <c r="Q95" s="172">
        <f t="shared" si="7"/>
        <v>0</v>
      </c>
      <c r="R95" s="172">
        <f t="shared" si="7"/>
        <v>0</v>
      </c>
      <c r="S95" s="172">
        <f t="shared" si="7"/>
        <v>0</v>
      </c>
      <c r="T95" s="174">
        <f t="shared" si="7"/>
        <v>2276.9499999999998</v>
      </c>
      <c r="U95" s="317"/>
    </row>
    <row r="96" spans="1:21" ht="14.25" thickBot="1">
      <c r="A96" s="318" t="s">
        <v>386</v>
      </c>
      <c r="B96" s="319">
        <f>B17+B25+B35+B43+B55+B69+B83+B95</f>
        <v>924</v>
      </c>
      <c r="C96" s="320">
        <f>C17+C25+C35+C43+C55+C69+C83+C95</f>
        <v>439</v>
      </c>
      <c r="D96" s="320">
        <f t="shared" ref="D96:R96" si="8">D17+D25+D35+D43+D55+D69+D83+D95</f>
        <v>641</v>
      </c>
      <c r="E96" s="320">
        <f t="shared" si="8"/>
        <v>298</v>
      </c>
      <c r="F96" s="320">
        <f t="shared" si="8"/>
        <v>156</v>
      </c>
      <c r="G96" s="320">
        <f t="shared" si="8"/>
        <v>235</v>
      </c>
      <c r="H96" s="320">
        <f t="shared" si="8"/>
        <v>0</v>
      </c>
      <c r="I96" s="320">
        <f t="shared" si="8"/>
        <v>2</v>
      </c>
      <c r="J96" s="320">
        <f t="shared" si="8"/>
        <v>1</v>
      </c>
      <c r="K96" s="320">
        <f t="shared" si="8"/>
        <v>1</v>
      </c>
      <c r="L96" s="320">
        <f t="shared" si="8"/>
        <v>14</v>
      </c>
      <c r="M96" s="320">
        <f t="shared" si="8"/>
        <v>0</v>
      </c>
      <c r="N96" s="320">
        <f t="shared" si="8"/>
        <v>0</v>
      </c>
      <c r="O96" s="320">
        <f t="shared" si="8"/>
        <v>34</v>
      </c>
      <c r="P96" s="320">
        <f t="shared" si="8"/>
        <v>0</v>
      </c>
      <c r="Q96" s="320">
        <f t="shared" si="8"/>
        <v>0</v>
      </c>
      <c r="R96" s="320">
        <f t="shared" si="8"/>
        <v>0</v>
      </c>
      <c r="S96" s="320">
        <f>S17+S25+S35+S43+S55+S69+S83+S95</f>
        <v>1</v>
      </c>
      <c r="T96" s="321">
        <f t="shared" ref="T96" si="9">T17+T25+T35+T43+T55+T69+T83+T95</f>
        <v>11855.720000000001</v>
      </c>
      <c r="U96" s="322"/>
    </row>
    <row r="97" spans="1:21">
      <c r="U97" s="311"/>
    </row>
    <row r="98" spans="1:21">
      <c r="U98" s="311"/>
    </row>
    <row r="99" spans="1:21">
      <c r="A99" s="1" t="s">
        <v>491</v>
      </c>
      <c r="B99" s="467">
        <f>B17</f>
        <v>1</v>
      </c>
      <c r="C99" s="44">
        <f t="shared" ref="C99:T99" si="10">C17</f>
        <v>0</v>
      </c>
      <c r="D99" s="44">
        <f t="shared" si="10"/>
        <v>1</v>
      </c>
      <c r="E99" s="44">
        <f t="shared" si="10"/>
        <v>0</v>
      </c>
      <c r="F99" s="44">
        <f t="shared" si="10"/>
        <v>0</v>
      </c>
      <c r="G99" s="44">
        <f t="shared" si="10"/>
        <v>1</v>
      </c>
      <c r="H99" s="44">
        <f t="shared" si="10"/>
        <v>0</v>
      </c>
      <c r="I99" s="44">
        <f t="shared" si="10"/>
        <v>0</v>
      </c>
      <c r="J99" s="44">
        <f t="shared" si="10"/>
        <v>0</v>
      </c>
      <c r="K99" s="44">
        <f t="shared" si="10"/>
        <v>0</v>
      </c>
      <c r="L99" s="44">
        <f t="shared" si="10"/>
        <v>0</v>
      </c>
      <c r="M99" s="44">
        <f t="shared" si="10"/>
        <v>0</v>
      </c>
      <c r="N99" s="44">
        <f t="shared" si="10"/>
        <v>0</v>
      </c>
      <c r="O99" s="44">
        <f t="shared" si="10"/>
        <v>0</v>
      </c>
      <c r="P99" s="44">
        <f t="shared" si="10"/>
        <v>0</v>
      </c>
      <c r="Q99" s="44">
        <f t="shared" si="10"/>
        <v>0</v>
      </c>
      <c r="R99" s="44">
        <f t="shared" si="10"/>
        <v>0</v>
      </c>
      <c r="S99" s="44">
        <f t="shared" si="10"/>
        <v>0</v>
      </c>
      <c r="T99" s="325">
        <f t="shared" si="10"/>
        <v>4.53</v>
      </c>
      <c r="U99" s="311"/>
    </row>
    <row r="100" spans="1:21">
      <c r="A100" s="1" t="s">
        <v>386</v>
      </c>
      <c r="B100" s="467">
        <f>B96-B17</f>
        <v>923</v>
      </c>
      <c r="C100" s="323">
        <f t="shared" ref="C100:T100" si="11">C96-C17</f>
        <v>439</v>
      </c>
      <c r="D100" s="323">
        <f t="shared" si="11"/>
        <v>640</v>
      </c>
      <c r="E100" s="323">
        <f t="shared" si="11"/>
        <v>298</v>
      </c>
      <c r="F100" s="323">
        <f t="shared" si="11"/>
        <v>156</v>
      </c>
      <c r="G100" s="323">
        <f t="shared" si="11"/>
        <v>234</v>
      </c>
      <c r="H100" s="323">
        <f t="shared" si="11"/>
        <v>0</v>
      </c>
      <c r="I100" s="323">
        <f t="shared" si="11"/>
        <v>2</v>
      </c>
      <c r="J100" s="323">
        <f t="shared" si="11"/>
        <v>1</v>
      </c>
      <c r="K100" s="323">
        <f t="shared" si="11"/>
        <v>1</v>
      </c>
      <c r="L100" s="323">
        <f t="shared" si="11"/>
        <v>14</v>
      </c>
      <c r="M100" s="323">
        <f t="shared" si="11"/>
        <v>0</v>
      </c>
      <c r="N100" s="323">
        <f t="shared" si="11"/>
        <v>0</v>
      </c>
      <c r="O100" s="323">
        <f t="shared" si="11"/>
        <v>34</v>
      </c>
      <c r="P100" s="323">
        <f t="shared" si="11"/>
        <v>0</v>
      </c>
      <c r="Q100" s="323">
        <f t="shared" si="11"/>
        <v>0</v>
      </c>
      <c r="R100" s="323">
        <f t="shared" si="11"/>
        <v>0</v>
      </c>
      <c r="S100" s="323">
        <f t="shared" si="11"/>
        <v>1</v>
      </c>
      <c r="T100" s="325">
        <f t="shared" si="11"/>
        <v>11851.19</v>
      </c>
      <c r="U100" s="311"/>
    </row>
    <row r="101" spans="1:21">
      <c r="T101" s="325"/>
    </row>
    <row r="102" spans="1:21">
      <c r="U102" s="311"/>
    </row>
    <row r="103" spans="1:21">
      <c r="U103" s="311"/>
    </row>
    <row r="104" spans="1:21">
      <c r="U104" s="311"/>
    </row>
    <row r="105" spans="1:21">
      <c r="U105" s="311"/>
    </row>
    <row r="106" spans="1:21">
      <c r="U106" s="311"/>
    </row>
    <row r="107" spans="1:21">
      <c r="U107" s="311"/>
    </row>
    <row r="108" spans="1:21">
      <c r="U108" s="311"/>
    </row>
    <row r="109" spans="1:21">
      <c r="U109" s="311"/>
    </row>
    <row r="110" spans="1:21">
      <c r="U110" s="311"/>
    </row>
    <row r="111" spans="1:21">
      <c r="U111" s="311"/>
    </row>
    <row r="112" spans="1:21">
      <c r="U112" s="311"/>
    </row>
    <row r="113" spans="21:21">
      <c r="U113" s="311"/>
    </row>
    <row r="114" spans="21:21">
      <c r="U114" s="311"/>
    </row>
    <row r="115" spans="21:21">
      <c r="U115" s="311"/>
    </row>
    <row r="116" spans="21:21">
      <c r="U116" s="311"/>
    </row>
    <row r="117" spans="21:21">
      <c r="U117" s="311"/>
    </row>
    <row r="118" spans="21:21">
      <c r="U118" s="311"/>
    </row>
    <row r="119" spans="21:21">
      <c r="U119" s="311"/>
    </row>
    <row r="120" spans="21:21">
      <c r="U120" s="311"/>
    </row>
    <row r="121" spans="21:21">
      <c r="U121" s="311"/>
    </row>
    <row r="122" spans="21:21">
      <c r="U122" s="311"/>
    </row>
  </sheetData>
  <mergeCells count="6">
    <mergeCell ref="U5:U8"/>
    <mergeCell ref="T5:T7"/>
    <mergeCell ref="A5:A7"/>
    <mergeCell ref="B5:S5"/>
    <mergeCell ref="C6:D6"/>
    <mergeCell ref="E6:S6"/>
  </mergeCells>
  <phoneticPr fontId="17" type="noConversion"/>
  <conditionalFormatting sqref="C9:R96">
    <cfRule type="cellIs" dxfId="364" priority="2" operator="greaterThan">
      <formula>$B9</formula>
    </cfRule>
  </conditionalFormatting>
  <conditionalFormatting sqref="C9:R96">
    <cfRule type="cellIs" dxfId="363" priority="1" operator="greaterThan">
      <formula>$B9</formula>
    </cfRule>
  </conditionalFormatting>
  <pageMargins left="0.75" right="0.75" top="1" bottom="1" header="0.4921259845" footer="0.4921259845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3">
    <pageSetUpPr fitToPage="1"/>
  </sheetPr>
  <dimension ref="A1:AM122"/>
  <sheetViews>
    <sheetView showGridLines="0" zoomScale="85" zoomScaleNormal="85" workbookViewId="0">
      <selection activeCell="B9" sqref="B9:W95"/>
    </sheetView>
  </sheetViews>
  <sheetFormatPr defaultRowHeight="12.75"/>
  <cols>
    <col min="1" max="1" width="20.7109375" style="44" customWidth="1"/>
    <col min="2" max="3" width="7.7109375" style="44" customWidth="1"/>
    <col min="4" max="4" width="8.140625" style="44" customWidth="1"/>
    <col min="5" max="5" width="7.5703125" style="44" customWidth="1"/>
    <col min="6" max="6" width="6.85546875" style="44" customWidth="1"/>
    <col min="7" max="7" width="5.5703125" style="44" bestFit="1" customWidth="1"/>
    <col min="8" max="8" width="5.85546875" style="44" bestFit="1" customWidth="1"/>
    <col min="9" max="9" width="5.42578125" style="44" bestFit="1" customWidth="1"/>
    <col min="10" max="10" width="5.85546875" style="44" bestFit="1" customWidth="1"/>
    <col min="11" max="12" width="5.42578125" style="44" bestFit="1" customWidth="1"/>
    <col min="13" max="13" width="5.5703125" style="44" bestFit="1" customWidth="1"/>
    <col min="14" max="14" width="5.85546875" style="44" bestFit="1" customWidth="1"/>
    <col min="15" max="16" width="5.28515625" style="44" bestFit="1" customWidth="1"/>
    <col min="17" max="17" width="5.140625" style="44" bestFit="1" customWidth="1"/>
    <col min="18" max="18" width="5.28515625" style="44" bestFit="1" customWidth="1"/>
    <col min="19" max="19" width="6.140625" style="44" bestFit="1" customWidth="1"/>
    <col min="20" max="20" width="5.85546875" style="44" bestFit="1" customWidth="1"/>
    <col min="21" max="21" width="5.140625" style="44" bestFit="1" customWidth="1"/>
    <col min="22" max="22" width="10" style="44" customWidth="1"/>
    <col min="23" max="23" width="10.140625" style="44" customWidth="1"/>
    <col min="24" max="25" width="10.85546875" style="44" hidden="1" customWidth="1"/>
    <col min="26" max="16384" width="9.140625" style="44"/>
  </cols>
  <sheetData>
    <row r="1" spans="1:39" s="303" customFormat="1" ht="20.25">
      <c r="A1" s="14" t="s">
        <v>174</v>
      </c>
    </row>
    <row r="2" spans="1:39" s="304" customFormat="1" ht="15.75">
      <c r="A2" s="28" t="s">
        <v>501</v>
      </c>
    </row>
    <row r="3" spans="1:39" s="304" customFormat="1" ht="15.75">
      <c r="A3" s="28"/>
    </row>
    <row r="4" spans="1:39" s="303" customFormat="1" ht="14.25" thickBot="1">
      <c r="W4" s="301" t="s">
        <v>198</v>
      </c>
    </row>
    <row r="5" spans="1:39" s="303" customFormat="1" ht="38.25" customHeight="1">
      <c r="A5" s="544" t="s">
        <v>231</v>
      </c>
      <c r="B5" s="536" t="s">
        <v>91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8"/>
      <c r="V5" s="547" t="s">
        <v>147</v>
      </c>
      <c r="W5" s="527"/>
      <c r="X5" s="524"/>
      <c r="Y5" s="524"/>
    </row>
    <row r="6" spans="1:39" s="303" customFormat="1" ht="27" customHeight="1">
      <c r="A6" s="545"/>
      <c r="B6" s="548" t="s">
        <v>61</v>
      </c>
      <c r="C6" s="549"/>
      <c r="D6" s="550"/>
      <c r="E6" s="551" t="s">
        <v>62</v>
      </c>
      <c r="F6" s="549"/>
      <c r="G6" s="530" t="s">
        <v>352</v>
      </c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2"/>
      <c r="V6" s="539"/>
      <c r="W6" s="529"/>
      <c r="X6" s="525"/>
      <c r="Y6" s="525"/>
    </row>
    <row r="7" spans="1:39" s="303" customFormat="1" ht="38.25">
      <c r="A7" s="546"/>
      <c r="B7" s="267" t="s">
        <v>45</v>
      </c>
      <c r="C7" s="293" t="s">
        <v>47</v>
      </c>
      <c r="D7" s="324" t="s">
        <v>49</v>
      </c>
      <c r="E7" s="293" t="s">
        <v>45</v>
      </c>
      <c r="F7" s="293" t="s">
        <v>47</v>
      </c>
      <c r="G7" s="261" t="s">
        <v>132</v>
      </c>
      <c r="H7" s="17" t="s">
        <v>133</v>
      </c>
      <c r="I7" s="17" t="s">
        <v>134</v>
      </c>
      <c r="J7" s="17" t="s">
        <v>135</v>
      </c>
      <c r="K7" s="17" t="s">
        <v>136</v>
      </c>
      <c r="L7" s="17" t="s">
        <v>137</v>
      </c>
      <c r="M7" s="17" t="s">
        <v>138</v>
      </c>
      <c r="N7" s="262" t="s">
        <v>139</v>
      </c>
      <c r="O7" s="257" t="s">
        <v>140</v>
      </c>
      <c r="P7" s="17" t="s">
        <v>141</v>
      </c>
      <c r="Q7" s="17" t="s">
        <v>227</v>
      </c>
      <c r="R7" s="17" t="s">
        <v>143</v>
      </c>
      <c r="S7" s="17" t="s">
        <v>144</v>
      </c>
      <c r="T7" s="17" t="s">
        <v>145</v>
      </c>
      <c r="U7" s="17" t="s">
        <v>228</v>
      </c>
      <c r="V7" s="17" t="s">
        <v>92</v>
      </c>
      <c r="W7" s="302" t="s">
        <v>90</v>
      </c>
      <c r="X7" s="525"/>
      <c r="Y7" s="525"/>
    </row>
    <row r="8" spans="1:39" s="303" customFormat="1" ht="13.5" thickBot="1">
      <c r="A8" s="64">
        <v>1</v>
      </c>
      <c r="B8" s="65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7">
        <v>23</v>
      </c>
      <c r="X8" s="526"/>
      <c r="Y8" s="526"/>
    </row>
    <row r="9" spans="1:39" s="303" customFormat="1" ht="13.5" thickTop="1">
      <c r="A9" s="306" t="s">
        <v>387</v>
      </c>
      <c r="B9" s="163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5">
        <v>0</v>
      </c>
      <c r="W9" s="166">
        <v>0</v>
      </c>
      <c r="X9" s="310"/>
      <c r="Y9" s="310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</row>
    <row r="10" spans="1:39">
      <c r="A10" s="312" t="s">
        <v>388</v>
      </c>
      <c r="B10" s="167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9">
        <v>0</v>
      </c>
      <c r="W10" s="170">
        <v>0</v>
      </c>
      <c r="X10" s="315"/>
      <c r="Y10" s="315"/>
    </row>
    <row r="11" spans="1:39">
      <c r="A11" s="312" t="s">
        <v>389</v>
      </c>
      <c r="B11" s="167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9">
        <v>0</v>
      </c>
      <c r="W11" s="170">
        <v>0</v>
      </c>
      <c r="X11" s="315"/>
      <c r="Y11" s="315"/>
    </row>
    <row r="12" spans="1:39">
      <c r="A12" s="312" t="s">
        <v>390</v>
      </c>
      <c r="B12" s="167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9">
        <v>0</v>
      </c>
      <c r="W12" s="170">
        <v>0</v>
      </c>
      <c r="X12" s="315"/>
      <c r="Y12" s="315"/>
    </row>
    <row r="13" spans="1:39">
      <c r="A13" s="312" t="s">
        <v>391</v>
      </c>
      <c r="B13" s="167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9">
        <v>0</v>
      </c>
      <c r="W13" s="170">
        <v>0</v>
      </c>
      <c r="X13" s="315"/>
      <c r="Y13" s="315"/>
    </row>
    <row r="14" spans="1:39">
      <c r="A14" s="312" t="s">
        <v>392</v>
      </c>
      <c r="B14" s="167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9">
        <v>0</v>
      </c>
      <c r="W14" s="170">
        <v>0</v>
      </c>
      <c r="X14" s="315"/>
      <c r="Y14" s="315"/>
    </row>
    <row r="15" spans="1:39">
      <c r="A15" s="312" t="s">
        <v>393</v>
      </c>
      <c r="B15" s="167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9">
        <v>0</v>
      </c>
      <c r="W15" s="170">
        <v>0</v>
      </c>
      <c r="X15" s="315"/>
      <c r="Y15" s="315"/>
    </row>
    <row r="16" spans="1:39">
      <c r="A16" s="312" t="s">
        <v>394</v>
      </c>
      <c r="B16" s="167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9">
        <v>0</v>
      </c>
      <c r="W16" s="170">
        <v>0</v>
      </c>
      <c r="X16" s="315"/>
      <c r="Y16" s="315"/>
    </row>
    <row r="17" spans="1:25" ht="13.5">
      <c r="A17" s="316" t="s">
        <v>395</v>
      </c>
      <c r="B17" s="171">
        <f>SUM(B9:B16)</f>
        <v>0</v>
      </c>
      <c r="C17" s="172">
        <f t="shared" ref="C17:W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3">
        <f t="shared" si="0"/>
        <v>0</v>
      </c>
      <c r="W17" s="174">
        <f t="shared" si="0"/>
        <v>0</v>
      </c>
      <c r="X17" s="317"/>
      <c r="Y17" s="317"/>
    </row>
    <row r="18" spans="1:25">
      <c r="A18" s="312" t="s">
        <v>396</v>
      </c>
      <c r="B18" s="167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9">
        <v>0</v>
      </c>
      <c r="W18" s="170">
        <v>0</v>
      </c>
      <c r="X18" s="315"/>
      <c r="Y18" s="315"/>
    </row>
    <row r="19" spans="1:25">
      <c r="A19" s="312" t="s">
        <v>397</v>
      </c>
      <c r="B19" s="167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9">
        <v>0</v>
      </c>
      <c r="W19" s="170">
        <v>0</v>
      </c>
      <c r="X19" s="315"/>
      <c r="Y19" s="315"/>
    </row>
    <row r="20" spans="1:25">
      <c r="A20" s="312" t="s">
        <v>398</v>
      </c>
      <c r="B20" s="167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9">
        <v>0</v>
      </c>
      <c r="W20" s="170">
        <v>0</v>
      </c>
      <c r="X20" s="315"/>
      <c r="Y20" s="315"/>
    </row>
    <row r="21" spans="1:25">
      <c r="A21" s="312" t="s">
        <v>399</v>
      </c>
      <c r="B21" s="167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9">
        <v>0</v>
      </c>
      <c r="W21" s="170">
        <v>0</v>
      </c>
      <c r="X21" s="315"/>
      <c r="Y21" s="315"/>
    </row>
    <row r="22" spans="1:25">
      <c r="A22" s="312" t="s">
        <v>400</v>
      </c>
      <c r="B22" s="167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9">
        <v>0</v>
      </c>
      <c r="W22" s="170">
        <v>0</v>
      </c>
      <c r="X22" s="315"/>
      <c r="Y22" s="315"/>
    </row>
    <row r="23" spans="1:25">
      <c r="A23" s="312" t="s">
        <v>401</v>
      </c>
      <c r="B23" s="167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9">
        <v>0</v>
      </c>
      <c r="W23" s="170">
        <v>0</v>
      </c>
      <c r="X23" s="315"/>
      <c r="Y23" s="315"/>
    </row>
    <row r="24" spans="1:25">
      <c r="A24" s="312" t="s">
        <v>402</v>
      </c>
      <c r="B24" s="167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9">
        <v>0</v>
      </c>
      <c r="W24" s="170">
        <v>0</v>
      </c>
      <c r="X24" s="315"/>
      <c r="Y24" s="315"/>
    </row>
    <row r="25" spans="1:25" ht="13.5">
      <c r="A25" s="316" t="s">
        <v>403</v>
      </c>
      <c r="B25" s="171">
        <f>SUM(B18:B24)</f>
        <v>0</v>
      </c>
      <c r="C25" s="172">
        <f t="shared" ref="C25:W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3">
        <f t="shared" si="1"/>
        <v>0</v>
      </c>
      <c r="W25" s="174">
        <f t="shared" si="1"/>
        <v>0</v>
      </c>
      <c r="X25" s="317"/>
      <c r="Y25" s="317"/>
    </row>
    <row r="26" spans="1:25">
      <c r="A26" s="312" t="s">
        <v>404</v>
      </c>
      <c r="B26" s="167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9">
        <v>0</v>
      </c>
      <c r="W26" s="170">
        <v>0</v>
      </c>
      <c r="X26" s="315"/>
      <c r="Y26" s="315"/>
    </row>
    <row r="27" spans="1:25">
      <c r="A27" s="312" t="s">
        <v>405</v>
      </c>
      <c r="B27" s="167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9">
        <v>0</v>
      </c>
      <c r="W27" s="170">
        <v>0</v>
      </c>
      <c r="X27" s="315"/>
      <c r="Y27" s="315"/>
    </row>
    <row r="28" spans="1:25">
      <c r="A28" s="312" t="s">
        <v>406</v>
      </c>
      <c r="B28" s="167">
        <v>20</v>
      </c>
      <c r="C28" s="168">
        <v>7</v>
      </c>
      <c r="D28" s="168">
        <v>20</v>
      </c>
      <c r="E28" s="168">
        <v>0</v>
      </c>
      <c r="F28" s="168">
        <v>0</v>
      </c>
      <c r="G28" s="168">
        <v>3</v>
      </c>
      <c r="H28" s="168">
        <v>15</v>
      </c>
      <c r="I28" s="168">
        <v>2</v>
      </c>
      <c r="J28" s="168">
        <v>0</v>
      </c>
      <c r="K28" s="168">
        <v>1</v>
      </c>
      <c r="L28" s="168">
        <v>0</v>
      </c>
      <c r="M28" s="168">
        <v>0</v>
      </c>
      <c r="N28" s="168">
        <v>1</v>
      </c>
      <c r="O28" s="168">
        <v>0</v>
      </c>
      <c r="P28" s="168">
        <v>0</v>
      </c>
      <c r="Q28" s="168">
        <v>6</v>
      </c>
      <c r="R28" s="168">
        <v>0</v>
      </c>
      <c r="S28" s="168">
        <v>0</v>
      </c>
      <c r="T28" s="168">
        <v>0</v>
      </c>
      <c r="U28" s="168">
        <v>0</v>
      </c>
      <c r="V28" s="169">
        <v>380</v>
      </c>
      <c r="W28" s="170">
        <v>0</v>
      </c>
      <c r="X28" s="315"/>
      <c r="Y28" s="315"/>
    </row>
    <row r="29" spans="1:25">
      <c r="A29" s="312" t="s">
        <v>407</v>
      </c>
      <c r="B29" s="167">
        <v>39</v>
      </c>
      <c r="C29" s="168">
        <v>18</v>
      </c>
      <c r="D29" s="168">
        <v>39</v>
      </c>
      <c r="E29" s="168">
        <v>0</v>
      </c>
      <c r="F29" s="168">
        <v>0</v>
      </c>
      <c r="G29" s="168">
        <v>10</v>
      </c>
      <c r="H29" s="168">
        <v>17</v>
      </c>
      <c r="I29" s="168">
        <v>14</v>
      </c>
      <c r="J29" s="168">
        <v>0</v>
      </c>
      <c r="K29" s="168">
        <v>0</v>
      </c>
      <c r="L29" s="168">
        <v>0</v>
      </c>
      <c r="M29" s="168">
        <v>0</v>
      </c>
      <c r="N29" s="168">
        <v>2</v>
      </c>
      <c r="O29" s="168">
        <v>0</v>
      </c>
      <c r="P29" s="168">
        <v>0</v>
      </c>
      <c r="Q29" s="168">
        <v>5</v>
      </c>
      <c r="R29" s="168">
        <v>0</v>
      </c>
      <c r="S29" s="168">
        <v>0</v>
      </c>
      <c r="T29" s="168">
        <v>0</v>
      </c>
      <c r="U29" s="168">
        <v>0</v>
      </c>
      <c r="V29" s="169">
        <v>722</v>
      </c>
      <c r="W29" s="170">
        <v>0</v>
      </c>
      <c r="X29" s="315"/>
      <c r="Y29" s="315"/>
    </row>
    <row r="30" spans="1:25">
      <c r="A30" s="312" t="s">
        <v>408</v>
      </c>
      <c r="B30" s="167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9">
        <v>0</v>
      </c>
      <c r="W30" s="170">
        <v>0</v>
      </c>
      <c r="X30" s="315"/>
      <c r="Y30" s="315"/>
    </row>
    <row r="31" spans="1:25">
      <c r="A31" s="312" t="s">
        <v>409</v>
      </c>
      <c r="B31" s="167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9">
        <v>0</v>
      </c>
      <c r="W31" s="170">
        <v>0</v>
      </c>
      <c r="X31" s="315"/>
      <c r="Y31" s="315"/>
    </row>
    <row r="32" spans="1:25">
      <c r="A32" s="312" t="s">
        <v>410</v>
      </c>
      <c r="B32" s="167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9">
        <v>0</v>
      </c>
      <c r="W32" s="170">
        <v>0</v>
      </c>
      <c r="X32" s="315"/>
      <c r="Y32" s="315"/>
    </row>
    <row r="33" spans="1:25">
      <c r="A33" s="312" t="s">
        <v>411</v>
      </c>
      <c r="B33" s="167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9">
        <v>0</v>
      </c>
      <c r="W33" s="170">
        <v>0</v>
      </c>
      <c r="X33" s="315"/>
      <c r="Y33" s="315"/>
    </row>
    <row r="34" spans="1:25">
      <c r="A34" s="312" t="s">
        <v>412</v>
      </c>
      <c r="B34" s="167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9">
        <v>0</v>
      </c>
      <c r="W34" s="170">
        <v>0</v>
      </c>
      <c r="X34" s="315"/>
      <c r="Y34" s="315"/>
    </row>
    <row r="35" spans="1:25" ht="13.5">
      <c r="A35" s="316" t="s">
        <v>413</v>
      </c>
      <c r="B35" s="171">
        <f>SUM(B26:B34)</f>
        <v>59</v>
      </c>
      <c r="C35" s="172">
        <f t="shared" ref="C35:W35" si="2">SUM(C26:C34)</f>
        <v>25</v>
      </c>
      <c r="D35" s="172">
        <f t="shared" si="2"/>
        <v>59</v>
      </c>
      <c r="E35" s="172">
        <f t="shared" si="2"/>
        <v>0</v>
      </c>
      <c r="F35" s="172">
        <f t="shared" si="2"/>
        <v>0</v>
      </c>
      <c r="G35" s="172">
        <f t="shared" si="2"/>
        <v>13</v>
      </c>
      <c r="H35" s="172">
        <f t="shared" si="2"/>
        <v>32</v>
      </c>
      <c r="I35" s="172">
        <f t="shared" si="2"/>
        <v>16</v>
      </c>
      <c r="J35" s="172">
        <f t="shared" si="2"/>
        <v>0</v>
      </c>
      <c r="K35" s="172">
        <f t="shared" si="2"/>
        <v>1</v>
      </c>
      <c r="L35" s="172">
        <f t="shared" si="2"/>
        <v>0</v>
      </c>
      <c r="M35" s="172">
        <f t="shared" si="2"/>
        <v>0</v>
      </c>
      <c r="N35" s="172">
        <f t="shared" si="2"/>
        <v>3</v>
      </c>
      <c r="O35" s="172">
        <f t="shared" si="2"/>
        <v>0</v>
      </c>
      <c r="P35" s="172">
        <f t="shared" si="2"/>
        <v>0</v>
      </c>
      <c r="Q35" s="172">
        <f t="shared" si="2"/>
        <v>11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3">
        <f t="shared" si="2"/>
        <v>1102</v>
      </c>
      <c r="W35" s="174">
        <f t="shared" si="2"/>
        <v>0</v>
      </c>
      <c r="X35" s="317"/>
      <c r="Y35" s="317"/>
    </row>
    <row r="36" spans="1:25">
      <c r="A36" s="312" t="s">
        <v>414</v>
      </c>
      <c r="B36" s="167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9">
        <v>0</v>
      </c>
      <c r="W36" s="170">
        <v>0</v>
      </c>
      <c r="X36" s="315"/>
      <c r="Y36" s="315"/>
    </row>
    <row r="37" spans="1:25">
      <c r="A37" s="312" t="s">
        <v>415</v>
      </c>
      <c r="B37" s="167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9">
        <v>0</v>
      </c>
      <c r="W37" s="170">
        <v>0</v>
      </c>
      <c r="X37" s="315"/>
      <c r="Y37" s="315"/>
    </row>
    <row r="38" spans="1:25">
      <c r="A38" s="312" t="s">
        <v>416</v>
      </c>
      <c r="B38" s="167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9">
        <v>0</v>
      </c>
      <c r="W38" s="170">
        <v>0</v>
      </c>
      <c r="X38" s="315"/>
      <c r="Y38" s="315"/>
    </row>
    <row r="39" spans="1:25">
      <c r="A39" s="312" t="s">
        <v>417</v>
      </c>
      <c r="B39" s="167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9">
        <v>0</v>
      </c>
      <c r="W39" s="170">
        <v>0</v>
      </c>
      <c r="X39" s="315"/>
      <c r="Y39" s="315"/>
    </row>
    <row r="40" spans="1:25">
      <c r="A40" s="312" t="s">
        <v>418</v>
      </c>
      <c r="B40" s="167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9">
        <v>0</v>
      </c>
      <c r="W40" s="170">
        <v>0</v>
      </c>
      <c r="X40" s="315"/>
      <c r="Y40" s="315"/>
    </row>
    <row r="41" spans="1:25">
      <c r="A41" s="312" t="s">
        <v>419</v>
      </c>
      <c r="B41" s="167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9">
        <v>0</v>
      </c>
      <c r="W41" s="170">
        <v>0</v>
      </c>
      <c r="X41" s="315"/>
      <c r="Y41" s="315"/>
    </row>
    <row r="42" spans="1:25">
      <c r="A42" s="312" t="s">
        <v>420</v>
      </c>
      <c r="B42" s="167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9">
        <v>0</v>
      </c>
      <c r="W42" s="170">
        <v>0</v>
      </c>
      <c r="X42" s="315"/>
      <c r="Y42" s="315"/>
    </row>
    <row r="43" spans="1:25" ht="13.5">
      <c r="A43" s="316" t="s">
        <v>421</v>
      </c>
      <c r="B43" s="171">
        <f>SUM(B36:B42)</f>
        <v>0</v>
      </c>
      <c r="C43" s="172">
        <f t="shared" ref="C43:W43" si="3">SUM(C36:C42)</f>
        <v>0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3">
        <f t="shared" si="3"/>
        <v>0</v>
      </c>
      <c r="W43" s="174">
        <f t="shared" si="3"/>
        <v>0</v>
      </c>
      <c r="X43" s="317"/>
      <c r="Y43" s="317"/>
    </row>
    <row r="44" spans="1:25">
      <c r="A44" s="312" t="s">
        <v>422</v>
      </c>
      <c r="B44" s="167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9">
        <v>0</v>
      </c>
      <c r="W44" s="170">
        <v>0</v>
      </c>
      <c r="X44" s="315"/>
      <c r="Y44" s="315"/>
    </row>
    <row r="45" spans="1:25">
      <c r="A45" s="312" t="s">
        <v>423</v>
      </c>
      <c r="B45" s="167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9">
        <v>0</v>
      </c>
      <c r="W45" s="170">
        <v>0</v>
      </c>
      <c r="X45" s="315"/>
      <c r="Y45" s="315"/>
    </row>
    <row r="46" spans="1:25">
      <c r="A46" s="312" t="s">
        <v>424</v>
      </c>
      <c r="B46" s="167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9">
        <v>0</v>
      </c>
      <c r="W46" s="170">
        <v>0</v>
      </c>
      <c r="X46" s="315"/>
      <c r="Y46" s="315"/>
    </row>
    <row r="47" spans="1:25">
      <c r="A47" s="312" t="s">
        <v>425</v>
      </c>
      <c r="B47" s="167">
        <v>18</v>
      </c>
      <c r="C47" s="168">
        <v>8</v>
      </c>
      <c r="D47" s="168">
        <v>17</v>
      </c>
      <c r="E47" s="168">
        <v>0</v>
      </c>
      <c r="F47" s="168">
        <v>0</v>
      </c>
      <c r="G47" s="168">
        <v>1</v>
      </c>
      <c r="H47" s="168">
        <v>3</v>
      </c>
      <c r="I47" s="168">
        <v>13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9">
        <v>342</v>
      </c>
      <c r="W47" s="170">
        <v>0</v>
      </c>
      <c r="X47" s="315"/>
      <c r="Y47" s="315"/>
    </row>
    <row r="48" spans="1:25">
      <c r="A48" s="312" t="s">
        <v>426</v>
      </c>
      <c r="B48" s="167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9">
        <v>0</v>
      </c>
      <c r="W48" s="170">
        <v>0</v>
      </c>
      <c r="X48" s="315"/>
      <c r="Y48" s="315"/>
    </row>
    <row r="49" spans="1:25">
      <c r="A49" s="312" t="s">
        <v>427</v>
      </c>
      <c r="B49" s="167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9">
        <v>0</v>
      </c>
      <c r="W49" s="170">
        <v>0</v>
      </c>
      <c r="X49" s="315"/>
      <c r="Y49" s="315"/>
    </row>
    <row r="50" spans="1:25">
      <c r="A50" s="312" t="s">
        <v>428</v>
      </c>
      <c r="B50" s="167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9">
        <v>0</v>
      </c>
      <c r="W50" s="170">
        <v>0</v>
      </c>
      <c r="X50" s="315"/>
      <c r="Y50" s="315"/>
    </row>
    <row r="51" spans="1:25">
      <c r="A51" s="312" t="s">
        <v>429</v>
      </c>
      <c r="B51" s="167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9">
        <v>0</v>
      </c>
      <c r="W51" s="170">
        <v>0</v>
      </c>
      <c r="X51" s="315"/>
      <c r="Y51" s="315"/>
    </row>
    <row r="52" spans="1:25">
      <c r="A52" s="312" t="s">
        <v>430</v>
      </c>
      <c r="B52" s="167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9">
        <v>0</v>
      </c>
      <c r="W52" s="170">
        <v>0</v>
      </c>
      <c r="X52" s="315"/>
      <c r="Y52" s="315"/>
    </row>
    <row r="53" spans="1:25">
      <c r="A53" s="312" t="s">
        <v>431</v>
      </c>
      <c r="B53" s="167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9">
        <v>0</v>
      </c>
      <c r="W53" s="170">
        <v>0</v>
      </c>
      <c r="X53" s="315"/>
      <c r="Y53" s="315"/>
    </row>
    <row r="54" spans="1:25">
      <c r="A54" s="312" t="s">
        <v>432</v>
      </c>
      <c r="B54" s="167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9">
        <v>0</v>
      </c>
      <c r="W54" s="170">
        <v>0</v>
      </c>
      <c r="X54" s="315"/>
      <c r="Y54" s="315"/>
    </row>
    <row r="55" spans="1:25" ht="13.5">
      <c r="A55" s="316" t="s">
        <v>433</v>
      </c>
      <c r="B55" s="171">
        <f>SUM(B44:B54)</f>
        <v>18</v>
      </c>
      <c r="C55" s="172">
        <f t="shared" ref="C55:W55" si="4">SUM(C44:C54)</f>
        <v>8</v>
      </c>
      <c r="D55" s="172">
        <f t="shared" si="4"/>
        <v>17</v>
      </c>
      <c r="E55" s="172">
        <f t="shared" si="4"/>
        <v>0</v>
      </c>
      <c r="F55" s="172">
        <f t="shared" si="4"/>
        <v>0</v>
      </c>
      <c r="G55" s="172">
        <f t="shared" si="4"/>
        <v>1</v>
      </c>
      <c r="H55" s="172">
        <f t="shared" si="4"/>
        <v>3</v>
      </c>
      <c r="I55" s="172">
        <f t="shared" si="4"/>
        <v>13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3">
        <f t="shared" si="4"/>
        <v>342</v>
      </c>
      <c r="W55" s="174">
        <f t="shared" si="4"/>
        <v>0</v>
      </c>
      <c r="X55" s="317"/>
      <c r="Y55" s="317"/>
    </row>
    <row r="56" spans="1:25">
      <c r="A56" s="312" t="s">
        <v>434</v>
      </c>
      <c r="B56" s="167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9">
        <v>0</v>
      </c>
      <c r="W56" s="170">
        <v>0</v>
      </c>
      <c r="X56" s="315"/>
      <c r="Y56" s="315"/>
    </row>
    <row r="57" spans="1:25">
      <c r="A57" s="312" t="s">
        <v>435</v>
      </c>
      <c r="B57" s="167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9">
        <v>0</v>
      </c>
      <c r="W57" s="170">
        <v>0</v>
      </c>
      <c r="X57" s="315"/>
      <c r="Y57" s="315"/>
    </row>
    <row r="58" spans="1:25">
      <c r="A58" s="312" t="s">
        <v>436</v>
      </c>
      <c r="B58" s="167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9">
        <v>0</v>
      </c>
      <c r="W58" s="170">
        <v>0</v>
      </c>
      <c r="X58" s="315"/>
      <c r="Y58" s="315"/>
    </row>
    <row r="59" spans="1:25">
      <c r="A59" s="312" t="s">
        <v>437</v>
      </c>
      <c r="B59" s="167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9">
        <v>0</v>
      </c>
      <c r="W59" s="170">
        <v>0</v>
      </c>
      <c r="X59" s="315"/>
      <c r="Y59" s="315"/>
    </row>
    <row r="60" spans="1:25">
      <c r="A60" s="312" t="s">
        <v>438</v>
      </c>
      <c r="B60" s="167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9">
        <v>0</v>
      </c>
      <c r="W60" s="170">
        <v>0</v>
      </c>
      <c r="X60" s="315"/>
      <c r="Y60" s="315"/>
    </row>
    <row r="61" spans="1:25">
      <c r="A61" s="312" t="s">
        <v>439</v>
      </c>
      <c r="B61" s="167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9">
        <v>0</v>
      </c>
      <c r="W61" s="170">
        <v>0</v>
      </c>
      <c r="X61" s="315"/>
      <c r="Y61" s="315"/>
    </row>
    <row r="62" spans="1:25">
      <c r="A62" s="312" t="s">
        <v>440</v>
      </c>
      <c r="B62" s="167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9">
        <v>0</v>
      </c>
      <c r="W62" s="170">
        <v>0</v>
      </c>
      <c r="X62" s="315"/>
      <c r="Y62" s="315"/>
    </row>
    <row r="63" spans="1:25">
      <c r="A63" s="312" t="s">
        <v>441</v>
      </c>
      <c r="B63" s="167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9">
        <v>0</v>
      </c>
      <c r="W63" s="170">
        <v>0</v>
      </c>
      <c r="X63" s="315"/>
      <c r="Y63" s="315"/>
    </row>
    <row r="64" spans="1:25">
      <c r="A64" s="312" t="s">
        <v>442</v>
      </c>
      <c r="B64" s="167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9">
        <v>0</v>
      </c>
      <c r="W64" s="170">
        <v>0</v>
      </c>
      <c r="X64" s="315"/>
      <c r="Y64" s="315"/>
    </row>
    <row r="65" spans="1:25">
      <c r="A65" s="312" t="s">
        <v>443</v>
      </c>
      <c r="B65" s="167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9">
        <v>0</v>
      </c>
      <c r="W65" s="170">
        <v>0</v>
      </c>
      <c r="X65" s="315"/>
      <c r="Y65" s="315"/>
    </row>
    <row r="66" spans="1:25">
      <c r="A66" s="312" t="s">
        <v>444</v>
      </c>
      <c r="B66" s="167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9">
        <v>0</v>
      </c>
      <c r="W66" s="170">
        <v>0</v>
      </c>
      <c r="X66" s="315"/>
      <c r="Y66" s="315"/>
    </row>
    <row r="67" spans="1:25">
      <c r="A67" s="312" t="s">
        <v>445</v>
      </c>
      <c r="B67" s="167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9">
        <v>0</v>
      </c>
      <c r="W67" s="170">
        <v>0</v>
      </c>
      <c r="X67" s="315"/>
      <c r="Y67" s="315"/>
    </row>
    <row r="68" spans="1:25">
      <c r="A68" s="312" t="s">
        <v>446</v>
      </c>
      <c r="B68" s="167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9">
        <v>0</v>
      </c>
      <c r="W68" s="170">
        <v>0</v>
      </c>
      <c r="X68" s="315"/>
      <c r="Y68" s="315"/>
    </row>
    <row r="69" spans="1:25" ht="13.5">
      <c r="A69" s="316" t="s">
        <v>447</v>
      </c>
      <c r="B69" s="171">
        <f>SUM(B56:B68)</f>
        <v>0</v>
      </c>
      <c r="C69" s="172">
        <f t="shared" ref="C69:W69" si="5">SUM(C56:C68)</f>
        <v>0</v>
      </c>
      <c r="D69" s="172">
        <f t="shared" si="5"/>
        <v>0</v>
      </c>
      <c r="E69" s="172">
        <f t="shared" si="5"/>
        <v>0</v>
      </c>
      <c r="F69" s="172">
        <f t="shared" si="5"/>
        <v>0</v>
      </c>
      <c r="G69" s="172">
        <f t="shared" si="5"/>
        <v>0</v>
      </c>
      <c r="H69" s="172">
        <f t="shared" si="5"/>
        <v>0</v>
      </c>
      <c r="I69" s="172">
        <f t="shared" si="5"/>
        <v>0</v>
      </c>
      <c r="J69" s="172">
        <f t="shared" si="5"/>
        <v>0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3">
        <f t="shared" si="5"/>
        <v>0</v>
      </c>
      <c r="W69" s="174">
        <f t="shared" si="5"/>
        <v>0</v>
      </c>
      <c r="X69" s="317"/>
      <c r="Y69" s="317"/>
    </row>
    <row r="70" spans="1:25">
      <c r="A70" s="312" t="s">
        <v>448</v>
      </c>
      <c r="B70" s="167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9">
        <v>0</v>
      </c>
      <c r="W70" s="170">
        <v>0</v>
      </c>
      <c r="X70" s="315"/>
      <c r="Y70" s="315"/>
    </row>
    <row r="71" spans="1:25">
      <c r="A71" s="312" t="s">
        <v>449</v>
      </c>
      <c r="B71" s="167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9">
        <v>0</v>
      </c>
      <c r="W71" s="170">
        <v>0</v>
      </c>
      <c r="X71" s="315"/>
      <c r="Y71" s="315"/>
    </row>
    <row r="72" spans="1:25">
      <c r="A72" s="312" t="s">
        <v>450</v>
      </c>
      <c r="B72" s="167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9">
        <v>0</v>
      </c>
      <c r="W72" s="170">
        <v>0</v>
      </c>
      <c r="X72" s="315"/>
      <c r="Y72" s="315"/>
    </row>
    <row r="73" spans="1:25">
      <c r="A73" s="312" t="s">
        <v>451</v>
      </c>
      <c r="B73" s="167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9">
        <v>0</v>
      </c>
      <c r="W73" s="170">
        <v>0</v>
      </c>
      <c r="X73" s="315"/>
      <c r="Y73" s="315"/>
    </row>
    <row r="74" spans="1:25">
      <c r="A74" s="312" t="s">
        <v>452</v>
      </c>
      <c r="B74" s="167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9">
        <v>0</v>
      </c>
      <c r="W74" s="170">
        <v>0</v>
      </c>
      <c r="X74" s="315"/>
      <c r="Y74" s="315"/>
    </row>
    <row r="75" spans="1:25">
      <c r="A75" s="312" t="s">
        <v>453</v>
      </c>
      <c r="B75" s="167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9">
        <v>0</v>
      </c>
      <c r="W75" s="170">
        <v>0</v>
      </c>
      <c r="X75" s="315"/>
      <c r="Y75" s="315"/>
    </row>
    <row r="76" spans="1:25">
      <c r="A76" s="312" t="s">
        <v>454</v>
      </c>
      <c r="B76" s="167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9">
        <v>0</v>
      </c>
      <c r="W76" s="170">
        <v>0</v>
      </c>
      <c r="X76" s="315"/>
      <c r="Y76" s="315"/>
    </row>
    <row r="77" spans="1:25">
      <c r="A77" s="312" t="s">
        <v>455</v>
      </c>
      <c r="B77" s="167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9">
        <v>0</v>
      </c>
      <c r="W77" s="170">
        <v>0</v>
      </c>
      <c r="X77" s="315"/>
      <c r="Y77" s="315"/>
    </row>
    <row r="78" spans="1:25">
      <c r="A78" s="312" t="s">
        <v>456</v>
      </c>
      <c r="B78" s="167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9">
        <v>0</v>
      </c>
      <c r="W78" s="170">
        <v>0</v>
      </c>
      <c r="X78" s="315"/>
      <c r="Y78" s="315"/>
    </row>
    <row r="79" spans="1:25">
      <c r="A79" s="312" t="s">
        <v>457</v>
      </c>
      <c r="B79" s="167">
        <v>107</v>
      </c>
      <c r="C79" s="168">
        <v>28</v>
      </c>
      <c r="D79" s="168">
        <v>42</v>
      </c>
      <c r="E79" s="168">
        <v>0</v>
      </c>
      <c r="F79" s="168">
        <v>0</v>
      </c>
      <c r="G79" s="168">
        <v>7</v>
      </c>
      <c r="H79" s="168">
        <v>10</v>
      </c>
      <c r="I79" s="168">
        <v>25</v>
      </c>
      <c r="J79" s="168">
        <v>2</v>
      </c>
      <c r="K79" s="168">
        <v>4</v>
      </c>
      <c r="L79" s="168">
        <v>0</v>
      </c>
      <c r="M79" s="168">
        <v>0</v>
      </c>
      <c r="N79" s="168">
        <v>3</v>
      </c>
      <c r="O79" s="168">
        <v>0</v>
      </c>
      <c r="P79" s="168">
        <v>0</v>
      </c>
      <c r="Q79" s="168">
        <v>2</v>
      </c>
      <c r="R79" s="168">
        <v>0</v>
      </c>
      <c r="S79" s="168">
        <v>0</v>
      </c>
      <c r="T79" s="168">
        <v>0</v>
      </c>
      <c r="U79" s="168">
        <v>0</v>
      </c>
      <c r="V79" s="169">
        <v>3104.66</v>
      </c>
      <c r="W79" s="170">
        <v>0</v>
      </c>
      <c r="X79" s="315"/>
      <c r="Y79" s="315"/>
    </row>
    <row r="80" spans="1:25">
      <c r="A80" s="312" t="s">
        <v>458</v>
      </c>
      <c r="B80" s="167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9">
        <v>0</v>
      </c>
      <c r="W80" s="170">
        <v>0</v>
      </c>
      <c r="X80" s="315"/>
      <c r="Y80" s="315"/>
    </row>
    <row r="81" spans="1:25">
      <c r="A81" s="312" t="s">
        <v>459</v>
      </c>
      <c r="B81" s="167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9">
        <v>0</v>
      </c>
      <c r="W81" s="170">
        <v>0</v>
      </c>
      <c r="X81" s="315"/>
      <c r="Y81" s="315"/>
    </row>
    <row r="82" spans="1:25">
      <c r="A82" s="312" t="s">
        <v>460</v>
      </c>
      <c r="B82" s="167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9">
        <v>0</v>
      </c>
      <c r="W82" s="170">
        <v>0</v>
      </c>
      <c r="X82" s="315"/>
      <c r="Y82" s="315"/>
    </row>
    <row r="83" spans="1:25" ht="13.5">
      <c r="A83" s="316" t="s">
        <v>461</v>
      </c>
      <c r="B83" s="171">
        <f>SUM(B70:B82)</f>
        <v>107</v>
      </c>
      <c r="C83" s="172">
        <f t="shared" ref="C83:W83" si="6">SUM(C70:C82)</f>
        <v>28</v>
      </c>
      <c r="D83" s="172">
        <f t="shared" si="6"/>
        <v>42</v>
      </c>
      <c r="E83" s="172">
        <f t="shared" si="6"/>
        <v>0</v>
      </c>
      <c r="F83" s="172">
        <f t="shared" si="6"/>
        <v>0</v>
      </c>
      <c r="G83" s="172">
        <f t="shared" si="6"/>
        <v>7</v>
      </c>
      <c r="H83" s="172">
        <f t="shared" si="6"/>
        <v>10</v>
      </c>
      <c r="I83" s="172">
        <f t="shared" si="6"/>
        <v>25</v>
      </c>
      <c r="J83" s="172">
        <f t="shared" si="6"/>
        <v>2</v>
      </c>
      <c r="K83" s="172">
        <f t="shared" si="6"/>
        <v>4</v>
      </c>
      <c r="L83" s="172">
        <f t="shared" si="6"/>
        <v>0</v>
      </c>
      <c r="M83" s="172">
        <f t="shared" si="6"/>
        <v>0</v>
      </c>
      <c r="N83" s="172">
        <f t="shared" si="6"/>
        <v>3</v>
      </c>
      <c r="O83" s="172">
        <f t="shared" si="6"/>
        <v>0</v>
      </c>
      <c r="P83" s="172">
        <f t="shared" si="6"/>
        <v>0</v>
      </c>
      <c r="Q83" s="172">
        <f t="shared" si="6"/>
        <v>2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3">
        <f t="shared" si="6"/>
        <v>3104.66</v>
      </c>
      <c r="W83" s="174">
        <f t="shared" si="6"/>
        <v>0</v>
      </c>
      <c r="X83" s="317"/>
      <c r="Y83" s="317"/>
    </row>
    <row r="84" spans="1:25">
      <c r="A84" s="312" t="s">
        <v>462</v>
      </c>
      <c r="B84" s="167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9">
        <v>0</v>
      </c>
      <c r="W84" s="170">
        <v>0</v>
      </c>
      <c r="X84" s="315"/>
      <c r="Y84" s="315"/>
    </row>
    <row r="85" spans="1:25">
      <c r="A85" s="312" t="s">
        <v>463</v>
      </c>
      <c r="B85" s="167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9">
        <v>0</v>
      </c>
      <c r="W85" s="170">
        <v>0</v>
      </c>
      <c r="X85" s="315"/>
      <c r="Y85" s="315"/>
    </row>
    <row r="86" spans="1:25">
      <c r="A86" s="312" t="s">
        <v>464</v>
      </c>
      <c r="B86" s="167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9">
        <v>0</v>
      </c>
      <c r="W86" s="170">
        <v>0</v>
      </c>
      <c r="X86" s="315"/>
      <c r="Y86" s="315"/>
    </row>
    <row r="87" spans="1:25">
      <c r="A87" s="312" t="s">
        <v>465</v>
      </c>
      <c r="B87" s="167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9">
        <v>0</v>
      </c>
      <c r="W87" s="170">
        <v>0</v>
      </c>
      <c r="X87" s="315"/>
      <c r="Y87" s="315"/>
    </row>
    <row r="88" spans="1:25">
      <c r="A88" s="312" t="s">
        <v>466</v>
      </c>
      <c r="B88" s="167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9">
        <v>0</v>
      </c>
      <c r="W88" s="170">
        <v>0</v>
      </c>
      <c r="X88" s="315"/>
      <c r="Y88" s="315"/>
    </row>
    <row r="89" spans="1:25">
      <c r="A89" s="312" t="s">
        <v>467</v>
      </c>
      <c r="B89" s="167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9">
        <v>0</v>
      </c>
      <c r="W89" s="170">
        <v>0</v>
      </c>
      <c r="X89" s="315"/>
      <c r="Y89" s="315"/>
    </row>
    <row r="90" spans="1:25">
      <c r="A90" s="312" t="s">
        <v>468</v>
      </c>
      <c r="B90" s="167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9">
        <v>0</v>
      </c>
      <c r="W90" s="170">
        <v>0</v>
      </c>
      <c r="X90" s="315"/>
      <c r="Y90" s="315"/>
    </row>
    <row r="91" spans="1:25">
      <c r="A91" s="312" t="s">
        <v>469</v>
      </c>
      <c r="B91" s="167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9">
        <v>0</v>
      </c>
      <c r="W91" s="170">
        <v>0</v>
      </c>
      <c r="X91" s="315"/>
      <c r="Y91" s="315"/>
    </row>
    <row r="92" spans="1:25">
      <c r="A92" s="312" t="s">
        <v>470</v>
      </c>
      <c r="B92" s="167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9">
        <v>0</v>
      </c>
      <c r="W92" s="170">
        <v>0</v>
      </c>
      <c r="X92" s="315"/>
      <c r="Y92" s="315"/>
    </row>
    <row r="93" spans="1:25">
      <c r="A93" s="312" t="s">
        <v>471</v>
      </c>
      <c r="B93" s="167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9">
        <v>0</v>
      </c>
      <c r="W93" s="170">
        <v>0</v>
      </c>
      <c r="X93" s="315"/>
      <c r="Y93" s="315"/>
    </row>
    <row r="94" spans="1:25">
      <c r="A94" s="312" t="s">
        <v>472</v>
      </c>
      <c r="B94" s="167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9">
        <v>0</v>
      </c>
      <c r="W94" s="170">
        <v>0</v>
      </c>
      <c r="X94" s="315"/>
      <c r="Y94" s="315"/>
    </row>
    <row r="95" spans="1:25" ht="14.25" thickBot="1">
      <c r="A95" s="316" t="s">
        <v>473</v>
      </c>
      <c r="B95" s="175">
        <f>SUM(B84:B94)</f>
        <v>0</v>
      </c>
      <c r="C95" s="176">
        <f t="shared" ref="C95:W95" si="7">SUM(C84:C94)</f>
        <v>0</v>
      </c>
      <c r="D95" s="176">
        <f t="shared" si="7"/>
        <v>0</v>
      </c>
      <c r="E95" s="176">
        <f t="shared" si="7"/>
        <v>0</v>
      </c>
      <c r="F95" s="176">
        <f t="shared" si="7"/>
        <v>0</v>
      </c>
      <c r="G95" s="176">
        <f t="shared" si="7"/>
        <v>0</v>
      </c>
      <c r="H95" s="176">
        <f t="shared" si="7"/>
        <v>0</v>
      </c>
      <c r="I95" s="176">
        <f t="shared" si="7"/>
        <v>0</v>
      </c>
      <c r="J95" s="176">
        <f t="shared" si="7"/>
        <v>0</v>
      </c>
      <c r="K95" s="176">
        <f t="shared" si="7"/>
        <v>0</v>
      </c>
      <c r="L95" s="176">
        <f t="shared" si="7"/>
        <v>0</v>
      </c>
      <c r="M95" s="176">
        <f t="shared" si="7"/>
        <v>0</v>
      </c>
      <c r="N95" s="176">
        <f t="shared" si="7"/>
        <v>0</v>
      </c>
      <c r="O95" s="176">
        <f t="shared" si="7"/>
        <v>0</v>
      </c>
      <c r="P95" s="176">
        <f t="shared" si="7"/>
        <v>0</v>
      </c>
      <c r="Q95" s="176">
        <f t="shared" si="7"/>
        <v>0</v>
      </c>
      <c r="R95" s="176">
        <f t="shared" si="7"/>
        <v>0</v>
      </c>
      <c r="S95" s="176">
        <f t="shared" si="7"/>
        <v>0</v>
      </c>
      <c r="T95" s="176">
        <f t="shared" si="7"/>
        <v>0</v>
      </c>
      <c r="U95" s="176">
        <f t="shared" si="7"/>
        <v>0</v>
      </c>
      <c r="V95" s="177">
        <f t="shared" si="7"/>
        <v>0</v>
      </c>
      <c r="W95" s="178">
        <f t="shared" si="7"/>
        <v>0</v>
      </c>
      <c r="X95" s="317"/>
      <c r="Y95" s="317"/>
    </row>
    <row r="96" spans="1:25" ht="14.25" thickBot="1">
      <c r="A96" s="318" t="s">
        <v>386</v>
      </c>
      <c r="B96" s="179">
        <f>B17+B25+B35+B43+B55+B69+B83+B95</f>
        <v>184</v>
      </c>
      <c r="C96" s="180">
        <f>C17+C25+C35+C43+C55+C69+C83+C95</f>
        <v>61</v>
      </c>
      <c r="D96" s="180">
        <f t="shared" ref="D96" si="8">D17+D25+D35+D43+D55+D69+D83+D95</f>
        <v>118</v>
      </c>
      <c r="E96" s="180">
        <f t="shared" ref="E96" si="9">E17+E25+E35+E43+E55+E69+E83+E95</f>
        <v>0</v>
      </c>
      <c r="F96" s="180">
        <f t="shared" ref="F96" si="10">F17+F25+F35+F43+F55+F69+F83+F95</f>
        <v>0</v>
      </c>
      <c r="G96" s="180">
        <f t="shared" ref="G96" si="11">G17+G25+G35+G43+G55+G69+G83+G95</f>
        <v>21</v>
      </c>
      <c r="H96" s="180">
        <f t="shared" ref="H96" si="12">H17+H25+H35+H43+H55+H69+H83+H95</f>
        <v>45</v>
      </c>
      <c r="I96" s="180">
        <f t="shared" ref="I96" si="13">I17+I25+I35+I43+I55+I69+I83+I95</f>
        <v>54</v>
      </c>
      <c r="J96" s="180">
        <f t="shared" ref="J96" si="14">J17+J25+J35+J43+J55+J69+J83+J95</f>
        <v>2</v>
      </c>
      <c r="K96" s="180">
        <f t="shared" ref="K96" si="15">K17+K25+K35+K43+K55+K69+K83+K95</f>
        <v>5</v>
      </c>
      <c r="L96" s="180">
        <f t="shared" ref="L96" si="16">L17+L25+L35+L43+L55+L69+L83+L95</f>
        <v>0</v>
      </c>
      <c r="M96" s="180">
        <f t="shared" ref="M96" si="17">M17+M25+M35+M43+M55+M69+M83+M95</f>
        <v>0</v>
      </c>
      <c r="N96" s="180">
        <f t="shared" ref="N96" si="18">N17+N25+N35+N43+N55+N69+N83+N95</f>
        <v>6</v>
      </c>
      <c r="O96" s="180">
        <f t="shared" ref="O96" si="19">O17+O25+O35+O43+O55+O69+O83+O95</f>
        <v>0</v>
      </c>
      <c r="P96" s="180">
        <f t="shared" ref="P96" si="20">P17+P25+P35+P43+P55+P69+P83+P95</f>
        <v>0</v>
      </c>
      <c r="Q96" s="180">
        <f t="shared" ref="Q96" si="21">Q17+Q25+Q35+Q43+Q55+Q69+Q83+Q95</f>
        <v>13</v>
      </c>
      <c r="R96" s="180">
        <f t="shared" ref="R96" si="22">R17+R25+R35+R43+R55+R69+R83+R95</f>
        <v>0</v>
      </c>
      <c r="S96" s="180">
        <f t="shared" ref="S96" si="23">S17+S25+S35+S43+S55+S69+S83+S95</f>
        <v>0</v>
      </c>
      <c r="T96" s="180">
        <f t="shared" ref="T96" si="24">T17+T25+T35+T43+T55+T69+T83+T95</f>
        <v>0</v>
      </c>
      <c r="U96" s="180">
        <f t="shared" ref="U96" si="25">U17+U25+U35+U43+U55+U69+U83+U95</f>
        <v>0</v>
      </c>
      <c r="V96" s="181">
        <f t="shared" ref="V96" si="26">V17+V25+V35+V43+V55+V69+V83+V95</f>
        <v>4548.66</v>
      </c>
      <c r="W96" s="182">
        <f t="shared" ref="W96" si="27">W17+W25+W35+W43+W55+W69+W83+W95</f>
        <v>0</v>
      </c>
      <c r="X96" s="322"/>
      <c r="Y96" s="322"/>
    </row>
    <row r="97" spans="1:25">
      <c r="X97" s="311"/>
      <c r="Y97" s="311"/>
    </row>
    <row r="98" spans="1:25">
      <c r="X98" s="311"/>
      <c r="Y98" s="311"/>
    </row>
    <row r="99" spans="1:25">
      <c r="A99" s="1" t="s">
        <v>491</v>
      </c>
      <c r="B99" s="467">
        <f>B17</f>
        <v>0</v>
      </c>
      <c r="C99" s="44">
        <f t="shared" ref="C99:Y99" si="28">C17</f>
        <v>0</v>
      </c>
      <c r="D99" s="44">
        <f t="shared" si="28"/>
        <v>0</v>
      </c>
      <c r="E99" s="44">
        <f t="shared" si="28"/>
        <v>0</v>
      </c>
      <c r="F99" s="44">
        <f t="shared" si="28"/>
        <v>0</v>
      </c>
      <c r="G99" s="44">
        <f t="shared" si="28"/>
        <v>0</v>
      </c>
      <c r="H99" s="44">
        <f t="shared" si="28"/>
        <v>0</v>
      </c>
      <c r="I99" s="44">
        <f t="shared" si="28"/>
        <v>0</v>
      </c>
      <c r="J99" s="44">
        <f t="shared" si="28"/>
        <v>0</v>
      </c>
      <c r="K99" s="44">
        <f t="shared" si="28"/>
        <v>0</v>
      </c>
      <c r="L99" s="44">
        <f t="shared" si="28"/>
        <v>0</v>
      </c>
      <c r="M99" s="44">
        <f t="shared" si="28"/>
        <v>0</v>
      </c>
      <c r="N99" s="44">
        <f t="shared" si="28"/>
        <v>0</v>
      </c>
      <c r="O99" s="44">
        <f t="shared" si="28"/>
        <v>0</v>
      </c>
      <c r="P99" s="44">
        <f t="shared" si="28"/>
        <v>0</v>
      </c>
      <c r="Q99" s="44">
        <f t="shared" si="28"/>
        <v>0</v>
      </c>
      <c r="R99" s="44">
        <f t="shared" si="28"/>
        <v>0</v>
      </c>
      <c r="S99" s="44">
        <f t="shared" si="28"/>
        <v>0</v>
      </c>
      <c r="T99" s="44">
        <f t="shared" si="28"/>
        <v>0</v>
      </c>
      <c r="U99" s="44">
        <f t="shared" si="28"/>
        <v>0</v>
      </c>
      <c r="V99" s="325">
        <f t="shared" si="28"/>
        <v>0</v>
      </c>
      <c r="W99" s="325">
        <f t="shared" si="28"/>
        <v>0</v>
      </c>
      <c r="X99" s="311">
        <f t="shared" si="28"/>
        <v>0</v>
      </c>
      <c r="Y99" s="311">
        <f t="shared" si="28"/>
        <v>0</v>
      </c>
    </row>
    <row r="100" spans="1:25">
      <c r="A100" s="1" t="s">
        <v>386</v>
      </c>
      <c r="B100" s="467">
        <f>B96-B17</f>
        <v>184</v>
      </c>
      <c r="C100" s="323">
        <f t="shared" ref="C100:Y100" si="29">C96-C17</f>
        <v>61</v>
      </c>
      <c r="D100" s="323">
        <f t="shared" si="29"/>
        <v>118</v>
      </c>
      <c r="E100" s="323">
        <f t="shared" si="29"/>
        <v>0</v>
      </c>
      <c r="F100" s="323">
        <f t="shared" si="29"/>
        <v>0</v>
      </c>
      <c r="G100" s="323">
        <f t="shared" si="29"/>
        <v>21</v>
      </c>
      <c r="H100" s="323">
        <f t="shared" si="29"/>
        <v>45</v>
      </c>
      <c r="I100" s="323">
        <f t="shared" si="29"/>
        <v>54</v>
      </c>
      <c r="J100" s="323">
        <f t="shared" si="29"/>
        <v>2</v>
      </c>
      <c r="K100" s="323">
        <f t="shared" si="29"/>
        <v>5</v>
      </c>
      <c r="L100" s="323">
        <f t="shared" si="29"/>
        <v>0</v>
      </c>
      <c r="M100" s="323">
        <f t="shared" si="29"/>
        <v>0</v>
      </c>
      <c r="N100" s="323">
        <f t="shared" si="29"/>
        <v>6</v>
      </c>
      <c r="O100" s="323">
        <f t="shared" si="29"/>
        <v>0</v>
      </c>
      <c r="P100" s="323">
        <f t="shared" si="29"/>
        <v>0</v>
      </c>
      <c r="Q100" s="323">
        <f t="shared" si="29"/>
        <v>13</v>
      </c>
      <c r="R100" s="323">
        <f t="shared" si="29"/>
        <v>0</v>
      </c>
      <c r="S100" s="323">
        <f t="shared" si="29"/>
        <v>0</v>
      </c>
      <c r="T100" s="323">
        <f t="shared" si="29"/>
        <v>0</v>
      </c>
      <c r="U100" s="323">
        <f t="shared" si="29"/>
        <v>0</v>
      </c>
      <c r="V100" s="325">
        <f t="shared" si="29"/>
        <v>4548.66</v>
      </c>
      <c r="W100" s="325">
        <f t="shared" si="29"/>
        <v>0</v>
      </c>
      <c r="X100" s="311">
        <f t="shared" si="29"/>
        <v>0</v>
      </c>
      <c r="Y100" s="311">
        <f t="shared" si="29"/>
        <v>0</v>
      </c>
    </row>
    <row r="102" spans="1:25">
      <c r="X102" s="311"/>
      <c r="Y102" s="311"/>
    </row>
    <row r="103" spans="1:25">
      <c r="X103" s="311"/>
      <c r="Y103" s="311"/>
    </row>
    <row r="104" spans="1:25">
      <c r="X104" s="311"/>
      <c r="Y104" s="311"/>
    </row>
    <row r="105" spans="1:25">
      <c r="X105" s="311"/>
      <c r="Y105" s="311"/>
    </row>
    <row r="106" spans="1:25">
      <c r="X106" s="311"/>
      <c r="Y106" s="311"/>
    </row>
    <row r="107" spans="1:25">
      <c r="X107" s="311"/>
      <c r="Y107" s="311"/>
    </row>
    <row r="108" spans="1:25">
      <c r="X108" s="311"/>
      <c r="Y108" s="311"/>
    </row>
    <row r="109" spans="1:25">
      <c r="X109" s="311"/>
      <c r="Y109" s="311"/>
    </row>
    <row r="110" spans="1:25">
      <c r="X110" s="311"/>
      <c r="Y110" s="311"/>
    </row>
    <row r="111" spans="1:25">
      <c r="X111" s="311"/>
      <c r="Y111" s="311"/>
    </row>
    <row r="112" spans="1:25">
      <c r="X112" s="311"/>
      <c r="Y112" s="311"/>
    </row>
    <row r="113" spans="24:25">
      <c r="X113" s="311"/>
      <c r="Y113" s="311"/>
    </row>
    <row r="114" spans="24:25">
      <c r="X114" s="311"/>
      <c r="Y114" s="311"/>
    </row>
    <row r="115" spans="24:25">
      <c r="X115" s="311"/>
      <c r="Y115" s="311"/>
    </row>
    <row r="116" spans="24:25">
      <c r="X116" s="311"/>
      <c r="Y116" s="311"/>
    </row>
    <row r="117" spans="24:25">
      <c r="X117" s="311"/>
      <c r="Y117" s="311"/>
    </row>
    <row r="118" spans="24:25">
      <c r="X118" s="311"/>
      <c r="Y118" s="311"/>
    </row>
    <row r="119" spans="24:25">
      <c r="X119" s="311"/>
      <c r="Y119" s="311"/>
    </row>
    <row r="120" spans="24:25">
      <c r="X120" s="311"/>
      <c r="Y120" s="311"/>
    </row>
    <row r="121" spans="24:25">
      <c r="X121" s="311"/>
      <c r="Y121" s="311"/>
    </row>
    <row r="122" spans="24:25">
      <c r="X122" s="311"/>
      <c r="Y122" s="311"/>
    </row>
  </sheetData>
  <mergeCells count="8">
    <mergeCell ref="X5:X8"/>
    <mergeCell ref="Y5:Y8"/>
    <mergeCell ref="V5:W6"/>
    <mergeCell ref="A5:A7"/>
    <mergeCell ref="B5:U5"/>
    <mergeCell ref="G6:U6"/>
    <mergeCell ref="B6:D6"/>
    <mergeCell ref="E6:F6"/>
  </mergeCells>
  <phoneticPr fontId="17" type="noConversion"/>
  <conditionalFormatting sqref="C9:D96">
    <cfRule type="cellIs" dxfId="362" priority="4" operator="greaterThan">
      <formula>$B9</formula>
    </cfRule>
  </conditionalFormatting>
  <conditionalFormatting sqref="G9:U96">
    <cfRule type="cellIs" dxfId="361" priority="3" operator="greaterThan">
      <formula>$B9</formula>
    </cfRule>
  </conditionalFormatting>
  <conditionalFormatting sqref="C9:D96">
    <cfRule type="cellIs" dxfId="360" priority="2" operator="greaterThan">
      <formula>$B9</formula>
    </cfRule>
  </conditionalFormatting>
  <conditionalFormatting sqref="G9:U96">
    <cfRule type="cellIs" dxfId="359" priority="1" operator="greaterThan">
      <formula>$B9</formula>
    </cfRule>
  </conditionalFormatting>
  <pageMargins left="0.75" right="0.75" top="1" bottom="1" header="0.4921259845" footer="0.4921259845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4">
    <pageSetUpPr fitToPage="1"/>
  </sheetPr>
  <dimension ref="A1:AL122"/>
  <sheetViews>
    <sheetView showGridLines="0" zoomScale="51" zoomScaleNormal="51" workbookViewId="0">
      <selection activeCell="B9" sqref="B9:W95"/>
    </sheetView>
  </sheetViews>
  <sheetFormatPr defaultRowHeight="12.75"/>
  <cols>
    <col min="1" max="1" width="20.7109375" style="329" customWidth="1"/>
    <col min="2" max="2" width="8.7109375" style="329" customWidth="1"/>
    <col min="3" max="3" width="8.42578125" style="329" customWidth="1"/>
    <col min="4" max="4" width="10" style="329" customWidth="1"/>
    <col min="5" max="5" width="8" style="329" customWidth="1"/>
    <col min="6" max="6" width="8.42578125" style="329" customWidth="1"/>
    <col min="7" max="21" width="7.28515625" style="329" customWidth="1"/>
    <col min="22" max="22" width="10.5703125" style="329" customWidth="1"/>
    <col min="23" max="23" width="11.28515625" style="329" customWidth="1"/>
    <col min="24" max="25" width="10.85546875" style="44" hidden="1" customWidth="1"/>
    <col min="26" max="16384" width="9.140625" style="329"/>
  </cols>
  <sheetData>
    <row r="1" spans="1:38" s="326" customFormat="1" ht="20.25">
      <c r="A1" s="26" t="s">
        <v>175</v>
      </c>
      <c r="X1" s="303"/>
      <c r="Y1" s="303"/>
    </row>
    <row r="2" spans="1:38" s="327" customFormat="1" ht="15.75">
      <c r="A2" s="28" t="s">
        <v>501</v>
      </c>
      <c r="X2" s="304"/>
      <c r="Y2" s="304"/>
    </row>
    <row r="3" spans="1:38" s="327" customFormat="1" ht="15.75">
      <c r="A3" s="28"/>
      <c r="X3" s="304"/>
      <c r="Y3" s="304"/>
    </row>
    <row r="4" spans="1:38" s="326" customFormat="1" ht="14.25" thickBot="1">
      <c r="W4" s="301" t="s">
        <v>199</v>
      </c>
      <c r="X4" s="303"/>
      <c r="Y4" s="303"/>
    </row>
    <row r="5" spans="1:38" s="326" customFormat="1" ht="30" customHeight="1">
      <c r="A5" s="544" t="s">
        <v>231</v>
      </c>
      <c r="B5" s="552" t="s">
        <v>91</v>
      </c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3"/>
      <c r="V5" s="547" t="s">
        <v>147</v>
      </c>
      <c r="W5" s="527"/>
      <c r="X5" s="524"/>
      <c r="Y5" s="524"/>
    </row>
    <row r="6" spans="1:38" s="326" customFormat="1" ht="21.75" customHeight="1">
      <c r="A6" s="545"/>
      <c r="B6" s="554" t="s">
        <v>61</v>
      </c>
      <c r="C6" s="554"/>
      <c r="D6" s="555"/>
      <c r="E6" s="556" t="s">
        <v>62</v>
      </c>
      <c r="F6" s="554"/>
      <c r="G6" s="557" t="s">
        <v>352</v>
      </c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9"/>
      <c r="V6" s="539"/>
      <c r="W6" s="529"/>
      <c r="X6" s="525"/>
      <c r="Y6" s="525"/>
    </row>
    <row r="7" spans="1:38" s="326" customFormat="1" ht="36" customHeight="1">
      <c r="A7" s="546"/>
      <c r="B7" s="265" t="s">
        <v>45</v>
      </c>
      <c r="C7" s="30" t="s">
        <v>47</v>
      </c>
      <c r="D7" s="30" t="s">
        <v>49</v>
      </c>
      <c r="E7" s="30" t="s">
        <v>45</v>
      </c>
      <c r="F7" s="30" t="s">
        <v>47</v>
      </c>
      <c r="G7" s="261" t="s">
        <v>132</v>
      </c>
      <c r="H7" s="17" t="s">
        <v>133</v>
      </c>
      <c r="I7" s="17" t="s">
        <v>134</v>
      </c>
      <c r="J7" s="17" t="s">
        <v>135</v>
      </c>
      <c r="K7" s="17" t="s">
        <v>136</v>
      </c>
      <c r="L7" s="17" t="s">
        <v>137</v>
      </c>
      <c r="M7" s="17" t="s">
        <v>138</v>
      </c>
      <c r="N7" s="262" t="s">
        <v>139</v>
      </c>
      <c r="O7" s="257" t="s">
        <v>140</v>
      </c>
      <c r="P7" s="17" t="s">
        <v>141</v>
      </c>
      <c r="Q7" s="17" t="s">
        <v>227</v>
      </c>
      <c r="R7" s="17" t="s">
        <v>143</v>
      </c>
      <c r="S7" s="17" t="s">
        <v>144</v>
      </c>
      <c r="T7" s="17" t="s">
        <v>145</v>
      </c>
      <c r="U7" s="17" t="s">
        <v>228</v>
      </c>
      <c r="V7" s="34" t="s">
        <v>92</v>
      </c>
      <c r="W7" s="90" t="s">
        <v>90</v>
      </c>
      <c r="X7" s="525"/>
      <c r="Y7" s="525"/>
    </row>
    <row r="8" spans="1:38" s="326" customFormat="1" ht="13.5" thickBot="1">
      <c r="A8" s="60">
        <v>1</v>
      </c>
      <c r="B8" s="94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3">
        <v>23</v>
      </c>
      <c r="X8" s="526"/>
      <c r="Y8" s="526"/>
    </row>
    <row r="9" spans="1:38" s="326" customFormat="1" ht="13.5" thickTop="1">
      <c r="A9" s="306" t="s">
        <v>387</v>
      </c>
      <c r="B9" s="163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5">
        <v>0</v>
      </c>
      <c r="W9" s="166">
        <v>0</v>
      </c>
      <c r="X9" s="310"/>
      <c r="Y9" s="310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</row>
    <row r="10" spans="1:38">
      <c r="A10" s="312" t="s">
        <v>388</v>
      </c>
      <c r="B10" s="167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9">
        <v>0</v>
      </c>
      <c r="W10" s="170">
        <v>0</v>
      </c>
      <c r="X10" s="315"/>
      <c r="Y10" s="315"/>
    </row>
    <row r="11" spans="1:38">
      <c r="A11" s="312" t="s">
        <v>389</v>
      </c>
      <c r="B11" s="167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9">
        <v>0</v>
      </c>
      <c r="W11" s="170">
        <v>0</v>
      </c>
      <c r="X11" s="315"/>
      <c r="Y11" s="315"/>
    </row>
    <row r="12" spans="1:38">
      <c r="A12" s="312" t="s">
        <v>390</v>
      </c>
      <c r="B12" s="167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9">
        <v>0</v>
      </c>
      <c r="W12" s="170">
        <v>0</v>
      </c>
      <c r="X12" s="315"/>
      <c r="Y12" s="315"/>
    </row>
    <row r="13" spans="1:38">
      <c r="A13" s="312" t="s">
        <v>391</v>
      </c>
      <c r="B13" s="167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9">
        <v>0</v>
      </c>
      <c r="W13" s="170">
        <v>0</v>
      </c>
      <c r="X13" s="315"/>
      <c r="Y13" s="315"/>
    </row>
    <row r="14" spans="1:38">
      <c r="A14" s="312" t="s">
        <v>392</v>
      </c>
      <c r="B14" s="167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9">
        <v>0</v>
      </c>
      <c r="W14" s="170">
        <v>0</v>
      </c>
      <c r="X14" s="315"/>
      <c r="Y14" s="315"/>
    </row>
    <row r="15" spans="1:38">
      <c r="A15" s="312" t="s">
        <v>393</v>
      </c>
      <c r="B15" s="167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9">
        <v>0</v>
      </c>
      <c r="W15" s="170">
        <v>0</v>
      </c>
      <c r="X15" s="315"/>
      <c r="Y15" s="315"/>
    </row>
    <row r="16" spans="1:38">
      <c r="A16" s="312" t="s">
        <v>394</v>
      </c>
      <c r="B16" s="167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9">
        <v>0</v>
      </c>
      <c r="W16" s="170">
        <v>0</v>
      </c>
      <c r="X16" s="315"/>
      <c r="Y16" s="315"/>
    </row>
    <row r="17" spans="1:25" ht="13.5">
      <c r="A17" s="316" t="s">
        <v>395</v>
      </c>
      <c r="B17" s="171">
        <f>SUM(B9:B16)</f>
        <v>0</v>
      </c>
      <c r="C17" s="172">
        <f t="shared" ref="C17:W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3">
        <f t="shared" si="0"/>
        <v>0</v>
      </c>
      <c r="W17" s="174">
        <f t="shared" si="0"/>
        <v>0</v>
      </c>
      <c r="X17" s="317"/>
      <c r="Y17" s="317"/>
    </row>
    <row r="18" spans="1:25">
      <c r="A18" s="312" t="s">
        <v>396</v>
      </c>
      <c r="B18" s="167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9">
        <v>0</v>
      </c>
      <c r="W18" s="170">
        <v>0</v>
      </c>
      <c r="X18" s="315"/>
      <c r="Y18" s="315"/>
    </row>
    <row r="19" spans="1:25">
      <c r="A19" s="312" t="s">
        <v>397</v>
      </c>
      <c r="B19" s="167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9">
        <v>0</v>
      </c>
      <c r="W19" s="170">
        <v>0</v>
      </c>
      <c r="X19" s="315"/>
      <c r="Y19" s="315"/>
    </row>
    <row r="20" spans="1:25">
      <c r="A20" s="312" t="s">
        <v>398</v>
      </c>
      <c r="B20" s="167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9">
        <v>0</v>
      </c>
      <c r="W20" s="170">
        <v>0</v>
      </c>
      <c r="X20" s="315"/>
      <c r="Y20" s="315"/>
    </row>
    <row r="21" spans="1:25">
      <c r="A21" s="312" t="s">
        <v>399</v>
      </c>
      <c r="B21" s="167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9">
        <v>0</v>
      </c>
      <c r="W21" s="170">
        <v>0</v>
      </c>
      <c r="X21" s="315"/>
      <c r="Y21" s="315"/>
    </row>
    <row r="22" spans="1:25">
      <c r="A22" s="312" t="s">
        <v>400</v>
      </c>
      <c r="B22" s="167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9">
        <v>0</v>
      </c>
      <c r="W22" s="170">
        <v>0</v>
      </c>
      <c r="X22" s="315"/>
      <c r="Y22" s="315"/>
    </row>
    <row r="23" spans="1:25">
      <c r="A23" s="312" t="s">
        <v>401</v>
      </c>
      <c r="B23" s="167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9">
        <v>0</v>
      </c>
      <c r="W23" s="170">
        <v>0</v>
      </c>
      <c r="X23" s="315"/>
      <c r="Y23" s="315"/>
    </row>
    <row r="24" spans="1:25">
      <c r="A24" s="312" t="s">
        <v>402</v>
      </c>
      <c r="B24" s="167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9">
        <v>0</v>
      </c>
      <c r="W24" s="170">
        <v>0</v>
      </c>
      <c r="X24" s="315"/>
      <c r="Y24" s="315"/>
    </row>
    <row r="25" spans="1:25" ht="13.5">
      <c r="A25" s="316" t="s">
        <v>403</v>
      </c>
      <c r="B25" s="171">
        <f>SUM(B18:B24)</f>
        <v>0</v>
      </c>
      <c r="C25" s="172">
        <f t="shared" ref="C25:W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3">
        <f t="shared" si="1"/>
        <v>0</v>
      </c>
      <c r="W25" s="174">
        <f t="shared" si="1"/>
        <v>0</v>
      </c>
      <c r="X25" s="317"/>
      <c r="Y25" s="317"/>
    </row>
    <row r="26" spans="1:25">
      <c r="A26" s="312" t="s">
        <v>404</v>
      </c>
      <c r="B26" s="167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9">
        <v>0</v>
      </c>
      <c r="W26" s="170">
        <v>0</v>
      </c>
      <c r="X26" s="315"/>
      <c r="Y26" s="315"/>
    </row>
    <row r="27" spans="1:25">
      <c r="A27" s="312" t="s">
        <v>405</v>
      </c>
      <c r="B27" s="167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9">
        <v>0</v>
      </c>
      <c r="W27" s="170">
        <v>0</v>
      </c>
      <c r="X27" s="315"/>
      <c r="Y27" s="315"/>
    </row>
    <row r="28" spans="1:25">
      <c r="A28" s="312" t="s">
        <v>406</v>
      </c>
      <c r="B28" s="167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9">
        <v>0</v>
      </c>
      <c r="W28" s="170">
        <v>0</v>
      </c>
      <c r="X28" s="315"/>
      <c r="Y28" s="315"/>
    </row>
    <row r="29" spans="1:25">
      <c r="A29" s="312" t="s">
        <v>407</v>
      </c>
      <c r="B29" s="167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9">
        <v>0</v>
      </c>
      <c r="W29" s="170">
        <v>0</v>
      </c>
      <c r="X29" s="315"/>
      <c r="Y29" s="315"/>
    </row>
    <row r="30" spans="1:25">
      <c r="A30" s="312" t="s">
        <v>408</v>
      </c>
      <c r="B30" s="167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9">
        <v>0</v>
      </c>
      <c r="W30" s="170">
        <v>0</v>
      </c>
      <c r="X30" s="315"/>
      <c r="Y30" s="315"/>
    </row>
    <row r="31" spans="1:25">
      <c r="A31" s="312" t="s">
        <v>409</v>
      </c>
      <c r="B31" s="167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9">
        <v>0</v>
      </c>
      <c r="W31" s="170">
        <v>0</v>
      </c>
      <c r="X31" s="315"/>
      <c r="Y31" s="315"/>
    </row>
    <row r="32" spans="1:25">
      <c r="A32" s="312" t="s">
        <v>410</v>
      </c>
      <c r="B32" s="167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9">
        <v>0</v>
      </c>
      <c r="W32" s="170">
        <v>0</v>
      </c>
      <c r="X32" s="315"/>
      <c r="Y32" s="315"/>
    </row>
    <row r="33" spans="1:25">
      <c r="A33" s="312" t="s">
        <v>411</v>
      </c>
      <c r="B33" s="167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9">
        <v>0</v>
      </c>
      <c r="W33" s="170">
        <v>0</v>
      </c>
      <c r="X33" s="315"/>
      <c r="Y33" s="315"/>
    </row>
    <row r="34" spans="1:25">
      <c r="A34" s="312" t="s">
        <v>412</v>
      </c>
      <c r="B34" s="167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9">
        <v>0</v>
      </c>
      <c r="W34" s="170">
        <v>0</v>
      </c>
      <c r="X34" s="315"/>
      <c r="Y34" s="315"/>
    </row>
    <row r="35" spans="1:25" ht="13.5">
      <c r="A35" s="316" t="s">
        <v>413</v>
      </c>
      <c r="B35" s="171">
        <f>SUM(B26:B34)</f>
        <v>0</v>
      </c>
      <c r="C35" s="172">
        <f t="shared" ref="C35:W35" si="2">SUM(C26:C34)</f>
        <v>0</v>
      </c>
      <c r="D35" s="172">
        <f t="shared" si="2"/>
        <v>0</v>
      </c>
      <c r="E35" s="172">
        <f t="shared" si="2"/>
        <v>0</v>
      </c>
      <c r="F35" s="172">
        <f t="shared" si="2"/>
        <v>0</v>
      </c>
      <c r="G35" s="172">
        <f t="shared" si="2"/>
        <v>0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3">
        <f t="shared" si="2"/>
        <v>0</v>
      </c>
      <c r="W35" s="174">
        <f t="shared" si="2"/>
        <v>0</v>
      </c>
      <c r="X35" s="317"/>
      <c r="Y35" s="317"/>
    </row>
    <row r="36" spans="1:25">
      <c r="A36" s="312" t="s">
        <v>414</v>
      </c>
      <c r="B36" s="167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9">
        <v>0</v>
      </c>
      <c r="W36" s="170">
        <v>0</v>
      </c>
      <c r="X36" s="315"/>
      <c r="Y36" s="315"/>
    </row>
    <row r="37" spans="1:25">
      <c r="A37" s="312" t="s">
        <v>415</v>
      </c>
      <c r="B37" s="167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9">
        <v>0</v>
      </c>
      <c r="W37" s="170">
        <v>0</v>
      </c>
      <c r="X37" s="315"/>
      <c r="Y37" s="315"/>
    </row>
    <row r="38" spans="1:25">
      <c r="A38" s="312" t="s">
        <v>416</v>
      </c>
      <c r="B38" s="167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9">
        <v>0</v>
      </c>
      <c r="W38" s="170">
        <v>0</v>
      </c>
      <c r="X38" s="315"/>
      <c r="Y38" s="315"/>
    </row>
    <row r="39" spans="1:25">
      <c r="A39" s="312" t="s">
        <v>417</v>
      </c>
      <c r="B39" s="167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9">
        <v>0</v>
      </c>
      <c r="W39" s="170">
        <v>0</v>
      </c>
      <c r="X39" s="315"/>
      <c r="Y39" s="315"/>
    </row>
    <row r="40" spans="1:25">
      <c r="A40" s="312" t="s">
        <v>418</v>
      </c>
      <c r="B40" s="167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9">
        <v>0</v>
      </c>
      <c r="W40" s="170">
        <v>0</v>
      </c>
      <c r="X40" s="315"/>
      <c r="Y40" s="315"/>
    </row>
    <row r="41" spans="1:25">
      <c r="A41" s="312" t="s">
        <v>419</v>
      </c>
      <c r="B41" s="167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9">
        <v>0</v>
      </c>
      <c r="W41" s="170">
        <v>0</v>
      </c>
      <c r="X41" s="315"/>
      <c r="Y41" s="315"/>
    </row>
    <row r="42" spans="1:25">
      <c r="A42" s="312" t="s">
        <v>420</v>
      </c>
      <c r="B42" s="167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9">
        <v>0</v>
      </c>
      <c r="W42" s="170">
        <v>0</v>
      </c>
      <c r="X42" s="315"/>
      <c r="Y42" s="315"/>
    </row>
    <row r="43" spans="1:25" ht="13.5">
      <c r="A43" s="316" t="s">
        <v>421</v>
      </c>
      <c r="B43" s="171">
        <f>SUM(B36:B42)</f>
        <v>0</v>
      </c>
      <c r="C43" s="172">
        <f t="shared" ref="C43:W43" si="3">SUM(C36:C42)</f>
        <v>0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3">
        <f t="shared" si="3"/>
        <v>0</v>
      </c>
      <c r="W43" s="174">
        <f t="shared" si="3"/>
        <v>0</v>
      </c>
      <c r="X43" s="317"/>
      <c r="Y43" s="317"/>
    </row>
    <row r="44" spans="1:25">
      <c r="A44" s="312" t="s">
        <v>422</v>
      </c>
      <c r="B44" s="167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9">
        <v>0</v>
      </c>
      <c r="W44" s="170">
        <v>0</v>
      </c>
      <c r="X44" s="315"/>
      <c r="Y44" s="315"/>
    </row>
    <row r="45" spans="1:25">
      <c r="A45" s="312" t="s">
        <v>423</v>
      </c>
      <c r="B45" s="167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9">
        <v>0</v>
      </c>
      <c r="W45" s="170">
        <v>0</v>
      </c>
      <c r="X45" s="315"/>
      <c r="Y45" s="315"/>
    </row>
    <row r="46" spans="1:25">
      <c r="A46" s="312" t="s">
        <v>424</v>
      </c>
      <c r="B46" s="167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9">
        <v>0</v>
      </c>
      <c r="W46" s="170">
        <v>0</v>
      </c>
      <c r="X46" s="315"/>
      <c r="Y46" s="315"/>
    </row>
    <row r="47" spans="1:25">
      <c r="A47" s="312" t="s">
        <v>425</v>
      </c>
      <c r="B47" s="167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9">
        <v>0</v>
      </c>
      <c r="W47" s="170">
        <v>0</v>
      </c>
      <c r="X47" s="315"/>
      <c r="Y47" s="315"/>
    </row>
    <row r="48" spans="1:25">
      <c r="A48" s="312" t="s">
        <v>426</v>
      </c>
      <c r="B48" s="167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9">
        <v>0</v>
      </c>
      <c r="W48" s="170">
        <v>0</v>
      </c>
      <c r="X48" s="315"/>
      <c r="Y48" s="315"/>
    </row>
    <row r="49" spans="1:25">
      <c r="A49" s="312" t="s">
        <v>427</v>
      </c>
      <c r="B49" s="167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9">
        <v>0</v>
      </c>
      <c r="W49" s="170">
        <v>0</v>
      </c>
      <c r="X49" s="315"/>
      <c r="Y49" s="315"/>
    </row>
    <row r="50" spans="1:25">
      <c r="A50" s="312" t="s">
        <v>428</v>
      </c>
      <c r="B50" s="167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9">
        <v>0</v>
      </c>
      <c r="W50" s="170">
        <v>0</v>
      </c>
      <c r="X50" s="315"/>
      <c r="Y50" s="315"/>
    </row>
    <row r="51" spans="1:25">
      <c r="A51" s="312" t="s">
        <v>429</v>
      </c>
      <c r="B51" s="167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9">
        <v>0</v>
      </c>
      <c r="W51" s="170">
        <v>0</v>
      </c>
      <c r="X51" s="315"/>
      <c r="Y51" s="315"/>
    </row>
    <row r="52" spans="1:25">
      <c r="A52" s="312" t="s">
        <v>430</v>
      </c>
      <c r="B52" s="167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9">
        <v>0</v>
      </c>
      <c r="W52" s="170">
        <v>0</v>
      </c>
      <c r="X52" s="315"/>
      <c r="Y52" s="315"/>
    </row>
    <row r="53" spans="1:25">
      <c r="A53" s="312" t="s">
        <v>431</v>
      </c>
      <c r="B53" s="167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9">
        <v>0</v>
      </c>
      <c r="W53" s="170">
        <v>0</v>
      </c>
      <c r="X53" s="315"/>
      <c r="Y53" s="315"/>
    </row>
    <row r="54" spans="1:25">
      <c r="A54" s="312" t="s">
        <v>432</v>
      </c>
      <c r="B54" s="167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9">
        <v>0</v>
      </c>
      <c r="W54" s="170">
        <v>0</v>
      </c>
      <c r="X54" s="315"/>
      <c r="Y54" s="315"/>
    </row>
    <row r="55" spans="1:25" ht="13.5">
      <c r="A55" s="316" t="s">
        <v>433</v>
      </c>
      <c r="B55" s="171">
        <f>SUM(B44:B54)</f>
        <v>0</v>
      </c>
      <c r="C55" s="172">
        <f t="shared" ref="C55:W55" si="4">SUM(C44:C54)</f>
        <v>0</v>
      </c>
      <c r="D55" s="172">
        <f t="shared" si="4"/>
        <v>0</v>
      </c>
      <c r="E55" s="172">
        <f t="shared" si="4"/>
        <v>0</v>
      </c>
      <c r="F55" s="172">
        <f t="shared" si="4"/>
        <v>0</v>
      </c>
      <c r="G55" s="172">
        <f t="shared" si="4"/>
        <v>0</v>
      </c>
      <c r="H55" s="172">
        <f t="shared" si="4"/>
        <v>0</v>
      </c>
      <c r="I55" s="172">
        <f t="shared" si="4"/>
        <v>0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3">
        <f t="shared" si="4"/>
        <v>0</v>
      </c>
      <c r="W55" s="174">
        <f t="shared" si="4"/>
        <v>0</v>
      </c>
      <c r="X55" s="317"/>
      <c r="Y55" s="317"/>
    </row>
    <row r="56" spans="1:25">
      <c r="A56" s="312" t="s">
        <v>434</v>
      </c>
      <c r="B56" s="167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9">
        <v>0</v>
      </c>
      <c r="W56" s="170">
        <v>0</v>
      </c>
      <c r="X56" s="315"/>
      <c r="Y56" s="315"/>
    </row>
    <row r="57" spans="1:25">
      <c r="A57" s="312" t="s">
        <v>435</v>
      </c>
      <c r="B57" s="167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9">
        <v>0</v>
      </c>
      <c r="W57" s="170">
        <v>0</v>
      </c>
      <c r="X57" s="315"/>
      <c r="Y57" s="315"/>
    </row>
    <row r="58" spans="1:25">
      <c r="A58" s="312" t="s">
        <v>436</v>
      </c>
      <c r="B58" s="167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9">
        <v>0</v>
      </c>
      <c r="W58" s="170">
        <v>0</v>
      </c>
      <c r="X58" s="315"/>
      <c r="Y58" s="315"/>
    </row>
    <row r="59" spans="1:25">
      <c r="A59" s="312" t="s">
        <v>437</v>
      </c>
      <c r="B59" s="167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9">
        <v>0</v>
      </c>
      <c r="W59" s="170">
        <v>0</v>
      </c>
      <c r="X59" s="315"/>
      <c r="Y59" s="315"/>
    </row>
    <row r="60" spans="1:25">
      <c r="A60" s="312" t="s">
        <v>438</v>
      </c>
      <c r="B60" s="167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9">
        <v>0</v>
      </c>
      <c r="W60" s="170">
        <v>0</v>
      </c>
      <c r="X60" s="315"/>
      <c r="Y60" s="315"/>
    </row>
    <row r="61" spans="1:25">
      <c r="A61" s="312" t="s">
        <v>439</v>
      </c>
      <c r="B61" s="167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9">
        <v>0</v>
      </c>
      <c r="W61" s="170">
        <v>0</v>
      </c>
      <c r="X61" s="315"/>
      <c r="Y61" s="315"/>
    </row>
    <row r="62" spans="1:25">
      <c r="A62" s="312" t="s">
        <v>440</v>
      </c>
      <c r="B62" s="167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9">
        <v>0</v>
      </c>
      <c r="W62" s="170">
        <v>0</v>
      </c>
      <c r="X62" s="315"/>
      <c r="Y62" s="315"/>
    </row>
    <row r="63" spans="1:25">
      <c r="A63" s="312" t="s">
        <v>441</v>
      </c>
      <c r="B63" s="167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9">
        <v>0</v>
      </c>
      <c r="W63" s="170">
        <v>0</v>
      </c>
      <c r="X63" s="315"/>
      <c r="Y63" s="315"/>
    </row>
    <row r="64" spans="1:25">
      <c r="A64" s="312" t="s">
        <v>442</v>
      </c>
      <c r="B64" s="167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9">
        <v>0</v>
      </c>
      <c r="W64" s="170">
        <v>0</v>
      </c>
      <c r="X64" s="315"/>
      <c r="Y64" s="315"/>
    </row>
    <row r="65" spans="1:25">
      <c r="A65" s="312" t="s">
        <v>443</v>
      </c>
      <c r="B65" s="167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9">
        <v>0</v>
      </c>
      <c r="W65" s="170">
        <v>0</v>
      </c>
      <c r="X65" s="315"/>
      <c r="Y65" s="315"/>
    </row>
    <row r="66" spans="1:25">
      <c r="A66" s="312" t="s">
        <v>444</v>
      </c>
      <c r="B66" s="167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9">
        <v>0</v>
      </c>
      <c r="W66" s="170">
        <v>0</v>
      </c>
      <c r="X66" s="315"/>
      <c r="Y66" s="315"/>
    </row>
    <row r="67" spans="1:25">
      <c r="A67" s="312" t="s">
        <v>445</v>
      </c>
      <c r="B67" s="167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9">
        <v>0</v>
      </c>
      <c r="W67" s="170">
        <v>0</v>
      </c>
      <c r="X67" s="315"/>
      <c r="Y67" s="315"/>
    </row>
    <row r="68" spans="1:25">
      <c r="A68" s="312" t="s">
        <v>446</v>
      </c>
      <c r="B68" s="167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9">
        <v>0</v>
      </c>
      <c r="W68" s="170">
        <v>0</v>
      </c>
      <c r="X68" s="315"/>
      <c r="Y68" s="315"/>
    </row>
    <row r="69" spans="1:25" ht="13.5">
      <c r="A69" s="316" t="s">
        <v>447</v>
      </c>
      <c r="B69" s="171">
        <f>SUM(B56:B68)</f>
        <v>0</v>
      </c>
      <c r="C69" s="172">
        <f t="shared" ref="C69:W69" si="5">SUM(C56:C68)</f>
        <v>0</v>
      </c>
      <c r="D69" s="172">
        <f t="shared" si="5"/>
        <v>0</v>
      </c>
      <c r="E69" s="172">
        <f t="shared" si="5"/>
        <v>0</v>
      </c>
      <c r="F69" s="172">
        <f t="shared" si="5"/>
        <v>0</v>
      </c>
      <c r="G69" s="172">
        <f t="shared" si="5"/>
        <v>0</v>
      </c>
      <c r="H69" s="172">
        <f t="shared" si="5"/>
        <v>0</v>
      </c>
      <c r="I69" s="172">
        <f t="shared" si="5"/>
        <v>0</v>
      </c>
      <c r="J69" s="172">
        <f t="shared" si="5"/>
        <v>0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3">
        <f t="shared" si="5"/>
        <v>0</v>
      </c>
      <c r="W69" s="174">
        <f t="shared" si="5"/>
        <v>0</v>
      </c>
      <c r="X69" s="317"/>
      <c r="Y69" s="317"/>
    </row>
    <row r="70" spans="1:25">
      <c r="A70" s="312" t="s">
        <v>448</v>
      </c>
      <c r="B70" s="167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9">
        <v>0</v>
      </c>
      <c r="W70" s="170">
        <v>0</v>
      </c>
      <c r="X70" s="315"/>
      <c r="Y70" s="315"/>
    </row>
    <row r="71" spans="1:25">
      <c r="A71" s="312" t="s">
        <v>449</v>
      </c>
      <c r="B71" s="167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9">
        <v>0</v>
      </c>
      <c r="W71" s="170">
        <v>0</v>
      </c>
      <c r="X71" s="315"/>
      <c r="Y71" s="315"/>
    </row>
    <row r="72" spans="1:25">
      <c r="A72" s="312" t="s">
        <v>450</v>
      </c>
      <c r="B72" s="167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9">
        <v>0</v>
      </c>
      <c r="W72" s="170">
        <v>0</v>
      </c>
      <c r="X72" s="315"/>
      <c r="Y72" s="315"/>
    </row>
    <row r="73" spans="1:25">
      <c r="A73" s="312" t="s">
        <v>451</v>
      </c>
      <c r="B73" s="167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9">
        <v>0</v>
      </c>
      <c r="W73" s="170">
        <v>0</v>
      </c>
      <c r="X73" s="315"/>
      <c r="Y73" s="315"/>
    </row>
    <row r="74" spans="1:25">
      <c r="A74" s="312" t="s">
        <v>452</v>
      </c>
      <c r="B74" s="167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9">
        <v>0</v>
      </c>
      <c r="W74" s="170">
        <v>0</v>
      </c>
      <c r="X74" s="315"/>
      <c r="Y74" s="315"/>
    </row>
    <row r="75" spans="1:25">
      <c r="A75" s="312" t="s">
        <v>453</v>
      </c>
      <c r="B75" s="167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9">
        <v>0</v>
      </c>
      <c r="W75" s="170">
        <v>0</v>
      </c>
      <c r="X75" s="315"/>
      <c r="Y75" s="315"/>
    </row>
    <row r="76" spans="1:25">
      <c r="A76" s="312" t="s">
        <v>454</v>
      </c>
      <c r="B76" s="167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9">
        <v>0</v>
      </c>
      <c r="W76" s="170">
        <v>0</v>
      </c>
      <c r="X76" s="315"/>
      <c r="Y76" s="315"/>
    </row>
    <row r="77" spans="1:25">
      <c r="A77" s="312" t="s">
        <v>455</v>
      </c>
      <c r="B77" s="167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9">
        <v>0</v>
      </c>
      <c r="W77" s="170">
        <v>0</v>
      </c>
      <c r="X77" s="315"/>
      <c r="Y77" s="315"/>
    </row>
    <row r="78" spans="1:25">
      <c r="A78" s="312" t="s">
        <v>456</v>
      </c>
      <c r="B78" s="167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9">
        <v>0</v>
      </c>
      <c r="W78" s="170">
        <v>0</v>
      </c>
      <c r="X78" s="315"/>
      <c r="Y78" s="315"/>
    </row>
    <row r="79" spans="1:25">
      <c r="A79" s="312" t="s">
        <v>457</v>
      </c>
      <c r="B79" s="167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9">
        <v>0</v>
      </c>
      <c r="W79" s="170">
        <v>0</v>
      </c>
      <c r="X79" s="315"/>
      <c r="Y79" s="315"/>
    </row>
    <row r="80" spans="1:25">
      <c r="A80" s="312" t="s">
        <v>458</v>
      </c>
      <c r="B80" s="167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9">
        <v>0</v>
      </c>
      <c r="W80" s="170">
        <v>0</v>
      </c>
      <c r="X80" s="315"/>
      <c r="Y80" s="315"/>
    </row>
    <row r="81" spans="1:25">
      <c r="A81" s="312" t="s">
        <v>459</v>
      </c>
      <c r="B81" s="167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9">
        <v>0</v>
      </c>
      <c r="W81" s="170">
        <v>0</v>
      </c>
      <c r="X81" s="315"/>
      <c r="Y81" s="315"/>
    </row>
    <row r="82" spans="1:25">
      <c r="A82" s="312" t="s">
        <v>460</v>
      </c>
      <c r="B82" s="167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9">
        <v>0</v>
      </c>
      <c r="W82" s="170">
        <v>0</v>
      </c>
      <c r="X82" s="315"/>
      <c r="Y82" s="315"/>
    </row>
    <row r="83" spans="1:25" ht="13.5">
      <c r="A83" s="316" t="s">
        <v>461</v>
      </c>
      <c r="B83" s="171">
        <f>SUM(B70:B82)</f>
        <v>0</v>
      </c>
      <c r="C83" s="172">
        <f t="shared" ref="C83:W83" si="6">SUM(C70:C82)</f>
        <v>0</v>
      </c>
      <c r="D83" s="172">
        <f t="shared" si="6"/>
        <v>0</v>
      </c>
      <c r="E83" s="172">
        <f t="shared" si="6"/>
        <v>0</v>
      </c>
      <c r="F83" s="172">
        <f t="shared" si="6"/>
        <v>0</v>
      </c>
      <c r="G83" s="172">
        <f t="shared" si="6"/>
        <v>0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0</v>
      </c>
      <c r="M83" s="172">
        <f t="shared" si="6"/>
        <v>0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3">
        <f t="shared" si="6"/>
        <v>0</v>
      </c>
      <c r="W83" s="174">
        <f t="shared" si="6"/>
        <v>0</v>
      </c>
      <c r="X83" s="317"/>
      <c r="Y83" s="317"/>
    </row>
    <row r="84" spans="1:25">
      <c r="A84" s="312" t="s">
        <v>462</v>
      </c>
      <c r="B84" s="167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9">
        <v>0</v>
      </c>
      <c r="W84" s="170">
        <v>0</v>
      </c>
      <c r="X84" s="315"/>
      <c r="Y84" s="315"/>
    </row>
    <row r="85" spans="1:25">
      <c r="A85" s="312" t="s">
        <v>463</v>
      </c>
      <c r="B85" s="167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9">
        <v>0</v>
      </c>
      <c r="W85" s="170">
        <v>0</v>
      </c>
      <c r="X85" s="315"/>
      <c r="Y85" s="315"/>
    </row>
    <row r="86" spans="1:25">
      <c r="A86" s="312" t="s">
        <v>464</v>
      </c>
      <c r="B86" s="167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9">
        <v>0</v>
      </c>
      <c r="W86" s="170">
        <v>0</v>
      </c>
      <c r="X86" s="315"/>
      <c r="Y86" s="315"/>
    </row>
    <row r="87" spans="1:25">
      <c r="A87" s="312" t="s">
        <v>465</v>
      </c>
      <c r="B87" s="167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9">
        <v>0</v>
      </c>
      <c r="W87" s="170">
        <v>0</v>
      </c>
      <c r="X87" s="315"/>
      <c r="Y87" s="315"/>
    </row>
    <row r="88" spans="1:25">
      <c r="A88" s="312" t="s">
        <v>466</v>
      </c>
      <c r="B88" s="167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9">
        <v>0</v>
      </c>
      <c r="W88" s="170">
        <v>0</v>
      </c>
      <c r="X88" s="315"/>
      <c r="Y88" s="315"/>
    </row>
    <row r="89" spans="1:25">
      <c r="A89" s="312" t="s">
        <v>467</v>
      </c>
      <c r="B89" s="167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9">
        <v>0</v>
      </c>
      <c r="W89" s="170">
        <v>0</v>
      </c>
      <c r="X89" s="315"/>
      <c r="Y89" s="315"/>
    </row>
    <row r="90" spans="1:25">
      <c r="A90" s="312" t="s">
        <v>468</v>
      </c>
      <c r="B90" s="167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9">
        <v>0</v>
      </c>
      <c r="W90" s="170">
        <v>0</v>
      </c>
      <c r="X90" s="315"/>
      <c r="Y90" s="315"/>
    </row>
    <row r="91" spans="1:25">
      <c r="A91" s="312" t="s">
        <v>469</v>
      </c>
      <c r="B91" s="167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9">
        <v>0</v>
      </c>
      <c r="W91" s="170">
        <v>0</v>
      </c>
      <c r="X91" s="315"/>
      <c r="Y91" s="315"/>
    </row>
    <row r="92" spans="1:25">
      <c r="A92" s="312" t="s">
        <v>470</v>
      </c>
      <c r="B92" s="167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9">
        <v>0</v>
      </c>
      <c r="W92" s="170">
        <v>0</v>
      </c>
      <c r="X92" s="315"/>
      <c r="Y92" s="315"/>
    </row>
    <row r="93" spans="1:25">
      <c r="A93" s="312" t="s">
        <v>471</v>
      </c>
      <c r="B93" s="167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9">
        <v>0</v>
      </c>
      <c r="W93" s="170">
        <v>0</v>
      </c>
      <c r="X93" s="315"/>
      <c r="Y93" s="315"/>
    </row>
    <row r="94" spans="1:25">
      <c r="A94" s="312" t="s">
        <v>472</v>
      </c>
      <c r="B94" s="167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9">
        <v>0</v>
      </c>
      <c r="W94" s="170">
        <v>0</v>
      </c>
      <c r="X94" s="315"/>
      <c r="Y94" s="315"/>
    </row>
    <row r="95" spans="1:25" ht="13.5">
      <c r="A95" s="316" t="s">
        <v>473</v>
      </c>
      <c r="B95" s="171">
        <f>SUM(B84:B94)</f>
        <v>0</v>
      </c>
      <c r="C95" s="172">
        <f t="shared" ref="C95:W95" si="7">SUM(C84:C94)</f>
        <v>0</v>
      </c>
      <c r="D95" s="172">
        <f t="shared" si="7"/>
        <v>0</v>
      </c>
      <c r="E95" s="172">
        <f t="shared" si="7"/>
        <v>0</v>
      </c>
      <c r="F95" s="172">
        <f t="shared" si="7"/>
        <v>0</v>
      </c>
      <c r="G95" s="172">
        <f t="shared" si="7"/>
        <v>0</v>
      </c>
      <c r="H95" s="172">
        <f t="shared" si="7"/>
        <v>0</v>
      </c>
      <c r="I95" s="172">
        <f t="shared" si="7"/>
        <v>0</v>
      </c>
      <c r="J95" s="172">
        <f t="shared" si="7"/>
        <v>0</v>
      </c>
      <c r="K95" s="172">
        <f t="shared" si="7"/>
        <v>0</v>
      </c>
      <c r="L95" s="172">
        <f t="shared" si="7"/>
        <v>0</v>
      </c>
      <c r="M95" s="172">
        <f t="shared" si="7"/>
        <v>0</v>
      </c>
      <c r="N95" s="172">
        <f t="shared" si="7"/>
        <v>0</v>
      </c>
      <c r="O95" s="172">
        <f t="shared" si="7"/>
        <v>0</v>
      </c>
      <c r="P95" s="172">
        <f t="shared" si="7"/>
        <v>0</v>
      </c>
      <c r="Q95" s="172">
        <f t="shared" si="7"/>
        <v>0</v>
      </c>
      <c r="R95" s="172">
        <f t="shared" si="7"/>
        <v>0</v>
      </c>
      <c r="S95" s="172">
        <f t="shared" si="7"/>
        <v>0</v>
      </c>
      <c r="T95" s="172">
        <f t="shared" si="7"/>
        <v>0</v>
      </c>
      <c r="U95" s="172">
        <f t="shared" si="7"/>
        <v>0</v>
      </c>
      <c r="V95" s="173">
        <f t="shared" si="7"/>
        <v>0</v>
      </c>
      <c r="W95" s="174">
        <f t="shared" si="7"/>
        <v>0</v>
      </c>
      <c r="X95" s="317"/>
      <c r="Y95" s="317"/>
    </row>
    <row r="96" spans="1:25" ht="14.25" thickBot="1">
      <c r="A96" s="318" t="s">
        <v>386</v>
      </c>
      <c r="B96" s="183">
        <f>B17+B25+B35+B43+B55+B69+B83+B95</f>
        <v>0</v>
      </c>
      <c r="C96" s="184">
        <f>C17+C25+C35+C43+C55+C69+C83+C95</f>
        <v>0</v>
      </c>
      <c r="D96" s="184">
        <f t="shared" ref="D96:W96" si="8">D17+D25+D35+D43+D55+D69+D83+D95</f>
        <v>0</v>
      </c>
      <c r="E96" s="184">
        <f t="shared" si="8"/>
        <v>0</v>
      </c>
      <c r="F96" s="184">
        <f t="shared" si="8"/>
        <v>0</v>
      </c>
      <c r="G96" s="184">
        <f t="shared" si="8"/>
        <v>0</v>
      </c>
      <c r="H96" s="184">
        <f t="shared" si="8"/>
        <v>0</v>
      </c>
      <c r="I96" s="184">
        <f t="shared" si="8"/>
        <v>0</v>
      </c>
      <c r="J96" s="184">
        <f t="shared" si="8"/>
        <v>0</v>
      </c>
      <c r="K96" s="184">
        <f t="shared" si="8"/>
        <v>0</v>
      </c>
      <c r="L96" s="184">
        <f t="shared" si="8"/>
        <v>0</v>
      </c>
      <c r="M96" s="184">
        <f t="shared" si="8"/>
        <v>0</v>
      </c>
      <c r="N96" s="184">
        <f t="shared" si="8"/>
        <v>0</v>
      </c>
      <c r="O96" s="184">
        <f t="shared" si="8"/>
        <v>0</v>
      </c>
      <c r="P96" s="184">
        <f t="shared" si="8"/>
        <v>0</v>
      </c>
      <c r="Q96" s="184">
        <f t="shared" si="8"/>
        <v>0</v>
      </c>
      <c r="R96" s="184">
        <f t="shared" si="8"/>
        <v>0</v>
      </c>
      <c r="S96" s="184">
        <f t="shared" si="8"/>
        <v>0</v>
      </c>
      <c r="T96" s="184">
        <f t="shared" si="8"/>
        <v>0</v>
      </c>
      <c r="U96" s="184">
        <f t="shared" si="8"/>
        <v>0</v>
      </c>
      <c r="V96" s="185">
        <f t="shared" si="8"/>
        <v>0</v>
      </c>
      <c r="W96" s="186">
        <f t="shared" si="8"/>
        <v>0</v>
      </c>
      <c r="X96" s="322"/>
      <c r="Y96" s="322"/>
    </row>
    <row r="97" spans="1:25">
      <c r="X97" s="311"/>
      <c r="Y97" s="311"/>
    </row>
    <row r="98" spans="1:25">
      <c r="A98" s="44"/>
      <c r="X98" s="311"/>
      <c r="Y98" s="311"/>
    </row>
    <row r="99" spans="1:25">
      <c r="A99" s="1" t="s">
        <v>491</v>
      </c>
      <c r="B99" s="467">
        <f>B17</f>
        <v>0</v>
      </c>
      <c r="C99" s="329">
        <f t="shared" ref="C99:W99" si="9">C17</f>
        <v>0</v>
      </c>
      <c r="D99" s="329">
        <f t="shared" si="9"/>
        <v>0</v>
      </c>
      <c r="E99" s="329">
        <f t="shared" si="9"/>
        <v>0</v>
      </c>
      <c r="F99" s="329">
        <f t="shared" si="9"/>
        <v>0</v>
      </c>
      <c r="G99" s="329">
        <f t="shared" si="9"/>
        <v>0</v>
      </c>
      <c r="H99" s="329">
        <f t="shared" si="9"/>
        <v>0</v>
      </c>
      <c r="I99" s="329">
        <f t="shared" si="9"/>
        <v>0</v>
      </c>
      <c r="J99" s="329">
        <f t="shared" si="9"/>
        <v>0</v>
      </c>
      <c r="K99" s="329">
        <f t="shared" si="9"/>
        <v>0</v>
      </c>
      <c r="L99" s="329">
        <f t="shared" si="9"/>
        <v>0</v>
      </c>
      <c r="M99" s="329">
        <f t="shared" si="9"/>
        <v>0</v>
      </c>
      <c r="N99" s="329">
        <f t="shared" si="9"/>
        <v>0</v>
      </c>
      <c r="O99" s="329">
        <f t="shared" si="9"/>
        <v>0</v>
      </c>
      <c r="P99" s="329">
        <f t="shared" si="9"/>
        <v>0</v>
      </c>
      <c r="Q99" s="329">
        <f t="shared" si="9"/>
        <v>0</v>
      </c>
      <c r="R99" s="329">
        <f t="shared" si="9"/>
        <v>0</v>
      </c>
      <c r="S99" s="329">
        <f t="shared" si="9"/>
        <v>0</v>
      </c>
      <c r="T99" s="329">
        <f t="shared" si="9"/>
        <v>0</v>
      </c>
      <c r="U99" s="329">
        <f t="shared" si="9"/>
        <v>0</v>
      </c>
      <c r="V99" s="487">
        <f t="shared" si="9"/>
        <v>0</v>
      </c>
      <c r="W99" s="487">
        <f t="shared" si="9"/>
        <v>0</v>
      </c>
      <c r="X99" s="311"/>
      <c r="Y99" s="311"/>
    </row>
    <row r="100" spans="1:25">
      <c r="A100" s="1" t="s">
        <v>386</v>
      </c>
      <c r="B100" s="467">
        <f>B96-B17</f>
        <v>0</v>
      </c>
      <c r="C100" s="330">
        <f t="shared" ref="C100:W100" si="10">C96-C17</f>
        <v>0</v>
      </c>
      <c r="D100" s="330">
        <f t="shared" si="10"/>
        <v>0</v>
      </c>
      <c r="E100" s="330">
        <f t="shared" si="10"/>
        <v>0</v>
      </c>
      <c r="F100" s="330">
        <f t="shared" si="10"/>
        <v>0</v>
      </c>
      <c r="G100" s="330">
        <f t="shared" si="10"/>
        <v>0</v>
      </c>
      <c r="H100" s="330">
        <f t="shared" si="10"/>
        <v>0</v>
      </c>
      <c r="I100" s="330">
        <f t="shared" si="10"/>
        <v>0</v>
      </c>
      <c r="J100" s="330">
        <f t="shared" si="10"/>
        <v>0</v>
      </c>
      <c r="K100" s="330">
        <f t="shared" si="10"/>
        <v>0</v>
      </c>
      <c r="L100" s="330">
        <f t="shared" si="10"/>
        <v>0</v>
      </c>
      <c r="M100" s="330">
        <f t="shared" si="10"/>
        <v>0</v>
      </c>
      <c r="N100" s="330">
        <f t="shared" si="10"/>
        <v>0</v>
      </c>
      <c r="O100" s="330">
        <f t="shared" si="10"/>
        <v>0</v>
      </c>
      <c r="P100" s="330">
        <f t="shared" si="10"/>
        <v>0</v>
      </c>
      <c r="Q100" s="330">
        <f t="shared" si="10"/>
        <v>0</v>
      </c>
      <c r="R100" s="330">
        <f t="shared" si="10"/>
        <v>0</v>
      </c>
      <c r="S100" s="330">
        <f t="shared" si="10"/>
        <v>0</v>
      </c>
      <c r="T100" s="330">
        <f t="shared" si="10"/>
        <v>0</v>
      </c>
      <c r="U100" s="330">
        <f t="shared" si="10"/>
        <v>0</v>
      </c>
      <c r="V100" s="487">
        <f t="shared" si="10"/>
        <v>0</v>
      </c>
      <c r="W100" s="487">
        <f t="shared" si="10"/>
        <v>0</v>
      </c>
      <c r="X100" s="311"/>
      <c r="Y100" s="311"/>
    </row>
    <row r="101" spans="1:25" s="44" customFormat="1">
      <c r="V101" s="325"/>
      <c r="W101" s="325"/>
    </row>
    <row r="102" spans="1:25">
      <c r="X102" s="311"/>
      <c r="Y102" s="311"/>
    </row>
    <row r="103" spans="1:25">
      <c r="X103" s="311"/>
      <c r="Y103" s="311"/>
    </row>
    <row r="104" spans="1:25">
      <c r="X104" s="311"/>
      <c r="Y104" s="311"/>
    </row>
    <row r="105" spans="1:25">
      <c r="X105" s="311"/>
      <c r="Y105" s="311"/>
    </row>
    <row r="106" spans="1:25">
      <c r="X106" s="311"/>
      <c r="Y106" s="311"/>
    </row>
    <row r="107" spans="1:25">
      <c r="X107" s="311"/>
      <c r="Y107" s="311"/>
    </row>
    <row r="108" spans="1:25">
      <c r="X108" s="311"/>
      <c r="Y108" s="311"/>
    </row>
    <row r="109" spans="1:25">
      <c r="X109" s="311"/>
      <c r="Y109" s="311"/>
    </row>
    <row r="110" spans="1:25">
      <c r="X110" s="311"/>
      <c r="Y110" s="311"/>
    </row>
    <row r="111" spans="1:25">
      <c r="X111" s="311"/>
      <c r="Y111" s="311"/>
    </row>
    <row r="112" spans="1:25">
      <c r="X112" s="311"/>
      <c r="Y112" s="311"/>
    </row>
    <row r="113" spans="24:25">
      <c r="X113" s="311"/>
      <c r="Y113" s="311"/>
    </row>
    <row r="114" spans="24:25">
      <c r="X114" s="311"/>
      <c r="Y114" s="311"/>
    </row>
    <row r="115" spans="24:25">
      <c r="X115" s="311"/>
      <c r="Y115" s="311"/>
    </row>
    <row r="116" spans="24:25">
      <c r="X116" s="311"/>
      <c r="Y116" s="311"/>
    </row>
    <row r="117" spans="24:25">
      <c r="X117" s="311"/>
      <c r="Y117" s="311"/>
    </row>
    <row r="118" spans="24:25">
      <c r="X118" s="311"/>
      <c r="Y118" s="311"/>
    </row>
    <row r="119" spans="24:25">
      <c r="X119" s="311"/>
      <c r="Y119" s="311"/>
    </row>
    <row r="120" spans="24:25">
      <c r="X120" s="311"/>
      <c r="Y120" s="311"/>
    </row>
    <row r="121" spans="24:25">
      <c r="X121" s="311"/>
      <c r="Y121" s="311"/>
    </row>
    <row r="122" spans="24:25">
      <c r="X122" s="311"/>
      <c r="Y122" s="311"/>
    </row>
  </sheetData>
  <mergeCells count="8">
    <mergeCell ref="X5:X8"/>
    <mergeCell ref="Y5:Y8"/>
    <mergeCell ref="V5:W6"/>
    <mergeCell ref="A5:A7"/>
    <mergeCell ref="B5:U5"/>
    <mergeCell ref="B6:D6"/>
    <mergeCell ref="E6:F6"/>
    <mergeCell ref="G6:U6"/>
  </mergeCells>
  <phoneticPr fontId="17" type="noConversion"/>
  <conditionalFormatting sqref="C9:D96">
    <cfRule type="cellIs" dxfId="358" priority="4" operator="greaterThan">
      <formula>$B9</formula>
    </cfRule>
  </conditionalFormatting>
  <conditionalFormatting sqref="G9:U96">
    <cfRule type="cellIs" dxfId="357" priority="3" operator="greaterThan">
      <formula>$B9</formula>
    </cfRule>
  </conditionalFormatting>
  <conditionalFormatting sqref="C9:D96">
    <cfRule type="cellIs" dxfId="356" priority="2" operator="greaterThan">
      <formula>$B9</formula>
    </cfRule>
  </conditionalFormatting>
  <conditionalFormatting sqref="G9:U96">
    <cfRule type="cellIs" dxfId="355" priority="1" operator="greaterThan">
      <formula>$B9</formula>
    </cfRule>
  </conditionalFormatting>
  <pageMargins left="0.75" right="0.75" top="1" bottom="1" header="0.4921259845" footer="0.4921259845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I122"/>
  <sheetViews>
    <sheetView showGridLines="0" zoomScale="66" zoomScaleNormal="66" workbookViewId="0">
      <pane xSplit="1" ySplit="8" topLeftCell="B90" activePane="bottomRight" state="frozenSplit"/>
      <selection pane="topRight" activeCell="B1" sqref="B1"/>
      <selection pane="bottomLeft" activeCell="A29" sqref="A29"/>
      <selection pane="bottomRight" activeCell="J1" sqref="J1:J1048576"/>
    </sheetView>
  </sheetViews>
  <sheetFormatPr defaultRowHeight="12.75"/>
  <cols>
    <col min="1" max="1" width="22.42578125" style="326" customWidth="1"/>
    <col min="2" max="2" width="10.7109375" style="326" customWidth="1"/>
    <col min="3" max="3" width="14.7109375" style="326" customWidth="1"/>
    <col min="4" max="4" width="18" style="326" customWidth="1"/>
    <col min="5" max="5" width="11.7109375" style="326" customWidth="1"/>
    <col min="6" max="7" width="9.42578125" style="326" customWidth="1"/>
    <col min="8" max="8" width="9" style="326" customWidth="1"/>
    <col min="9" max="35" width="7.28515625" style="326" customWidth="1"/>
    <col min="36" max="36" width="10" style="326" customWidth="1"/>
    <col min="37" max="39" width="7.28515625" style="326" customWidth="1"/>
    <col min="40" max="40" width="8.85546875" style="326" customWidth="1"/>
    <col min="41" max="41" width="8.42578125" style="326" customWidth="1"/>
    <col min="42" max="43" width="7.28515625" style="326" customWidth="1"/>
    <col min="44" max="44" width="8.140625" style="326" customWidth="1"/>
    <col min="45" max="45" width="9.7109375" style="326" customWidth="1"/>
    <col min="46" max="46" width="10.85546875" style="44" hidden="1" customWidth="1"/>
    <col min="47" max="16384" width="9.140625" style="326"/>
  </cols>
  <sheetData>
    <row r="1" spans="1:61" ht="20.25">
      <c r="A1" s="26" t="s">
        <v>169</v>
      </c>
      <c r="AT1" s="303"/>
    </row>
    <row r="2" spans="1:61" s="327" customFormat="1" ht="15.75">
      <c r="A2" s="28" t="s">
        <v>501</v>
      </c>
      <c r="AT2" s="304"/>
    </row>
    <row r="3" spans="1:61" s="327" customFormat="1" ht="15.75">
      <c r="A3" s="28"/>
      <c r="AT3" s="304"/>
    </row>
    <row r="4" spans="1:61" ht="14.25" thickBot="1">
      <c r="U4" s="331"/>
      <c r="AR4" s="46"/>
      <c r="AS4" s="46" t="s">
        <v>200</v>
      </c>
      <c r="AT4" s="303"/>
    </row>
    <row r="5" spans="1:61" ht="33.75" customHeight="1" thickBot="1">
      <c r="A5" s="544" t="s">
        <v>231</v>
      </c>
      <c r="B5" s="571" t="s">
        <v>50</v>
      </c>
      <c r="C5" s="572"/>
      <c r="D5" s="569" t="s">
        <v>8</v>
      </c>
      <c r="E5" s="563" t="s">
        <v>149</v>
      </c>
      <c r="F5" s="577" t="s">
        <v>283</v>
      </c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332"/>
      <c r="Y5" s="332"/>
      <c r="Z5" s="332"/>
      <c r="AA5" s="332"/>
      <c r="AB5" s="332"/>
      <c r="AC5" s="332"/>
      <c r="AD5" s="333"/>
      <c r="AE5" s="584" t="s">
        <v>284</v>
      </c>
      <c r="AF5" s="553"/>
      <c r="AG5" s="569"/>
      <c r="AH5" s="569"/>
      <c r="AI5" s="569"/>
      <c r="AJ5" s="569"/>
      <c r="AK5" s="569"/>
      <c r="AL5" s="563"/>
      <c r="AM5" s="571" t="s">
        <v>278</v>
      </c>
      <c r="AN5" s="572"/>
      <c r="AO5" s="572"/>
      <c r="AP5" s="586"/>
      <c r="AQ5" s="581" t="s">
        <v>279</v>
      </c>
      <c r="AR5" s="552"/>
      <c r="AS5" s="582"/>
      <c r="AT5" s="524"/>
    </row>
    <row r="6" spans="1:61" ht="36" customHeight="1">
      <c r="A6" s="545"/>
      <c r="B6" s="573"/>
      <c r="C6" s="574"/>
      <c r="D6" s="570"/>
      <c r="E6" s="575"/>
      <c r="F6" s="567" t="s">
        <v>45</v>
      </c>
      <c r="G6" s="576" t="s">
        <v>46</v>
      </c>
      <c r="H6" s="568"/>
      <c r="I6" s="579" t="s">
        <v>357</v>
      </c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60" t="s">
        <v>240</v>
      </c>
      <c r="Y6" s="561"/>
      <c r="Z6" s="562"/>
      <c r="AA6" s="560" t="s">
        <v>241</v>
      </c>
      <c r="AB6" s="561"/>
      <c r="AC6" s="561"/>
      <c r="AD6" s="563"/>
      <c r="AE6" s="110"/>
      <c r="AF6" s="564" t="s">
        <v>46</v>
      </c>
      <c r="AG6" s="565"/>
      <c r="AH6" s="566"/>
      <c r="AI6" s="564" t="s">
        <v>275</v>
      </c>
      <c r="AJ6" s="565"/>
      <c r="AK6" s="565"/>
      <c r="AL6" s="585"/>
      <c r="AM6" s="573"/>
      <c r="AN6" s="574"/>
      <c r="AO6" s="574"/>
      <c r="AP6" s="583"/>
      <c r="AQ6" s="80"/>
      <c r="AR6" s="576" t="s">
        <v>46</v>
      </c>
      <c r="AS6" s="583"/>
      <c r="AT6" s="525"/>
    </row>
    <row r="7" spans="1:61" ht="45.75" customHeight="1">
      <c r="A7" s="546"/>
      <c r="B7" s="146" t="s">
        <v>51</v>
      </c>
      <c r="C7" s="35" t="s">
        <v>380</v>
      </c>
      <c r="D7" s="570"/>
      <c r="E7" s="575"/>
      <c r="F7" s="568"/>
      <c r="G7" s="30" t="s">
        <v>47</v>
      </c>
      <c r="H7" s="34" t="s">
        <v>53</v>
      </c>
      <c r="I7" s="261" t="s">
        <v>132</v>
      </c>
      <c r="J7" s="17" t="s">
        <v>133</v>
      </c>
      <c r="K7" s="17" t="s">
        <v>134</v>
      </c>
      <c r="L7" s="17" t="s">
        <v>135</v>
      </c>
      <c r="M7" s="17" t="s">
        <v>136</v>
      </c>
      <c r="N7" s="17" t="s">
        <v>137</v>
      </c>
      <c r="O7" s="17" t="s">
        <v>138</v>
      </c>
      <c r="P7" s="262" t="s">
        <v>139</v>
      </c>
      <c r="Q7" s="257" t="s">
        <v>140</v>
      </c>
      <c r="R7" s="17" t="s">
        <v>141</v>
      </c>
      <c r="S7" s="17" t="s">
        <v>227</v>
      </c>
      <c r="T7" s="17" t="s">
        <v>143</v>
      </c>
      <c r="U7" s="17" t="s">
        <v>144</v>
      </c>
      <c r="V7" s="17" t="s">
        <v>145</v>
      </c>
      <c r="W7" s="262" t="s">
        <v>228</v>
      </c>
      <c r="X7" s="157" t="s">
        <v>246</v>
      </c>
      <c r="Y7" s="17" t="s">
        <v>238</v>
      </c>
      <c r="Z7" s="302" t="s">
        <v>239</v>
      </c>
      <c r="AA7" s="267" t="s">
        <v>244</v>
      </c>
      <c r="AB7" s="293" t="s">
        <v>242</v>
      </c>
      <c r="AC7" s="293" t="s">
        <v>243</v>
      </c>
      <c r="AD7" s="260" t="s">
        <v>245</v>
      </c>
      <c r="AE7" s="288" t="s">
        <v>45</v>
      </c>
      <c r="AF7" s="265" t="s">
        <v>277</v>
      </c>
      <c r="AG7" s="30" t="s">
        <v>47</v>
      </c>
      <c r="AH7" s="30" t="s">
        <v>49</v>
      </c>
      <c r="AI7" s="334" t="s">
        <v>38</v>
      </c>
      <c r="AJ7" s="334" t="s">
        <v>39</v>
      </c>
      <c r="AK7" s="334" t="s">
        <v>37</v>
      </c>
      <c r="AL7" s="335" t="s">
        <v>40</v>
      </c>
      <c r="AM7" s="286" t="s">
        <v>17</v>
      </c>
      <c r="AN7" s="263" t="s">
        <v>25</v>
      </c>
      <c r="AO7" s="30" t="s">
        <v>26</v>
      </c>
      <c r="AP7" s="264" t="s">
        <v>18</v>
      </c>
      <c r="AQ7" s="146" t="s">
        <v>45</v>
      </c>
      <c r="AR7" s="35" t="s">
        <v>47</v>
      </c>
      <c r="AS7" s="272" t="s">
        <v>49</v>
      </c>
      <c r="AT7" s="525"/>
    </row>
    <row r="8" spans="1:61" ht="13.5" thickBot="1">
      <c r="A8" s="60">
        <v>1</v>
      </c>
      <c r="B8" s="61">
        <v>2</v>
      </c>
      <c r="C8" s="62">
        <v>3</v>
      </c>
      <c r="D8" s="62">
        <v>5</v>
      </c>
      <c r="E8" s="63">
        <v>6</v>
      </c>
      <c r="F8" s="94">
        <v>7</v>
      </c>
      <c r="G8" s="62">
        <v>8</v>
      </c>
      <c r="H8" s="62">
        <v>9</v>
      </c>
      <c r="I8" s="62">
        <v>10</v>
      </c>
      <c r="J8" s="62">
        <v>11</v>
      </c>
      <c r="K8" s="62">
        <v>12</v>
      </c>
      <c r="L8" s="62">
        <v>13</v>
      </c>
      <c r="M8" s="62">
        <v>14</v>
      </c>
      <c r="N8" s="62">
        <v>15</v>
      </c>
      <c r="O8" s="62">
        <v>16</v>
      </c>
      <c r="P8" s="62">
        <v>17</v>
      </c>
      <c r="Q8" s="62">
        <v>18</v>
      </c>
      <c r="R8" s="62">
        <v>19</v>
      </c>
      <c r="S8" s="62">
        <v>20</v>
      </c>
      <c r="T8" s="62">
        <v>21</v>
      </c>
      <c r="U8" s="62">
        <v>22</v>
      </c>
      <c r="V8" s="62">
        <v>23</v>
      </c>
      <c r="W8" s="68">
        <v>25</v>
      </c>
      <c r="X8" s="61">
        <v>26</v>
      </c>
      <c r="Y8" s="62">
        <v>27</v>
      </c>
      <c r="Z8" s="63">
        <v>28</v>
      </c>
      <c r="AA8" s="61">
        <v>29</v>
      </c>
      <c r="AB8" s="62">
        <v>30</v>
      </c>
      <c r="AC8" s="62">
        <v>31</v>
      </c>
      <c r="AD8" s="63">
        <v>32</v>
      </c>
      <c r="AE8" s="61">
        <v>33</v>
      </c>
      <c r="AF8" s="94">
        <v>34</v>
      </c>
      <c r="AG8" s="62">
        <v>35</v>
      </c>
      <c r="AH8" s="94">
        <v>36</v>
      </c>
      <c r="AI8" s="62">
        <v>37</v>
      </c>
      <c r="AJ8" s="94">
        <v>38</v>
      </c>
      <c r="AK8" s="62">
        <v>39</v>
      </c>
      <c r="AL8" s="63">
        <v>40</v>
      </c>
      <c r="AM8" s="61">
        <v>41</v>
      </c>
      <c r="AN8" s="62">
        <v>42</v>
      </c>
      <c r="AO8" s="94">
        <v>43</v>
      </c>
      <c r="AP8" s="63">
        <v>44</v>
      </c>
      <c r="AQ8" s="61">
        <v>45</v>
      </c>
      <c r="AR8" s="62">
        <v>46</v>
      </c>
      <c r="AS8" s="63">
        <v>47</v>
      </c>
      <c r="AT8" s="526"/>
    </row>
    <row r="9" spans="1:61" ht="13.5" thickTop="1">
      <c r="A9" s="306" t="s">
        <v>387</v>
      </c>
      <c r="B9" s="163">
        <v>81</v>
      </c>
      <c r="C9" s="165">
        <v>2170.4</v>
      </c>
      <c r="D9" s="165">
        <v>48</v>
      </c>
      <c r="E9" s="166">
        <v>0.54</v>
      </c>
      <c r="F9" s="187">
        <v>58</v>
      </c>
      <c r="G9" s="164">
        <v>28</v>
      </c>
      <c r="H9" s="164">
        <v>9</v>
      </c>
      <c r="I9" s="164">
        <v>3</v>
      </c>
      <c r="J9" s="164">
        <v>3</v>
      </c>
      <c r="K9" s="164">
        <v>1</v>
      </c>
      <c r="L9" s="164">
        <v>0</v>
      </c>
      <c r="M9" s="164">
        <v>0</v>
      </c>
      <c r="N9" s="164">
        <v>1</v>
      </c>
      <c r="O9" s="164">
        <v>0</v>
      </c>
      <c r="P9" s="164">
        <v>0</v>
      </c>
      <c r="Q9" s="164">
        <v>0</v>
      </c>
      <c r="R9" s="164">
        <v>0</v>
      </c>
      <c r="S9" s="164">
        <v>1</v>
      </c>
      <c r="T9" s="164">
        <v>0</v>
      </c>
      <c r="U9" s="164">
        <v>0</v>
      </c>
      <c r="V9" s="164">
        <v>0</v>
      </c>
      <c r="W9" s="188">
        <v>0</v>
      </c>
      <c r="X9" s="163">
        <v>8</v>
      </c>
      <c r="Y9" s="164">
        <v>44</v>
      </c>
      <c r="Z9" s="189">
        <v>6</v>
      </c>
      <c r="AA9" s="163">
        <v>2</v>
      </c>
      <c r="AB9" s="164">
        <v>16</v>
      </c>
      <c r="AC9" s="164">
        <v>12</v>
      </c>
      <c r="AD9" s="189">
        <v>28</v>
      </c>
      <c r="AE9" s="163">
        <v>58</v>
      </c>
      <c r="AF9" s="164">
        <v>0</v>
      </c>
      <c r="AG9" s="164">
        <v>28</v>
      </c>
      <c r="AH9" s="164">
        <v>9</v>
      </c>
      <c r="AI9" s="164">
        <v>1</v>
      </c>
      <c r="AJ9" s="164">
        <v>0</v>
      </c>
      <c r="AK9" s="164">
        <v>0</v>
      </c>
      <c r="AL9" s="189">
        <v>19</v>
      </c>
      <c r="AM9" s="163">
        <v>1</v>
      </c>
      <c r="AN9" s="164">
        <v>29</v>
      </c>
      <c r="AO9" s="164">
        <v>6</v>
      </c>
      <c r="AP9" s="189">
        <v>3</v>
      </c>
      <c r="AQ9" s="163">
        <v>0</v>
      </c>
      <c r="AR9" s="164">
        <v>0</v>
      </c>
      <c r="AS9" s="189">
        <v>0</v>
      </c>
      <c r="AT9" s="310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</row>
    <row r="10" spans="1:61">
      <c r="A10" s="312" t="s">
        <v>388</v>
      </c>
      <c r="B10" s="167">
        <v>159</v>
      </c>
      <c r="C10" s="169">
        <v>3628</v>
      </c>
      <c r="D10" s="169">
        <v>48</v>
      </c>
      <c r="E10" s="170">
        <v>0.54</v>
      </c>
      <c r="F10" s="190">
        <v>179</v>
      </c>
      <c r="G10" s="168">
        <v>92</v>
      </c>
      <c r="H10" s="168">
        <v>54</v>
      </c>
      <c r="I10" s="168">
        <v>14</v>
      </c>
      <c r="J10" s="168">
        <v>10</v>
      </c>
      <c r="K10" s="168">
        <v>8</v>
      </c>
      <c r="L10" s="168">
        <v>2</v>
      </c>
      <c r="M10" s="168">
        <v>2</v>
      </c>
      <c r="N10" s="168">
        <v>7</v>
      </c>
      <c r="O10" s="168">
        <v>0</v>
      </c>
      <c r="P10" s="168">
        <v>2</v>
      </c>
      <c r="Q10" s="168">
        <v>1</v>
      </c>
      <c r="R10" s="168">
        <v>0</v>
      </c>
      <c r="S10" s="168">
        <v>7</v>
      </c>
      <c r="T10" s="168">
        <v>0</v>
      </c>
      <c r="U10" s="168">
        <v>1</v>
      </c>
      <c r="V10" s="168">
        <v>0</v>
      </c>
      <c r="W10" s="191">
        <v>0</v>
      </c>
      <c r="X10" s="167">
        <v>18</v>
      </c>
      <c r="Y10" s="168">
        <v>142</v>
      </c>
      <c r="Z10" s="192">
        <v>19</v>
      </c>
      <c r="AA10" s="167">
        <v>6</v>
      </c>
      <c r="AB10" s="168">
        <v>56</v>
      </c>
      <c r="AC10" s="168">
        <v>62</v>
      </c>
      <c r="AD10" s="192">
        <v>55</v>
      </c>
      <c r="AE10" s="167">
        <v>179</v>
      </c>
      <c r="AF10" s="168">
        <v>0</v>
      </c>
      <c r="AG10" s="168">
        <v>92</v>
      </c>
      <c r="AH10" s="168">
        <v>54</v>
      </c>
      <c r="AI10" s="168">
        <v>2</v>
      </c>
      <c r="AJ10" s="168">
        <v>8</v>
      </c>
      <c r="AK10" s="168">
        <v>0</v>
      </c>
      <c r="AL10" s="192">
        <v>78</v>
      </c>
      <c r="AM10" s="167">
        <v>10</v>
      </c>
      <c r="AN10" s="168">
        <v>59</v>
      </c>
      <c r="AO10" s="168">
        <v>27</v>
      </c>
      <c r="AP10" s="192">
        <v>5</v>
      </c>
      <c r="AQ10" s="167">
        <v>0</v>
      </c>
      <c r="AR10" s="168">
        <v>0</v>
      </c>
      <c r="AS10" s="192">
        <v>0</v>
      </c>
      <c r="AT10" s="315"/>
    </row>
    <row r="11" spans="1:61">
      <c r="A11" s="312" t="s">
        <v>389</v>
      </c>
      <c r="B11" s="167">
        <v>90</v>
      </c>
      <c r="C11" s="169">
        <v>2419.1999999999998</v>
      </c>
      <c r="D11" s="169">
        <v>48</v>
      </c>
      <c r="E11" s="170">
        <v>0.54</v>
      </c>
      <c r="F11" s="190">
        <v>92</v>
      </c>
      <c r="G11" s="168">
        <v>49</v>
      </c>
      <c r="H11" s="168">
        <v>35</v>
      </c>
      <c r="I11" s="168">
        <v>4</v>
      </c>
      <c r="J11" s="168">
        <v>17</v>
      </c>
      <c r="K11" s="168">
        <v>9</v>
      </c>
      <c r="L11" s="168">
        <v>0</v>
      </c>
      <c r="M11" s="168">
        <v>0</v>
      </c>
      <c r="N11" s="168">
        <v>0</v>
      </c>
      <c r="O11" s="168">
        <v>0</v>
      </c>
      <c r="P11" s="168">
        <v>3</v>
      </c>
      <c r="Q11" s="168">
        <v>0</v>
      </c>
      <c r="R11" s="168">
        <v>0</v>
      </c>
      <c r="S11" s="168">
        <v>1</v>
      </c>
      <c r="T11" s="168">
        <v>1</v>
      </c>
      <c r="U11" s="168">
        <v>0</v>
      </c>
      <c r="V11" s="168">
        <v>0</v>
      </c>
      <c r="W11" s="191">
        <v>0</v>
      </c>
      <c r="X11" s="167">
        <v>12</v>
      </c>
      <c r="Y11" s="168">
        <v>72</v>
      </c>
      <c r="Z11" s="192">
        <v>8</v>
      </c>
      <c r="AA11" s="167">
        <v>0</v>
      </c>
      <c r="AB11" s="168">
        <v>22</v>
      </c>
      <c r="AC11" s="168">
        <v>26</v>
      </c>
      <c r="AD11" s="192">
        <v>44</v>
      </c>
      <c r="AE11" s="167">
        <v>92</v>
      </c>
      <c r="AF11" s="168">
        <v>0</v>
      </c>
      <c r="AG11" s="168">
        <v>49</v>
      </c>
      <c r="AH11" s="168">
        <v>35</v>
      </c>
      <c r="AI11" s="168">
        <v>2</v>
      </c>
      <c r="AJ11" s="168">
        <v>0</v>
      </c>
      <c r="AK11" s="168">
        <v>0</v>
      </c>
      <c r="AL11" s="192">
        <v>42</v>
      </c>
      <c r="AM11" s="167">
        <v>2</v>
      </c>
      <c r="AN11" s="168">
        <v>28</v>
      </c>
      <c r="AO11" s="168">
        <v>18</v>
      </c>
      <c r="AP11" s="192">
        <v>2</v>
      </c>
      <c r="AQ11" s="167">
        <v>0</v>
      </c>
      <c r="AR11" s="168">
        <v>0</v>
      </c>
      <c r="AS11" s="192">
        <v>0</v>
      </c>
      <c r="AT11" s="315"/>
    </row>
    <row r="12" spans="1:61">
      <c r="A12" s="312" t="s">
        <v>390</v>
      </c>
      <c r="B12" s="167">
        <v>180</v>
      </c>
      <c r="C12" s="169">
        <v>4838.3999999999996</v>
      </c>
      <c r="D12" s="169">
        <v>48</v>
      </c>
      <c r="E12" s="170">
        <v>0.54</v>
      </c>
      <c r="F12" s="190">
        <v>183</v>
      </c>
      <c r="G12" s="168">
        <v>95</v>
      </c>
      <c r="H12" s="168">
        <v>69</v>
      </c>
      <c r="I12" s="168">
        <v>3</v>
      </c>
      <c r="J12" s="168">
        <v>20</v>
      </c>
      <c r="K12" s="168">
        <v>14</v>
      </c>
      <c r="L12" s="168">
        <v>5</v>
      </c>
      <c r="M12" s="168">
        <v>1</v>
      </c>
      <c r="N12" s="168">
        <v>0</v>
      </c>
      <c r="O12" s="168">
        <v>0</v>
      </c>
      <c r="P12" s="168">
        <v>6</v>
      </c>
      <c r="Q12" s="168">
        <v>0</v>
      </c>
      <c r="R12" s="168">
        <v>0</v>
      </c>
      <c r="S12" s="168">
        <v>20</v>
      </c>
      <c r="T12" s="168">
        <v>0</v>
      </c>
      <c r="U12" s="168">
        <v>0</v>
      </c>
      <c r="V12" s="168">
        <v>0</v>
      </c>
      <c r="W12" s="191">
        <v>0</v>
      </c>
      <c r="X12" s="167">
        <v>16</v>
      </c>
      <c r="Y12" s="168">
        <v>139</v>
      </c>
      <c r="Z12" s="192">
        <v>28</v>
      </c>
      <c r="AA12" s="167">
        <v>0</v>
      </c>
      <c r="AB12" s="168">
        <v>47</v>
      </c>
      <c r="AC12" s="168">
        <v>70</v>
      </c>
      <c r="AD12" s="192">
        <v>66</v>
      </c>
      <c r="AE12" s="167">
        <v>183</v>
      </c>
      <c r="AF12" s="168">
        <v>0</v>
      </c>
      <c r="AG12" s="168">
        <v>95</v>
      </c>
      <c r="AH12" s="168">
        <v>69</v>
      </c>
      <c r="AI12" s="168">
        <v>16</v>
      </c>
      <c r="AJ12" s="168">
        <v>69</v>
      </c>
      <c r="AK12" s="168">
        <v>0</v>
      </c>
      <c r="AL12" s="192">
        <v>6</v>
      </c>
      <c r="AM12" s="167">
        <v>85</v>
      </c>
      <c r="AN12" s="168">
        <v>50</v>
      </c>
      <c r="AO12" s="168">
        <v>33</v>
      </c>
      <c r="AP12" s="192">
        <v>9</v>
      </c>
      <c r="AQ12" s="167">
        <v>0</v>
      </c>
      <c r="AR12" s="168">
        <v>0</v>
      </c>
      <c r="AS12" s="192">
        <v>0</v>
      </c>
      <c r="AT12" s="315"/>
    </row>
    <row r="13" spans="1:61">
      <c r="A13" s="312" t="s">
        <v>391</v>
      </c>
      <c r="B13" s="167">
        <v>240</v>
      </c>
      <c r="C13" s="169">
        <v>6451.2</v>
      </c>
      <c r="D13" s="169">
        <v>48</v>
      </c>
      <c r="E13" s="170">
        <v>0.54</v>
      </c>
      <c r="F13" s="190">
        <v>238</v>
      </c>
      <c r="G13" s="168">
        <v>113</v>
      </c>
      <c r="H13" s="168">
        <v>87</v>
      </c>
      <c r="I13" s="168">
        <v>12</v>
      </c>
      <c r="J13" s="168">
        <v>48</v>
      </c>
      <c r="K13" s="168">
        <v>19</v>
      </c>
      <c r="L13" s="168">
        <v>2</v>
      </c>
      <c r="M13" s="168">
        <v>0</v>
      </c>
      <c r="N13" s="168">
        <v>0</v>
      </c>
      <c r="O13" s="168">
        <v>0</v>
      </c>
      <c r="P13" s="168">
        <v>5</v>
      </c>
      <c r="Q13" s="168">
        <v>0</v>
      </c>
      <c r="R13" s="168">
        <v>0</v>
      </c>
      <c r="S13" s="168">
        <v>1</v>
      </c>
      <c r="T13" s="168">
        <v>0</v>
      </c>
      <c r="U13" s="168">
        <v>0</v>
      </c>
      <c r="V13" s="168">
        <v>0</v>
      </c>
      <c r="W13" s="191">
        <v>0</v>
      </c>
      <c r="X13" s="167">
        <v>15</v>
      </c>
      <c r="Y13" s="168">
        <v>185</v>
      </c>
      <c r="Z13" s="192">
        <v>38</v>
      </c>
      <c r="AA13" s="167">
        <v>4</v>
      </c>
      <c r="AB13" s="168">
        <v>76</v>
      </c>
      <c r="AC13" s="168">
        <v>77</v>
      </c>
      <c r="AD13" s="192">
        <v>81</v>
      </c>
      <c r="AE13" s="167">
        <v>238</v>
      </c>
      <c r="AF13" s="168">
        <v>0</v>
      </c>
      <c r="AG13" s="168">
        <v>113</v>
      </c>
      <c r="AH13" s="168">
        <v>87</v>
      </c>
      <c r="AI13" s="168">
        <v>8</v>
      </c>
      <c r="AJ13" s="168">
        <v>0</v>
      </c>
      <c r="AK13" s="168">
        <v>0</v>
      </c>
      <c r="AL13" s="192">
        <v>99</v>
      </c>
      <c r="AM13" s="167">
        <v>8</v>
      </c>
      <c r="AN13" s="168">
        <v>71</v>
      </c>
      <c r="AO13" s="168">
        <v>47</v>
      </c>
      <c r="AP13" s="192">
        <v>13</v>
      </c>
      <c r="AQ13" s="167">
        <v>0</v>
      </c>
      <c r="AR13" s="168">
        <v>0</v>
      </c>
      <c r="AS13" s="192">
        <v>0</v>
      </c>
      <c r="AT13" s="315"/>
    </row>
    <row r="14" spans="1:61">
      <c r="A14" s="312" t="s">
        <v>392</v>
      </c>
      <c r="B14" s="167">
        <v>0</v>
      </c>
      <c r="C14" s="169">
        <v>0</v>
      </c>
      <c r="D14" s="169">
        <v>0</v>
      </c>
      <c r="E14" s="170">
        <v>0</v>
      </c>
      <c r="F14" s="190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91">
        <v>0</v>
      </c>
      <c r="X14" s="167">
        <v>0</v>
      </c>
      <c r="Y14" s="168">
        <v>0</v>
      </c>
      <c r="Z14" s="192">
        <v>0</v>
      </c>
      <c r="AA14" s="167">
        <v>0</v>
      </c>
      <c r="AB14" s="168">
        <v>0</v>
      </c>
      <c r="AC14" s="168">
        <v>0</v>
      </c>
      <c r="AD14" s="192">
        <v>0</v>
      </c>
      <c r="AE14" s="167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92">
        <v>0</v>
      </c>
      <c r="AM14" s="167">
        <v>0</v>
      </c>
      <c r="AN14" s="168">
        <v>0</v>
      </c>
      <c r="AO14" s="168">
        <v>0</v>
      </c>
      <c r="AP14" s="192">
        <v>0</v>
      </c>
      <c r="AQ14" s="167">
        <v>0</v>
      </c>
      <c r="AR14" s="168">
        <v>0</v>
      </c>
      <c r="AS14" s="192">
        <v>0</v>
      </c>
      <c r="AT14" s="315"/>
    </row>
    <row r="15" spans="1:61">
      <c r="A15" s="312" t="s">
        <v>393</v>
      </c>
      <c r="B15" s="167">
        <v>16</v>
      </c>
      <c r="C15" s="169">
        <v>2448</v>
      </c>
      <c r="D15" s="169">
        <v>232</v>
      </c>
      <c r="E15" s="170">
        <v>0.7</v>
      </c>
      <c r="F15" s="190">
        <v>16</v>
      </c>
      <c r="G15" s="168">
        <v>16</v>
      </c>
      <c r="H15" s="168">
        <v>10</v>
      </c>
      <c r="I15" s="168">
        <v>1</v>
      </c>
      <c r="J15" s="168">
        <v>5</v>
      </c>
      <c r="K15" s="168">
        <v>4</v>
      </c>
      <c r="L15" s="168">
        <v>0</v>
      </c>
      <c r="M15" s="168">
        <v>0</v>
      </c>
      <c r="N15" s="168">
        <v>0</v>
      </c>
      <c r="O15" s="168">
        <v>0</v>
      </c>
      <c r="P15" s="168">
        <v>8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91">
        <v>0</v>
      </c>
      <c r="X15" s="167">
        <v>1</v>
      </c>
      <c r="Y15" s="168">
        <v>15</v>
      </c>
      <c r="Z15" s="192">
        <v>0</v>
      </c>
      <c r="AA15" s="167">
        <v>6</v>
      </c>
      <c r="AB15" s="168">
        <v>9</v>
      </c>
      <c r="AC15" s="168">
        <v>0</v>
      </c>
      <c r="AD15" s="192">
        <v>1</v>
      </c>
      <c r="AE15" s="167">
        <v>16</v>
      </c>
      <c r="AF15" s="168">
        <v>0</v>
      </c>
      <c r="AG15" s="168">
        <v>16</v>
      </c>
      <c r="AH15" s="168">
        <v>10</v>
      </c>
      <c r="AI15" s="168">
        <v>0</v>
      </c>
      <c r="AJ15" s="168">
        <v>0</v>
      </c>
      <c r="AK15" s="168">
        <v>0</v>
      </c>
      <c r="AL15" s="192">
        <v>0</v>
      </c>
      <c r="AM15" s="167">
        <v>0</v>
      </c>
      <c r="AN15" s="168">
        <v>1</v>
      </c>
      <c r="AO15" s="168">
        <v>0</v>
      </c>
      <c r="AP15" s="192">
        <v>0</v>
      </c>
      <c r="AQ15" s="167">
        <v>0</v>
      </c>
      <c r="AR15" s="168">
        <v>0</v>
      </c>
      <c r="AS15" s="192">
        <v>0</v>
      </c>
      <c r="AT15" s="315"/>
    </row>
    <row r="16" spans="1:61">
      <c r="A16" s="312" t="s">
        <v>394</v>
      </c>
      <c r="B16" s="167">
        <v>14</v>
      </c>
      <c r="C16" s="169">
        <v>2142</v>
      </c>
      <c r="D16" s="169">
        <v>232</v>
      </c>
      <c r="E16" s="170">
        <v>0.7</v>
      </c>
      <c r="F16" s="190">
        <v>14</v>
      </c>
      <c r="G16" s="168">
        <v>14</v>
      </c>
      <c r="H16" s="168">
        <v>12</v>
      </c>
      <c r="I16" s="168">
        <v>0</v>
      </c>
      <c r="J16" s="168">
        <v>8</v>
      </c>
      <c r="K16" s="168">
        <v>6</v>
      </c>
      <c r="L16" s="168">
        <v>0</v>
      </c>
      <c r="M16" s="168">
        <v>0</v>
      </c>
      <c r="N16" s="168">
        <v>0</v>
      </c>
      <c r="O16" s="168">
        <v>0</v>
      </c>
      <c r="P16" s="168">
        <v>1</v>
      </c>
      <c r="Q16" s="168">
        <v>0</v>
      </c>
      <c r="R16" s="168">
        <v>0</v>
      </c>
      <c r="S16" s="168">
        <v>1</v>
      </c>
      <c r="T16" s="168">
        <v>0</v>
      </c>
      <c r="U16" s="168">
        <v>0</v>
      </c>
      <c r="V16" s="168">
        <v>0</v>
      </c>
      <c r="W16" s="191">
        <v>0</v>
      </c>
      <c r="X16" s="167">
        <v>0</v>
      </c>
      <c r="Y16" s="168">
        <v>11</v>
      </c>
      <c r="Z16" s="192">
        <v>3</v>
      </c>
      <c r="AA16" s="167">
        <v>4</v>
      </c>
      <c r="AB16" s="168">
        <v>8</v>
      </c>
      <c r="AC16" s="168">
        <v>0</v>
      </c>
      <c r="AD16" s="192">
        <v>2</v>
      </c>
      <c r="AE16" s="167">
        <v>14</v>
      </c>
      <c r="AF16" s="168">
        <v>0</v>
      </c>
      <c r="AG16" s="168">
        <v>14</v>
      </c>
      <c r="AH16" s="168">
        <v>12</v>
      </c>
      <c r="AI16" s="168">
        <v>0</v>
      </c>
      <c r="AJ16" s="168">
        <v>0</v>
      </c>
      <c r="AK16" s="168">
        <v>0</v>
      </c>
      <c r="AL16" s="192">
        <v>0</v>
      </c>
      <c r="AM16" s="167">
        <v>4</v>
      </c>
      <c r="AN16" s="168">
        <v>0</v>
      </c>
      <c r="AO16" s="168">
        <v>0</v>
      </c>
      <c r="AP16" s="192">
        <v>0</v>
      </c>
      <c r="AQ16" s="167">
        <v>0</v>
      </c>
      <c r="AR16" s="168">
        <v>0</v>
      </c>
      <c r="AS16" s="192">
        <v>0</v>
      </c>
      <c r="AT16" s="315"/>
    </row>
    <row r="17" spans="1:46" ht="13.5">
      <c r="A17" s="316" t="s">
        <v>395</v>
      </c>
      <c r="B17" s="171">
        <f>SUM(B9:B16)</f>
        <v>780</v>
      </c>
      <c r="C17" s="173">
        <f t="shared" ref="C17:AS17" si="0">SUM(C9:C16)</f>
        <v>24097.199999999997</v>
      </c>
      <c r="D17" s="173">
        <f t="shared" si="0"/>
        <v>704</v>
      </c>
      <c r="E17" s="174">
        <f t="shared" si="0"/>
        <v>4.1000000000000005</v>
      </c>
      <c r="F17" s="193">
        <f t="shared" si="0"/>
        <v>780</v>
      </c>
      <c r="G17" s="172">
        <f t="shared" si="0"/>
        <v>407</v>
      </c>
      <c r="H17" s="172">
        <f t="shared" si="0"/>
        <v>276</v>
      </c>
      <c r="I17" s="172">
        <f t="shared" si="0"/>
        <v>37</v>
      </c>
      <c r="J17" s="172">
        <f t="shared" si="0"/>
        <v>111</v>
      </c>
      <c r="K17" s="172">
        <f t="shared" si="0"/>
        <v>61</v>
      </c>
      <c r="L17" s="172">
        <f t="shared" si="0"/>
        <v>9</v>
      </c>
      <c r="M17" s="172">
        <f t="shared" si="0"/>
        <v>3</v>
      </c>
      <c r="N17" s="172">
        <f t="shared" si="0"/>
        <v>8</v>
      </c>
      <c r="O17" s="172">
        <f t="shared" si="0"/>
        <v>0</v>
      </c>
      <c r="P17" s="172">
        <f t="shared" si="0"/>
        <v>25</v>
      </c>
      <c r="Q17" s="172">
        <f t="shared" si="0"/>
        <v>1</v>
      </c>
      <c r="R17" s="172">
        <f t="shared" si="0"/>
        <v>0</v>
      </c>
      <c r="S17" s="172">
        <f t="shared" si="0"/>
        <v>31</v>
      </c>
      <c r="T17" s="172">
        <f t="shared" si="0"/>
        <v>1</v>
      </c>
      <c r="U17" s="172">
        <f t="shared" si="0"/>
        <v>1</v>
      </c>
      <c r="V17" s="172">
        <f t="shared" si="0"/>
        <v>0</v>
      </c>
      <c r="W17" s="194">
        <f t="shared" si="0"/>
        <v>0</v>
      </c>
      <c r="X17" s="171">
        <f t="shared" si="0"/>
        <v>70</v>
      </c>
      <c r="Y17" s="172">
        <f t="shared" si="0"/>
        <v>608</v>
      </c>
      <c r="Z17" s="195">
        <f t="shared" si="0"/>
        <v>102</v>
      </c>
      <c r="AA17" s="171">
        <f t="shared" si="0"/>
        <v>22</v>
      </c>
      <c r="AB17" s="172">
        <f t="shared" si="0"/>
        <v>234</v>
      </c>
      <c r="AC17" s="172">
        <f t="shared" si="0"/>
        <v>247</v>
      </c>
      <c r="AD17" s="195">
        <f t="shared" si="0"/>
        <v>277</v>
      </c>
      <c r="AE17" s="171">
        <f t="shared" si="0"/>
        <v>780</v>
      </c>
      <c r="AF17" s="172">
        <f t="shared" si="0"/>
        <v>0</v>
      </c>
      <c r="AG17" s="172">
        <f t="shared" si="0"/>
        <v>407</v>
      </c>
      <c r="AH17" s="172">
        <f t="shared" si="0"/>
        <v>276</v>
      </c>
      <c r="AI17" s="172">
        <f t="shared" si="0"/>
        <v>29</v>
      </c>
      <c r="AJ17" s="172">
        <f t="shared" si="0"/>
        <v>77</v>
      </c>
      <c r="AK17" s="172">
        <f t="shared" si="0"/>
        <v>0</v>
      </c>
      <c r="AL17" s="195">
        <f t="shared" si="0"/>
        <v>244</v>
      </c>
      <c r="AM17" s="171">
        <f t="shared" si="0"/>
        <v>110</v>
      </c>
      <c r="AN17" s="172">
        <f t="shared" si="0"/>
        <v>238</v>
      </c>
      <c r="AO17" s="172">
        <f t="shared" si="0"/>
        <v>131</v>
      </c>
      <c r="AP17" s="195">
        <f t="shared" si="0"/>
        <v>32</v>
      </c>
      <c r="AQ17" s="171">
        <f t="shared" si="0"/>
        <v>0</v>
      </c>
      <c r="AR17" s="172">
        <f t="shared" si="0"/>
        <v>0</v>
      </c>
      <c r="AS17" s="195">
        <f t="shared" si="0"/>
        <v>0</v>
      </c>
      <c r="AT17" s="317"/>
    </row>
    <row r="18" spans="1:46">
      <c r="A18" s="312" t="s">
        <v>396</v>
      </c>
      <c r="B18" s="167">
        <v>35</v>
      </c>
      <c r="C18" s="169">
        <v>3780</v>
      </c>
      <c r="D18" s="169">
        <v>108</v>
      </c>
      <c r="E18" s="170">
        <v>1.61</v>
      </c>
      <c r="F18" s="190">
        <v>34</v>
      </c>
      <c r="G18" s="168">
        <v>29</v>
      </c>
      <c r="H18" s="168">
        <v>19</v>
      </c>
      <c r="I18" s="168">
        <v>4</v>
      </c>
      <c r="J18" s="168">
        <v>2</v>
      </c>
      <c r="K18" s="168">
        <v>16</v>
      </c>
      <c r="L18" s="168">
        <v>2</v>
      </c>
      <c r="M18" s="168">
        <v>0</v>
      </c>
      <c r="N18" s="168">
        <v>0</v>
      </c>
      <c r="O18" s="168">
        <v>0</v>
      </c>
      <c r="P18" s="168">
        <v>2</v>
      </c>
      <c r="Q18" s="168">
        <v>0</v>
      </c>
      <c r="R18" s="168">
        <v>0</v>
      </c>
      <c r="S18" s="168">
        <v>2</v>
      </c>
      <c r="T18" s="168">
        <v>0</v>
      </c>
      <c r="U18" s="168">
        <v>0</v>
      </c>
      <c r="V18" s="168">
        <v>0</v>
      </c>
      <c r="W18" s="191">
        <v>0</v>
      </c>
      <c r="X18" s="167">
        <v>7</v>
      </c>
      <c r="Y18" s="168">
        <v>26</v>
      </c>
      <c r="Z18" s="192">
        <v>1</v>
      </c>
      <c r="AA18" s="167">
        <v>8</v>
      </c>
      <c r="AB18" s="168">
        <v>21</v>
      </c>
      <c r="AC18" s="168">
        <v>0</v>
      </c>
      <c r="AD18" s="192">
        <v>5</v>
      </c>
      <c r="AE18" s="167">
        <v>34</v>
      </c>
      <c r="AF18" s="168">
        <v>0</v>
      </c>
      <c r="AG18" s="168">
        <v>29</v>
      </c>
      <c r="AH18" s="168">
        <v>19</v>
      </c>
      <c r="AI18" s="168">
        <v>0</v>
      </c>
      <c r="AJ18" s="168">
        <v>1</v>
      </c>
      <c r="AK18" s="168">
        <v>0</v>
      </c>
      <c r="AL18" s="192">
        <v>33</v>
      </c>
      <c r="AM18" s="167">
        <v>1</v>
      </c>
      <c r="AN18" s="168">
        <v>0</v>
      </c>
      <c r="AO18" s="168">
        <v>0</v>
      </c>
      <c r="AP18" s="192">
        <v>0</v>
      </c>
      <c r="AQ18" s="167">
        <v>0</v>
      </c>
      <c r="AR18" s="168">
        <v>0</v>
      </c>
      <c r="AS18" s="192">
        <v>0</v>
      </c>
      <c r="AT18" s="315"/>
    </row>
    <row r="19" spans="1:46">
      <c r="A19" s="312" t="s">
        <v>397</v>
      </c>
      <c r="B19" s="167">
        <v>0</v>
      </c>
      <c r="C19" s="169">
        <v>0</v>
      </c>
      <c r="D19" s="169">
        <v>0</v>
      </c>
      <c r="E19" s="170">
        <v>0</v>
      </c>
      <c r="F19" s="190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91">
        <v>0</v>
      </c>
      <c r="X19" s="167">
        <v>0</v>
      </c>
      <c r="Y19" s="168">
        <v>0</v>
      </c>
      <c r="Z19" s="192">
        <v>0</v>
      </c>
      <c r="AA19" s="167">
        <v>0</v>
      </c>
      <c r="AB19" s="168">
        <v>0</v>
      </c>
      <c r="AC19" s="168">
        <v>0</v>
      </c>
      <c r="AD19" s="192">
        <v>0</v>
      </c>
      <c r="AE19" s="167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92">
        <v>0</v>
      </c>
      <c r="AM19" s="167">
        <v>0</v>
      </c>
      <c r="AN19" s="168">
        <v>0</v>
      </c>
      <c r="AO19" s="168">
        <v>0</v>
      </c>
      <c r="AP19" s="192">
        <v>0</v>
      </c>
      <c r="AQ19" s="167">
        <v>0</v>
      </c>
      <c r="AR19" s="168">
        <v>0</v>
      </c>
      <c r="AS19" s="192">
        <v>0</v>
      </c>
      <c r="AT19" s="315"/>
    </row>
    <row r="20" spans="1:46">
      <c r="A20" s="312" t="s">
        <v>398</v>
      </c>
      <c r="B20" s="167">
        <v>0</v>
      </c>
      <c r="C20" s="169">
        <v>0</v>
      </c>
      <c r="D20" s="169">
        <v>0</v>
      </c>
      <c r="E20" s="170">
        <v>0</v>
      </c>
      <c r="F20" s="190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91">
        <v>0</v>
      </c>
      <c r="X20" s="167">
        <v>0</v>
      </c>
      <c r="Y20" s="168">
        <v>0</v>
      </c>
      <c r="Z20" s="192">
        <v>0</v>
      </c>
      <c r="AA20" s="167">
        <v>0</v>
      </c>
      <c r="AB20" s="168">
        <v>0</v>
      </c>
      <c r="AC20" s="168">
        <v>0</v>
      </c>
      <c r="AD20" s="192">
        <v>0</v>
      </c>
      <c r="AE20" s="167">
        <v>0</v>
      </c>
      <c r="AF20" s="168">
        <v>0</v>
      </c>
      <c r="AG20" s="168">
        <v>0</v>
      </c>
      <c r="AH20" s="168">
        <v>0</v>
      </c>
      <c r="AI20" s="168">
        <v>0</v>
      </c>
      <c r="AJ20" s="168">
        <v>0</v>
      </c>
      <c r="AK20" s="168">
        <v>0</v>
      </c>
      <c r="AL20" s="192">
        <v>0</v>
      </c>
      <c r="AM20" s="167">
        <v>0</v>
      </c>
      <c r="AN20" s="168">
        <v>0</v>
      </c>
      <c r="AO20" s="168">
        <v>0</v>
      </c>
      <c r="AP20" s="192">
        <v>0</v>
      </c>
      <c r="AQ20" s="167">
        <v>0</v>
      </c>
      <c r="AR20" s="168">
        <v>0</v>
      </c>
      <c r="AS20" s="192">
        <v>0</v>
      </c>
      <c r="AT20" s="315"/>
    </row>
    <row r="21" spans="1:46">
      <c r="A21" s="312" t="s">
        <v>399</v>
      </c>
      <c r="B21" s="167">
        <v>0</v>
      </c>
      <c r="C21" s="169">
        <v>0</v>
      </c>
      <c r="D21" s="169">
        <v>0</v>
      </c>
      <c r="E21" s="170">
        <v>0</v>
      </c>
      <c r="F21" s="190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91">
        <v>0</v>
      </c>
      <c r="X21" s="167">
        <v>0</v>
      </c>
      <c r="Y21" s="168">
        <v>0</v>
      </c>
      <c r="Z21" s="192">
        <v>0</v>
      </c>
      <c r="AA21" s="167">
        <v>0</v>
      </c>
      <c r="AB21" s="168">
        <v>0</v>
      </c>
      <c r="AC21" s="168">
        <v>0</v>
      </c>
      <c r="AD21" s="192">
        <v>0</v>
      </c>
      <c r="AE21" s="167">
        <v>0</v>
      </c>
      <c r="AF21" s="168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92">
        <v>0</v>
      </c>
      <c r="AM21" s="167">
        <v>0</v>
      </c>
      <c r="AN21" s="168">
        <v>0</v>
      </c>
      <c r="AO21" s="168">
        <v>0</v>
      </c>
      <c r="AP21" s="192">
        <v>0</v>
      </c>
      <c r="AQ21" s="167">
        <v>0</v>
      </c>
      <c r="AR21" s="168">
        <v>0</v>
      </c>
      <c r="AS21" s="192">
        <v>0</v>
      </c>
      <c r="AT21" s="315"/>
    </row>
    <row r="22" spans="1:46">
      <c r="A22" s="312" t="s">
        <v>400</v>
      </c>
      <c r="B22" s="167">
        <v>0</v>
      </c>
      <c r="C22" s="169">
        <v>0</v>
      </c>
      <c r="D22" s="169">
        <v>0</v>
      </c>
      <c r="E22" s="170">
        <v>0</v>
      </c>
      <c r="F22" s="190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91">
        <v>0</v>
      </c>
      <c r="X22" s="167">
        <v>0</v>
      </c>
      <c r="Y22" s="168">
        <v>0</v>
      </c>
      <c r="Z22" s="192">
        <v>0</v>
      </c>
      <c r="AA22" s="167">
        <v>0</v>
      </c>
      <c r="AB22" s="168">
        <v>0</v>
      </c>
      <c r="AC22" s="168">
        <v>0</v>
      </c>
      <c r="AD22" s="192">
        <v>0</v>
      </c>
      <c r="AE22" s="167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92">
        <v>0</v>
      </c>
      <c r="AM22" s="167">
        <v>0</v>
      </c>
      <c r="AN22" s="168">
        <v>0</v>
      </c>
      <c r="AO22" s="168">
        <v>0</v>
      </c>
      <c r="AP22" s="192">
        <v>0</v>
      </c>
      <c r="AQ22" s="167">
        <v>0</v>
      </c>
      <c r="AR22" s="168">
        <v>0</v>
      </c>
      <c r="AS22" s="192">
        <v>0</v>
      </c>
      <c r="AT22" s="315"/>
    </row>
    <row r="23" spans="1:46">
      <c r="A23" s="312" t="s">
        <v>401</v>
      </c>
      <c r="B23" s="167">
        <v>0</v>
      </c>
      <c r="C23" s="169">
        <v>0</v>
      </c>
      <c r="D23" s="169">
        <v>0</v>
      </c>
      <c r="E23" s="170">
        <v>0</v>
      </c>
      <c r="F23" s="190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91">
        <v>0</v>
      </c>
      <c r="X23" s="167">
        <v>0</v>
      </c>
      <c r="Y23" s="168">
        <v>0</v>
      </c>
      <c r="Z23" s="192">
        <v>0</v>
      </c>
      <c r="AA23" s="167">
        <v>0</v>
      </c>
      <c r="AB23" s="168">
        <v>0</v>
      </c>
      <c r="AC23" s="168">
        <v>0</v>
      </c>
      <c r="AD23" s="192">
        <v>0</v>
      </c>
      <c r="AE23" s="167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92">
        <v>0</v>
      </c>
      <c r="AM23" s="167">
        <v>0</v>
      </c>
      <c r="AN23" s="168">
        <v>0</v>
      </c>
      <c r="AO23" s="168">
        <v>0</v>
      </c>
      <c r="AP23" s="192">
        <v>0</v>
      </c>
      <c r="AQ23" s="167">
        <v>0</v>
      </c>
      <c r="AR23" s="168">
        <v>0</v>
      </c>
      <c r="AS23" s="192">
        <v>0</v>
      </c>
      <c r="AT23" s="315"/>
    </row>
    <row r="24" spans="1:46">
      <c r="A24" s="312" t="s">
        <v>402</v>
      </c>
      <c r="B24" s="167">
        <v>0</v>
      </c>
      <c r="C24" s="169">
        <v>0</v>
      </c>
      <c r="D24" s="169">
        <v>0</v>
      </c>
      <c r="E24" s="170">
        <v>0</v>
      </c>
      <c r="F24" s="190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91">
        <v>0</v>
      </c>
      <c r="X24" s="167">
        <v>0</v>
      </c>
      <c r="Y24" s="168">
        <v>0</v>
      </c>
      <c r="Z24" s="192">
        <v>0</v>
      </c>
      <c r="AA24" s="167">
        <v>0</v>
      </c>
      <c r="AB24" s="168">
        <v>0</v>
      </c>
      <c r="AC24" s="168">
        <v>0</v>
      </c>
      <c r="AD24" s="192">
        <v>0</v>
      </c>
      <c r="AE24" s="167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168">
        <v>0</v>
      </c>
      <c r="AL24" s="192">
        <v>0</v>
      </c>
      <c r="AM24" s="167">
        <v>0</v>
      </c>
      <c r="AN24" s="168">
        <v>0</v>
      </c>
      <c r="AO24" s="168">
        <v>0</v>
      </c>
      <c r="AP24" s="192">
        <v>0</v>
      </c>
      <c r="AQ24" s="167">
        <v>0</v>
      </c>
      <c r="AR24" s="168">
        <v>0</v>
      </c>
      <c r="AS24" s="192">
        <v>0</v>
      </c>
      <c r="AT24" s="315"/>
    </row>
    <row r="25" spans="1:46" ht="13.5">
      <c r="A25" s="316" t="s">
        <v>403</v>
      </c>
      <c r="B25" s="171">
        <f>SUM(B18:B24)</f>
        <v>35</v>
      </c>
      <c r="C25" s="173">
        <f t="shared" ref="C25:AS25" si="1">SUM(C18:C24)</f>
        <v>3780</v>
      </c>
      <c r="D25" s="173">
        <f t="shared" si="1"/>
        <v>108</v>
      </c>
      <c r="E25" s="174">
        <f t="shared" si="1"/>
        <v>1.61</v>
      </c>
      <c r="F25" s="193">
        <f t="shared" si="1"/>
        <v>34</v>
      </c>
      <c r="G25" s="172">
        <f t="shared" si="1"/>
        <v>29</v>
      </c>
      <c r="H25" s="172">
        <f t="shared" si="1"/>
        <v>19</v>
      </c>
      <c r="I25" s="172">
        <f t="shared" si="1"/>
        <v>4</v>
      </c>
      <c r="J25" s="172">
        <f t="shared" si="1"/>
        <v>2</v>
      </c>
      <c r="K25" s="172">
        <f t="shared" si="1"/>
        <v>16</v>
      </c>
      <c r="L25" s="172">
        <f t="shared" si="1"/>
        <v>2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2</v>
      </c>
      <c r="Q25" s="172">
        <f t="shared" si="1"/>
        <v>0</v>
      </c>
      <c r="R25" s="172">
        <f t="shared" si="1"/>
        <v>0</v>
      </c>
      <c r="S25" s="172">
        <f t="shared" si="1"/>
        <v>2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94">
        <f t="shared" si="1"/>
        <v>0</v>
      </c>
      <c r="X25" s="171">
        <f t="shared" si="1"/>
        <v>7</v>
      </c>
      <c r="Y25" s="172">
        <f t="shared" si="1"/>
        <v>26</v>
      </c>
      <c r="Z25" s="195">
        <f t="shared" si="1"/>
        <v>1</v>
      </c>
      <c r="AA25" s="171">
        <f t="shared" si="1"/>
        <v>8</v>
      </c>
      <c r="AB25" s="172">
        <f t="shared" si="1"/>
        <v>21</v>
      </c>
      <c r="AC25" s="172">
        <f t="shared" si="1"/>
        <v>0</v>
      </c>
      <c r="AD25" s="195">
        <f t="shared" si="1"/>
        <v>5</v>
      </c>
      <c r="AE25" s="171">
        <f t="shared" si="1"/>
        <v>34</v>
      </c>
      <c r="AF25" s="172">
        <f t="shared" si="1"/>
        <v>0</v>
      </c>
      <c r="AG25" s="172">
        <f t="shared" si="1"/>
        <v>29</v>
      </c>
      <c r="AH25" s="172">
        <f t="shared" si="1"/>
        <v>19</v>
      </c>
      <c r="AI25" s="172">
        <f t="shared" si="1"/>
        <v>0</v>
      </c>
      <c r="AJ25" s="172">
        <f t="shared" si="1"/>
        <v>1</v>
      </c>
      <c r="AK25" s="172">
        <f t="shared" si="1"/>
        <v>0</v>
      </c>
      <c r="AL25" s="195">
        <f t="shared" si="1"/>
        <v>33</v>
      </c>
      <c r="AM25" s="171">
        <f t="shared" si="1"/>
        <v>1</v>
      </c>
      <c r="AN25" s="172">
        <f t="shared" si="1"/>
        <v>0</v>
      </c>
      <c r="AO25" s="172">
        <f t="shared" si="1"/>
        <v>0</v>
      </c>
      <c r="AP25" s="195">
        <f t="shared" si="1"/>
        <v>0</v>
      </c>
      <c r="AQ25" s="171">
        <f t="shared" si="1"/>
        <v>0</v>
      </c>
      <c r="AR25" s="172">
        <f t="shared" si="1"/>
        <v>0</v>
      </c>
      <c r="AS25" s="195">
        <f t="shared" si="1"/>
        <v>0</v>
      </c>
      <c r="AT25" s="317"/>
    </row>
    <row r="26" spans="1:46">
      <c r="A26" s="312" t="s">
        <v>404</v>
      </c>
      <c r="B26" s="167">
        <v>0</v>
      </c>
      <c r="C26" s="169">
        <v>0</v>
      </c>
      <c r="D26" s="169">
        <v>0</v>
      </c>
      <c r="E26" s="170">
        <v>0</v>
      </c>
      <c r="F26" s="190">
        <v>16</v>
      </c>
      <c r="G26" s="168">
        <v>7</v>
      </c>
      <c r="H26" s="168">
        <v>14</v>
      </c>
      <c r="I26" s="168">
        <v>1</v>
      </c>
      <c r="J26" s="168">
        <v>8</v>
      </c>
      <c r="K26" s="168">
        <v>9</v>
      </c>
      <c r="L26" s="168">
        <v>0</v>
      </c>
      <c r="M26" s="168">
        <v>0</v>
      </c>
      <c r="N26" s="168">
        <v>0</v>
      </c>
      <c r="O26" s="168">
        <v>0</v>
      </c>
      <c r="P26" s="168">
        <v>4</v>
      </c>
      <c r="Q26" s="168">
        <v>0</v>
      </c>
      <c r="R26" s="168">
        <v>0</v>
      </c>
      <c r="S26" s="168">
        <v>2</v>
      </c>
      <c r="T26" s="168">
        <v>0</v>
      </c>
      <c r="U26" s="168">
        <v>0</v>
      </c>
      <c r="V26" s="168">
        <v>0</v>
      </c>
      <c r="W26" s="191">
        <v>0</v>
      </c>
      <c r="X26" s="167">
        <v>1</v>
      </c>
      <c r="Y26" s="168">
        <v>9</v>
      </c>
      <c r="Z26" s="192">
        <v>6</v>
      </c>
      <c r="AA26" s="167">
        <v>6</v>
      </c>
      <c r="AB26" s="168">
        <v>7</v>
      </c>
      <c r="AC26" s="168">
        <v>0</v>
      </c>
      <c r="AD26" s="192">
        <v>3</v>
      </c>
      <c r="AE26" s="167">
        <v>16</v>
      </c>
      <c r="AF26" s="168">
        <v>1</v>
      </c>
      <c r="AG26" s="168">
        <v>7</v>
      </c>
      <c r="AH26" s="168">
        <v>14</v>
      </c>
      <c r="AI26" s="168">
        <v>2</v>
      </c>
      <c r="AJ26" s="168">
        <v>0</v>
      </c>
      <c r="AK26" s="168">
        <v>0</v>
      </c>
      <c r="AL26" s="192">
        <v>14</v>
      </c>
      <c r="AM26" s="167">
        <v>31</v>
      </c>
      <c r="AN26" s="168">
        <v>65</v>
      </c>
      <c r="AO26" s="168">
        <v>25</v>
      </c>
      <c r="AP26" s="192">
        <v>32</v>
      </c>
      <c r="AQ26" s="167">
        <v>0</v>
      </c>
      <c r="AR26" s="168">
        <v>0</v>
      </c>
      <c r="AS26" s="192">
        <v>0</v>
      </c>
      <c r="AT26" s="315"/>
    </row>
    <row r="27" spans="1:46">
      <c r="A27" s="312" t="s">
        <v>405</v>
      </c>
      <c r="B27" s="167">
        <v>16</v>
      </c>
      <c r="C27" s="169">
        <v>8867.4</v>
      </c>
      <c r="D27" s="169">
        <v>366.86</v>
      </c>
      <c r="E27" s="170">
        <v>7.73</v>
      </c>
      <c r="F27" s="190">
        <v>16</v>
      </c>
      <c r="G27" s="168">
        <v>14</v>
      </c>
      <c r="H27" s="168">
        <v>14</v>
      </c>
      <c r="I27" s="168">
        <v>7</v>
      </c>
      <c r="J27" s="168">
        <v>3</v>
      </c>
      <c r="K27" s="168">
        <v>7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91">
        <v>0</v>
      </c>
      <c r="X27" s="167">
        <v>8</v>
      </c>
      <c r="Y27" s="168">
        <v>7</v>
      </c>
      <c r="Z27" s="192">
        <v>1</v>
      </c>
      <c r="AA27" s="167">
        <v>4</v>
      </c>
      <c r="AB27" s="168">
        <v>12</v>
      </c>
      <c r="AC27" s="168">
        <v>0</v>
      </c>
      <c r="AD27" s="192">
        <v>0</v>
      </c>
      <c r="AE27" s="167">
        <v>16</v>
      </c>
      <c r="AF27" s="168">
        <v>1</v>
      </c>
      <c r="AG27" s="168">
        <v>14</v>
      </c>
      <c r="AH27" s="168">
        <v>14</v>
      </c>
      <c r="AI27" s="168">
        <v>1</v>
      </c>
      <c r="AJ27" s="168">
        <v>0</v>
      </c>
      <c r="AK27" s="168">
        <v>0</v>
      </c>
      <c r="AL27" s="192">
        <v>15</v>
      </c>
      <c r="AM27" s="167">
        <v>1</v>
      </c>
      <c r="AN27" s="168">
        <v>0</v>
      </c>
      <c r="AO27" s="168">
        <v>0</v>
      </c>
      <c r="AP27" s="192">
        <v>0</v>
      </c>
      <c r="AQ27" s="167">
        <v>0</v>
      </c>
      <c r="AR27" s="168">
        <v>0</v>
      </c>
      <c r="AS27" s="192">
        <v>0</v>
      </c>
      <c r="AT27" s="315"/>
    </row>
    <row r="28" spans="1:46">
      <c r="A28" s="312" t="s">
        <v>406</v>
      </c>
      <c r="B28" s="167">
        <v>43</v>
      </c>
      <c r="C28" s="169">
        <v>22163.599999999999</v>
      </c>
      <c r="D28" s="169">
        <v>425.2</v>
      </c>
      <c r="E28" s="170">
        <v>4.68</v>
      </c>
      <c r="F28" s="190">
        <v>43</v>
      </c>
      <c r="G28" s="168">
        <v>28</v>
      </c>
      <c r="H28" s="168">
        <v>15</v>
      </c>
      <c r="I28" s="168">
        <v>2</v>
      </c>
      <c r="J28" s="168">
        <v>6</v>
      </c>
      <c r="K28" s="168">
        <v>10</v>
      </c>
      <c r="L28" s="168">
        <v>0</v>
      </c>
      <c r="M28" s="168">
        <v>1</v>
      </c>
      <c r="N28" s="168">
        <v>0</v>
      </c>
      <c r="O28" s="168">
        <v>0</v>
      </c>
      <c r="P28" s="168">
        <v>1</v>
      </c>
      <c r="Q28" s="168">
        <v>0</v>
      </c>
      <c r="R28" s="168">
        <v>0</v>
      </c>
      <c r="S28" s="168">
        <v>1</v>
      </c>
      <c r="T28" s="168">
        <v>0</v>
      </c>
      <c r="U28" s="168">
        <v>0</v>
      </c>
      <c r="V28" s="168">
        <v>0</v>
      </c>
      <c r="W28" s="191">
        <v>0</v>
      </c>
      <c r="X28" s="167">
        <v>5</v>
      </c>
      <c r="Y28" s="168">
        <v>35</v>
      </c>
      <c r="Z28" s="192">
        <v>3</v>
      </c>
      <c r="AA28" s="167">
        <v>14</v>
      </c>
      <c r="AB28" s="168">
        <v>20</v>
      </c>
      <c r="AC28" s="168">
        <v>0</v>
      </c>
      <c r="AD28" s="192">
        <v>9</v>
      </c>
      <c r="AE28" s="167">
        <v>43</v>
      </c>
      <c r="AF28" s="168">
        <v>0</v>
      </c>
      <c r="AG28" s="168">
        <v>28</v>
      </c>
      <c r="AH28" s="168">
        <v>15</v>
      </c>
      <c r="AI28" s="168">
        <v>0</v>
      </c>
      <c r="AJ28" s="168">
        <v>0</v>
      </c>
      <c r="AK28" s="168">
        <v>0</v>
      </c>
      <c r="AL28" s="192">
        <v>43</v>
      </c>
      <c r="AM28" s="167">
        <v>0</v>
      </c>
      <c r="AN28" s="168">
        <v>0</v>
      </c>
      <c r="AO28" s="168">
        <v>0</v>
      </c>
      <c r="AP28" s="192">
        <v>0</v>
      </c>
      <c r="AQ28" s="167">
        <v>0</v>
      </c>
      <c r="AR28" s="168">
        <v>0</v>
      </c>
      <c r="AS28" s="192">
        <v>0</v>
      </c>
      <c r="AT28" s="315"/>
    </row>
    <row r="29" spans="1:46">
      <c r="A29" s="312" t="s">
        <v>407</v>
      </c>
      <c r="B29" s="167">
        <v>107</v>
      </c>
      <c r="C29" s="169">
        <v>43507.399999999994</v>
      </c>
      <c r="D29" s="169">
        <v>399.2</v>
      </c>
      <c r="E29" s="170">
        <v>4.4499999999999993</v>
      </c>
      <c r="F29" s="190">
        <v>107</v>
      </c>
      <c r="G29" s="168">
        <v>86</v>
      </c>
      <c r="H29" s="168">
        <v>35</v>
      </c>
      <c r="I29" s="168">
        <v>4</v>
      </c>
      <c r="J29" s="168">
        <v>14</v>
      </c>
      <c r="K29" s="168">
        <v>20</v>
      </c>
      <c r="L29" s="168">
        <v>0</v>
      </c>
      <c r="M29" s="168">
        <v>4</v>
      </c>
      <c r="N29" s="168">
        <v>0</v>
      </c>
      <c r="O29" s="168">
        <v>0</v>
      </c>
      <c r="P29" s="168">
        <v>5</v>
      </c>
      <c r="Q29" s="168">
        <v>0</v>
      </c>
      <c r="R29" s="168">
        <v>0</v>
      </c>
      <c r="S29" s="168">
        <v>6</v>
      </c>
      <c r="T29" s="168">
        <v>1</v>
      </c>
      <c r="U29" s="168">
        <v>0</v>
      </c>
      <c r="V29" s="168">
        <v>0</v>
      </c>
      <c r="W29" s="191">
        <v>0</v>
      </c>
      <c r="X29" s="167">
        <v>19</v>
      </c>
      <c r="Y29" s="168">
        <v>85</v>
      </c>
      <c r="Z29" s="192">
        <v>3</v>
      </c>
      <c r="AA29" s="167">
        <v>38</v>
      </c>
      <c r="AB29" s="168">
        <v>49</v>
      </c>
      <c r="AC29" s="168">
        <v>0</v>
      </c>
      <c r="AD29" s="192">
        <v>20</v>
      </c>
      <c r="AE29" s="167">
        <v>107</v>
      </c>
      <c r="AF29" s="168">
        <v>0</v>
      </c>
      <c r="AG29" s="168">
        <v>86</v>
      </c>
      <c r="AH29" s="168">
        <v>35</v>
      </c>
      <c r="AI29" s="168">
        <v>7</v>
      </c>
      <c r="AJ29" s="168">
        <v>0</v>
      </c>
      <c r="AK29" s="168">
        <v>0</v>
      </c>
      <c r="AL29" s="192">
        <v>100</v>
      </c>
      <c r="AM29" s="167">
        <v>7</v>
      </c>
      <c r="AN29" s="168">
        <v>0</v>
      </c>
      <c r="AO29" s="168">
        <v>0</v>
      </c>
      <c r="AP29" s="192">
        <v>0</v>
      </c>
      <c r="AQ29" s="167">
        <v>0</v>
      </c>
      <c r="AR29" s="168">
        <v>0</v>
      </c>
      <c r="AS29" s="192">
        <v>0</v>
      </c>
      <c r="AT29" s="315"/>
    </row>
    <row r="30" spans="1:46">
      <c r="A30" s="312" t="s">
        <v>408</v>
      </c>
      <c r="B30" s="167">
        <v>0</v>
      </c>
      <c r="C30" s="169">
        <v>0</v>
      </c>
      <c r="D30" s="169">
        <v>0</v>
      </c>
      <c r="E30" s="170">
        <v>0</v>
      </c>
      <c r="F30" s="190">
        <v>98</v>
      </c>
      <c r="G30" s="168">
        <v>41</v>
      </c>
      <c r="H30" s="168">
        <v>60</v>
      </c>
      <c r="I30" s="168">
        <v>4</v>
      </c>
      <c r="J30" s="168">
        <v>17</v>
      </c>
      <c r="K30" s="168">
        <v>49</v>
      </c>
      <c r="L30" s="168">
        <v>0</v>
      </c>
      <c r="M30" s="168">
        <v>0</v>
      </c>
      <c r="N30" s="168">
        <v>0</v>
      </c>
      <c r="O30" s="168">
        <v>0</v>
      </c>
      <c r="P30" s="168">
        <v>10</v>
      </c>
      <c r="Q30" s="168">
        <v>0</v>
      </c>
      <c r="R30" s="168">
        <v>0</v>
      </c>
      <c r="S30" s="168">
        <v>7</v>
      </c>
      <c r="T30" s="168">
        <v>0</v>
      </c>
      <c r="U30" s="168">
        <v>0</v>
      </c>
      <c r="V30" s="168">
        <v>0</v>
      </c>
      <c r="W30" s="191">
        <v>0</v>
      </c>
      <c r="X30" s="167">
        <v>19</v>
      </c>
      <c r="Y30" s="168">
        <v>72</v>
      </c>
      <c r="Z30" s="192">
        <v>7</v>
      </c>
      <c r="AA30" s="167">
        <v>51</v>
      </c>
      <c r="AB30" s="168">
        <v>42</v>
      </c>
      <c r="AC30" s="168">
        <v>0</v>
      </c>
      <c r="AD30" s="192">
        <v>5</v>
      </c>
      <c r="AE30" s="167">
        <v>98</v>
      </c>
      <c r="AF30" s="168">
        <v>3</v>
      </c>
      <c r="AG30" s="168">
        <v>41</v>
      </c>
      <c r="AH30" s="168">
        <v>60</v>
      </c>
      <c r="AI30" s="168">
        <v>11</v>
      </c>
      <c r="AJ30" s="168">
        <v>0</v>
      </c>
      <c r="AK30" s="168">
        <v>0</v>
      </c>
      <c r="AL30" s="192">
        <v>87</v>
      </c>
      <c r="AM30" s="167">
        <v>58</v>
      </c>
      <c r="AN30" s="168">
        <v>110</v>
      </c>
      <c r="AO30" s="168">
        <v>58</v>
      </c>
      <c r="AP30" s="192">
        <v>31</v>
      </c>
      <c r="AQ30" s="167">
        <v>0</v>
      </c>
      <c r="AR30" s="168">
        <v>0</v>
      </c>
      <c r="AS30" s="192">
        <v>0</v>
      </c>
      <c r="AT30" s="315"/>
    </row>
    <row r="31" spans="1:46">
      <c r="A31" s="312" t="s">
        <v>409</v>
      </c>
      <c r="B31" s="167">
        <v>0</v>
      </c>
      <c r="C31" s="169">
        <v>0</v>
      </c>
      <c r="D31" s="169">
        <v>0</v>
      </c>
      <c r="E31" s="170">
        <v>0</v>
      </c>
      <c r="F31" s="190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91">
        <v>0</v>
      </c>
      <c r="X31" s="167">
        <v>0</v>
      </c>
      <c r="Y31" s="168">
        <v>0</v>
      </c>
      <c r="Z31" s="192">
        <v>0</v>
      </c>
      <c r="AA31" s="167">
        <v>0</v>
      </c>
      <c r="AB31" s="168">
        <v>0</v>
      </c>
      <c r="AC31" s="168">
        <v>0</v>
      </c>
      <c r="AD31" s="192">
        <v>0</v>
      </c>
      <c r="AE31" s="167">
        <v>0</v>
      </c>
      <c r="AF31" s="168">
        <v>0</v>
      </c>
      <c r="AG31" s="168">
        <v>0</v>
      </c>
      <c r="AH31" s="168">
        <v>0</v>
      </c>
      <c r="AI31" s="168">
        <v>0</v>
      </c>
      <c r="AJ31" s="168">
        <v>0</v>
      </c>
      <c r="AK31" s="168">
        <v>0</v>
      </c>
      <c r="AL31" s="192">
        <v>0</v>
      </c>
      <c r="AM31" s="167">
        <v>0</v>
      </c>
      <c r="AN31" s="168">
        <v>0</v>
      </c>
      <c r="AO31" s="168">
        <v>0</v>
      </c>
      <c r="AP31" s="192">
        <v>0</v>
      </c>
      <c r="AQ31" s="167">
        <v>0</v>
      </c>
      <c r="AR31" s="168">
        <v>0</v>
      </c>
      <c r="AS31" s="192">
        <v>0</v>
      </c>
      <c r="AT31" s="315"/>
    </row>
    <row r="32" spans="1:46">
      <c r="A32" s="312" t="s">
        <v>410</v>
      </c>
      <c r="B32" s="167">
        <v>0</v>
      </c>
      <c r="C32" s="169">
        <v>0</v>
      </c>
      <c r="D32" s="169">
        <v>0</v>
      </c>
      <c r="E32" s="170">
        <v>0</v>
      </c>
      <c r="F32" s="190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91">
        <v>0</v>
      </c>
      <c r="X32" s="167">
        <v>0</v>
      </c>
      <c r="Y32" s="168">
        <v>0</v>
      </c>
      <c r="Z32" s="192">
        <v>0</v>
      </c>
      <c r="AA32" s="167">
        <v>0</v>
      </c>
      <c r="AB32" s="168">
        <v>0</v>
      </c>
      <c r="AC32" s="168">
        <v>0</v>
      </c>
      <c r="AD32" s="192">
        <v>0</v>
      </c>
      <c r="AE32" s="167">
        <v>0</v>
      </c>
      <c r="AF32" s="168">
        <v>0</v>
      </c>
      <c r="AG32" s="168">
        <v>0</v>
      </c>
      <c r="AH32" s="168">
        <v>0</v>
      </c>
      <c r="AI32" s="168">
        <v>0</v>
      </c>
      <c r="AJ32" s="168">
        <v>0</v>
      </c>
      <c r="AK32" s="168">
        <v>0</v>
      </c>
      <c r="AL32" s="192">
        <v>0</v>
      </c>
      <c r="AM32" s="167">
        <v>0</v>
      </c>
      <c r="AN32" s="168">
        <v>0</v>
      </c>
      <c r="AO32" s="168">
        <v>15</v>
      </c>
      <c r="AP32" s="192">
        <v>170</v>
      </c>
      <c r="AQ32" s="167">
        <v>0</v>
      </c>
      <c r="AR32" s="168">
        <v>0</v>
      </c>
      <c r="AS32" s="192">
        <v>0</v>
      </c>
      <c r="AT32" s="315"/>
    </row>
    <row r="33" spans="1:46">
      <c r="A33" s="312" t="s">
        <v>411</v>
      </c>
      <c r="B33" s="167">
        <v>0</v>
      </c>
      <c r="C33" s="169">
        <v>0</v>
      </c>
      <c r="D33" s="169">
        <v>0</v>
      </c>
      <c r="E33" s="170">
        <v>0</v>
      </c>
      <c r="F33" s="190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91">
        <v>0</v>
      </c>
      <c r="X33" s="167">
        <v>0</v>
      </c>
      <c r="Y33" s="168">
        <v>0</v>
      </c>
      <c r="Z33" s="192">
        <v>0</v>
      </c>
      <c r="AA33" s="167">
        <v>0</v>
      </c>
      <c r="AB33" s="168">
        <v>0</v>
      </c>
      <c r="AC33" s="168">
        <v>0</v>
      </c>
      <c r="AD33" s="192">
        <v>0</v>
      </c>
      <c r="AE33" s="167">
        <v>0</v>
      </c>
      <c r="AF33" s="168">
        <v>0</v>
      </c>
      <c r="AG33" s="168">
        <v>0</v>
      </c>
      <c r="AH33" s="168">
        <v>0</v>
      </c>
      <c r="AI33" s="168">
        <v>0</v>
      </c>
      <c r="AJ33" s="168">
        <v>0</v>
      </c>
      <c r="AK33" s="168">
        <v>0</v>
      </c>
      <c r="AL33" s="192">
        <v>0</v>
      </c>
      <c r="AM33" s="167">
        <v>0</v>
      </c>
      <c r="AN33" s="168">
        <v>0</v>
      </c>
      <c r="AO33" s="168">
        <v>0</v>
      </c>
      <c r="AP33" s="192">
        <v>0</v>
      </c>
      <c r="AQ33" s="167">
        <v>0</v>
      </c>
      <c r="AR33" s="168">
        <v>0</v>
      </c>
      <c r="AS33" s="192">
        <v>0</v>
      </c>
      <c r="AT33" s="315"/>
    </row>
    <row r="34" spans="1:46">
      <c r="A34" s="312" t="s">
        <v>412</v>
      </c>
      <c r="B34" s="167">
        <v>34</v>
      </c>
      <c r="C34" s="169">
        <v>20808.599999999999</v>
      </c>
      <c r="D34" s="169">
        <v>430.15</v>
      </c>
      <c r="E34" s="170">
        <v>7.73</v>
      </c>
      <c r="F34" s="190">
        <v>34</v>
      </c>
      <c r="G34" s="168">
        <v>25</v>
      </c>
      <c r="H34" s="168">
        <v>26</v>
      </c>
      <c r="I34" s="168">
        <v>6</v>
      </c>
      <c r="J34" s="168">
        <v>10</v>
      </c>
      <c r="K34" s="168">
        <v>8</v>
      </c>
      <c r="L34" s="168">
        <v>0</v>
      </c>
      <c r="M34" s="168">
        <v>0</v>
      </c>
      <c r="N34" s="168">
        <v>0</v>
      </c>
      <c r="O34" s="168">
        <v>0</v>
      </c>
      <c r="P34" s="168">
        <v>1</v>
      </c>
      <c r="Q34" s="168">
        <v>0</v>
      </c>
      <c r="R34" s="168">
        <v>0</v>
      </c>
      <c r="S34" s="168">
        <v>3</v>
      </c>
      <c r="T34" s="168">
        <v>0</v>
      </c>
      <c r="U34" s="168">
        <v>0</v>
      </c>
      <c r="V34" s="168">
        <v>0</v>
      </c>
      <c r="W34" s="191">
        <v>0</v>
      </c>
      <c r="X34" s="167">
        <v>10</v>
      </c>
      <c r="Y34" s="168">
        <v>20</v>
      </c>
      <c r="Z34" s="192">
        <v>4</v>
      </c>
      <c r="AA34" s="167">
        <v>13</v>
      </c>
      <c r="AB34" s="168">
        <v>21</v>
      </c>
      <c r="AC34" s="168">
        <v>0</v>
      </c>
      <c r="AD34" s="192">
        <v>0</v>
      </c>
      <c r="AE34" s="167">
        <v>34</v>
      </c>
      <c r="AF34" s="168">
        <v>1</v>
      </c>
      <c r="AG34" s="168">
        <v>25</v>
      </c>
      <c r="AH34" s="168">
        <v>26</v>
      </c>
      <c r="AI34" s="168">
        <v>0</v>
      </c>
      <c r="AJ34" s="168">
        <v>0</v>
      </c>
      <c r="AK34" s="168">
        <v>0</v>
      </c>
      <c r="AL34" s="192">
        <v>34</v>
      </c>
      <c r="AM34" s="167">
        <v>0</v>
      </c>
      <c r="AN34" s="168">
        <v>0</v>
      </c>
      <c r="AO34" s="168">
        <v>0</v>
      </c>
      <c r="AP34" s="192">
        <v>0</v>
      </c>
      <c r="AQ34" s="167">
        <v>0</v>
      </c>
      <c r="AR34" s="168">
        <v>0</v>
      </c>
      <c r="AS34" s="192">
        <v>0</v>
      </c>
      <c r="AT34" s="315"/>
    </row>
    <row r="35" spans="1:46" ht="13.5">
      <c r="A35" s="316" t="s">
        <v>413</v>
      </c>
      <c r="B35" s="171">
        <f>SUM(B26:B34)</f>
        <v>200</v>
      </c>
      <c r="C35" s="173">
        <f t="shared" ref="C35:AS35" si="2">SUM(C26:C34)</f>
        <v>95347</v>
      </c>
      <c r="D35" s="173">
        <f t="shared" si="2"/>
        <v>1621.4099999999999</v>
      </c>
      <c r="E35" s="174">
        <f t="shared" si="2"/>
        <v>24.59</v>
      </c>
      <c r="F35" s="193">
        <f t="shared" si="2"/>
        <v>314</v>
      </c>
      <c r="G35" s="172">
        <f t="shared" si="2"/>
        <v>201</v>
      </c>
      <c r="H35" s="172">
        <f t="shared" si="2"/>
        <v>164</v>
      </c>
      <c r="I35" s="172">
        <f t="shared" si="2"/>
        <v>24</v>
      </c>
      <c r="J35" s="172">
        <f t="shared" si="2"/>
        <v>58</v>
      </c>
      <c r="K35" s="172">
        <f t="shared" si="2"/>
        <v>103</v>
      </c>
      <c r="L35" s="172">
        <f t="shared" si="2"/>
        <v>0</v>
      </c>
      <c r="M35" s="172">
        <f t="shared" si="2"/>
        <v>5</v>
      </c>
      <c r="N35" s="172">
        <f t="shared" si="2"/>
        <v>0</v>
      </c>
      <c r="O35" s="172">
        <f t="shared" si="2"/>
        <v>0</v>
      </c>
      <c r="P35" s="172">
        <f t="shared" si="2"/>
        <v>21</v>
      </c>
      <c r="Q35" s="172">
        <f t="shared" si="2"/>
        <v>0</v>
      </c>
      <c r="R35" s="172">
        <f t="shared" si="2"/>
        <v>0</v>
      </c>
      <c r="S35" s="172">
        <f t="shared" si="2"/>
        <v>19</v>
      </c>
      <c r="T35" s="172">
        <f t="shared" si="2"/>
        <v>1</v>
      </c>
      <c r="U35" s="172">
        <f t="shared" si="2"/>
        <v>0</v>
      </c>
      <c r="V35" s="172">
        <f t="shared" si="2"/>
        <v>0</v>
      </c>
      <c r="W35" s="194">
        <f t="shared" si="2"/>
        <v>0</v>
      </c>
      <c r="X35" s="171">
        <f t="shared" si="2"/>
        <v>62</v>
      </c>
      <c r="Y35" s="172">
        <f t="shared" si="2"/>
        <v>228</v>
      </c>
      <c r="Z35" s="195">
        <f t="shared" si="2"/>
        <v>24</v>
      </c>
      <c r="AA35" s="171">
        <f t="shared" si="2"/>
        <v>126</v>
      </c>
      <c r="AB35" s="172">
        <f t="shared" si="2"/>
        <v>151</v>
      </c>
      <c r="AC35" s="172">
        <f t="shared" si="2"/>
        <v>0</v>
      </c>
      <c r="AD35" s="195">
        <f t="shared" si="2"/>
        <v>37</v>
      </c>
      <c r="AE35" s="171">
        <f t="shared" si="2"/>
        <v>314</v>
      </c>
      <c r="AF35" s="172">
        <f t="shared" si="2"/>
        <v>6</v>
      </c>
      <c r="AG35" s="172">
        <f t="shared" si="2"/>
        <v>201</v>
      </c>
      <c r="AH35" s="172">
        <f t="shared" si="2"/>
        <v>164</v>
      </c>
      <c r="AI35" s="172">
        <f t="shared" si="2"/>
        <v>21</v>
      </c>
      <c r="AJ35" s="172">
        <f t="shared" si="2"/>
        <v>0</v>
      </c>
      <c r="AK35" s="172">
        <f t="shared" si="2"/>
        <v>0</v>
      </c>
      <c r="AL35" s="195">
        <f t="shared" si="2"/>
        <v>293</v>
      </c>
      <c r="AM35" s="171">
        <f t="shared" si="2"/>
        <v>97</v>
      </c>
      <c r="AN35" s="172">
        <f t="shared" si="2"/>
        <v>175</v>
      </c>
      <c r="AO35" s="172">
        <f t="shared" si="2"/>
        <v>98</v>
      </c>
      <c r="AP35" s="195">
        <f t="shared" si="2"/>
        <v>233</v>
      </c>
      <c r="AQ35" s="171">
        <f t="shared" si="2"/>
        <v>0</v>
      </c>
      <c r="AR35" s="172">
        <f t="shared" si="2"/>
        <v>0</v>
      </c>
      <c r="AS35" s="195">
        <f t="shared" si="2"/>
        <v>0</v>
      </c>
      <c r="AT35" s="317"/>
    </row>
    <row r="36" spans="1:46">
      <c r="A36" s="312" t="s">
        <v>414</v>
      </c>
      <c r="B36" s="167">
        <v>0</v>
      </c>
      <c r="C36" s="169">
        <v>0</v>
      </c>
      <c r="D36" s="169">
        <v>0</v>
      </c>
      <c r="E36" s="170">
        <v>0</v>
      </c>
      <c r="F36" s="190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91">
        <v>0</v>
      </c>
      <c r="X36" s="167">
        <v>0</v>
      </c>
      <c r="Y36" s="168">
        <v>0</v>
      </c>
      <c r="Z36" s="192">
        <v>0</v>
      </c>
      <c r="AA36" s="167">
        <v>0</v>
      </c>
      <c r="AB36" s="168">
        <v>0</v>
      </c>
      <c r="AC36" s="168">
        <v>0</v>
      </c>
      <c r="AD36" s="192">
        <v>0</v>
      </c>
      <c r="AE36" s="167">
        <v>0</v>
      </c>
      <c r="AF36" s="168">
        <v>0</v>
      </c>
      <c r="AG36" s="168">
        <v>0</v>
      </c>
      <c r="AH36" s="168">
        <v>0</v>
      </c>
      <c r="AI36" s="168">
        <v>0</v>
      </c>
      <c r="AJ36" s="168">
        <v>0</v>
      </c>
      <c r="AK36" s="168">
        <v>0</v>
      </c>
      <c r="AL36" s="192">
        <v>0</v>
      </c>
      <c r="AM36" s="167">
        <v>1</v>
      </c>
      <c r="AN36" s="168">
        <v>10</v>
      </c>
      <c r="AO36" s="168">
        <v>21</v>
      </c>
      <c r="AP36" s="192">
        <v>54</v>
      </c>
      <c r="AQ36" s="167">
        <v>0</v>
      </c>
      <c r="AR36" s="168">
        <v>0</v>
      </c>
      <c r="AS36" s="192">
        <v>0</v>
      </c>
      <c r="AT36" s="315"/>
    </row>
    <row r="37" spans="1:46">
      <c r="A37" s="312" t="s">
        <v>415</v>
      </c>
      <c r="B37" s="167">
        <v>0</v>
      </c>
      <c r="C37" s="169">
        <v>0</v>
      </c>
      <c r="D37" s="169">
        <v>0</v>
      </c>
      <c r="E37" s="170">
        <v>0</v>
      </c>
      <c r="F37" s="190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91">
        <v>0</v>
      </c>
      <c r="X37" s="167">
        <v>0</v>
      </c>
      <c r="Y37" s="168">
        <v>0</v>
      </c>
      <c r="Z37" s="192">
        <v>0</v>
      </c>
      <c r="AA37" s="167">
        <v>0</v>
      </c>
      <c r="AB37" s="168">
        <v>0</v>
      </c>
      <c r="AC37" s="168">
        <v>0</v>
      </c>
      <c r="AD37" s="192">
        <v>0</v>
      </c>
      <c r="AE37" s="167">
        <v>0</v>
      </c>
      <c r="AF37" s="168">
        <v>0</v>
      </c>
      <c r="AG37" s="168">
        <v>0</v>
      </c>
      <c r="AH37" s="168">
        <v>0</v>
      </c>
      <c r="AI37" s="168">
        <v>0</v>
      </c>
      <c r="AJ37" s="168">
        <v>0</v>
      </c>
      <c r="AK37" s="168">
        <v>0</v>
      </c>
      <c r="AL37" s="192">
        <v>0</v>
      </c>
      <c r="AM37" s="167">
        <v>0</v>
      </c>
      <c r="AN37" s="168">
        <v>0</v>
      </c>
      <c r="AO37" s="168">
        <v>0</v>
      </c>
      <c r="AP37" s="192">
        <v>14</v>
      </c>
      <c r="AQ37" s="167">
        <v>0</v>
      </c>
      <c r="AR37" s="168">
        <v>0</v>
      </c>
      <c r="AS37" s="192">
        <v>0</v>
      </c>
      <c r="AT37" s="315"/>
    </row>
    <row r="38" spans="1:46">
      <c r="A38" s="312" t="s">
        <v>416</v>
      </c>
      <c r="B38" s="167">
        <v>0</v>
      </c>
      <c r="C38" s="169">
        <v>0</v>
      </c>
      <c r="D38" s="169">
        <v>0</v>
      </c>
      <c r="E38" s="170">
        <v>0</v>
      </c>
      <c r="F38" s="190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91">
        <v>0</v>
      </c>
      <c r="X38" s="167">
        <v>0</v>
      </c>
      <c r="Y38" s="168">
        <v>0</v>
      </c>
      <c r="Z38" s="192">
        <v>0</v>
      </c>
      <c r="AA38" s="167">
        <v>0</v>
      </c>
      <c r="AB38" s="168">
        <v>0</v>
      </c>
      <c r="AC38" s="168">
        <v>0</v>
      </c>
      <c r="AD38" s="192">
        <v>0</v>
      </c>
      <c r="AE38" s="167">
        <v>0</v>
      </c>
      <c r="AF38" s="168">
        <v>0</v>
      </c>
      <c r="AG38" s="168">
        <v>0</v>
      </c>
      <c r="AH38" s="168">
        <v>0</v>
      </c>
      <c r="AI38" s="168">
        <v>0</v>
      </c>
      <c r="AJ38" s="168">
        <v>0</v>
      </c>
      <c r="AK38" s="168">
        <v>0</v>
      </c>
      <c r="AL38" s="192">
        <v>0</v>
      </c>
      <c r="AM38" s="167">
        <v>0</v>
      </c>
      <c r="AN38" s="168">
        <v>0</v>
      </c>
      <c r="AO38" s="168">
        <v>0</v>
      </c>
      <c r="AP38" s="192">
        <v>25</v>
      </c>
      <c r="AQ38" s="167">
        <v>0</v>
      </c>
      <c r="AR38" s="168">
        <v>0</v>
      </c>
      <c r="AS38" s="192">
        <v>0</v>
      </c>
      <c r="AT38" s="315"/>
    </row>
    <row r="39" spans="1:46">
      <c r="A39" s="312" t="s">
        <v>417</v>
      </c>
      <c r="B39" s="167">
        <v>43</v>
      </c>
      <c r="C39" s="169">
        <v>7671.2</v>
      </c>
      <c r="D39" s="169">
        <v>365.06</v>
      </c>
      <c r="E39" s="170">
        <v>2.1989999999999998</v>
      </c>
      <c r="F39" s="190">
        <v>43</v>
      </c>
      <c r="G39" s="168">
        <v>31</v>
      </c>
      <c r="H39" s="168">
        <v>13</v>
      </c>
      <c r="I39" s="168">
        <v>0</v>
      </c>
      <c r="J39" s="168">
        <v>3</v>
      </c>
      <c r="K39" s="168">
        <v>13</v>
      </c>
      <c r="L39" s="168">
        <v>1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1</v>
      </c>
      <c r="T39" s="168">
        <v>0</v>
      </c>
      <c r="U39" s="168">
        <v>0</v>
      </c>
      <c r="V39" s="168">
        <v>0</v>
      </c>
      <c r="W39" s="191">
        <v>0</v>
      </c>
      <c r="X39" s="167">
        <v>0</v>
      </c>
      <c r="Y39" s="168">
        <v>43</v>
      </c>
      <c r="Z39" s="192">
        <v>0</v>
      </c>
      <c r="AA39" s="167">
        <v>7</v>
      </c>
      <c r="AB39" s="168">
        <v>19</v>
      </c>
      <c r="AC39" s="168">
        <v>0</v>
      </c>
      <c r="AD39" s="192">
        <v>17</v>
      </c>
      <c r="AE39" s="167">
        <v>43</v>
      </c>
      <c r="AF39" s="168">
        <v>1</v>
      </c>
      <c r="AG39" s="168">
        <v>31</v>
      </c>
      <c r="AH39" s="168">
        <v>13</v>
      </c>
      <c r="AI39" s="168">
        <v>2</v>
      </c>
      <c r="AJ39" s="168">
        <v>0</v>
      </c>
      <c r="AK39" s="168">
        <v>0</v>
      </c>
      <c r="AL39" s="192">
        <v>40</v>
      </c>
      <c r="AM39" s="167">
        <v>2</v>
      </c>
      <c r="AN39" s="168">
        <v>0</v>
      </c>
      <c r="AO39" s="168">
        <v>0</v>
      </c>
      <c r="AP39" s="192">
        <v>0</v>
      </c>
      <c r="AQ39" s="167">
        <v>0</v>
      </c>
      <c r="AR39" s="168">
        <v>0</v>
      </c>
      <c r="AS39" s="192">
        <v>0</v>
      </c>
      <c r="AT39" s="315"/>
    </row>
    <row r="40" spans="1:46">
      <c r="A40" s="312" t="s">
        <v>418</v>
      </c>
      <c r="B40" s="167">
        <v>12</v>
      </c>
      <c r="C40" s="169">
        <v>0</v>
      </c>
      <c r="D40" s="169">
        <v>0</v>
      </c>
      <c r="E40" s="170">
        <v>0</v>
      </c>
      <c r="F40" s="190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91">
        <v>0</v>
      </c>
      <c r="X40" s="167">
        <v>0</v>
      </c>
      <c r="Y40" s="168">
        <v>0</v>
      </c>
      <c r="Z40" s="192">
        <v>0</v>
      </c>
      <c r="AA40" s="167">
        <v>0</v>
      </c>
      <c r="AB40" s="168">
        <v>0</v>
      </c>
      <c r="AC40" s="168">
        <v>0</v>
      </c>
      <c r="AD40" s="192">
        <v>0</v>
      </c>
      <c r="AE40" s="167">
        <v>0</v>
      </c>
      <c r="AF40" s="168">
        <v>0</v>
      </c>
      <c r="AG40" s="168">
        <v>0</v>
      </c>
      <c r="AH40" s="168">
        <v>0</v>
      </c>
      <c r="AI40" s="168">
        <v>0</v>
      </c>
      <c r="AJ40" s="168">
        <v>0</v>
      </c>
      <c r="AK40" s="168">
        <v>0</v>
      </c>
      <c r="AL40" s="192">
        <v>0</v>
      </c>
      <c r="AM40" s="167">
        <v>0</v>
      </c>
      <c r="AN40" s="168">
        <v>0</v>
      </c>
      <c r="AO40" s="168">
        <v>0</v>
      </c>
      <c r="AP40" s="192">
        <v>0</v>
      </c>
      <c r="AQ40" s="167">
        <v>0</v>
      </c>
      <c r="AR40" s="168">
        <v>0</v>
      </c>
      <c r="AS40" s="192">
        <v>0</v>
      </c>
      <c r="AT40" s="315"/>
    </row>
    <row r="41" spans="1:46">
      <c r="A41" s="312" t="s">
        <v>419</v>
      </c>
      <c r="B41" s="167">
        <v>0</v>
      </c>
      <c r="C41" s="169">
        <v>0</v>
      </c>
      <c r="D41" s="169">
        <v>0</v>
      </c>
      <c r="E41" s="170">
        <v>0</v>
      </c>
      <c r="F41" s="190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91">
        <v>0</v>
      </c>
      <c r="X41" s="167">
        <v>0</v>
      </c>
      <c r="Y41" s="168">
        <v>0</v>
      </c>
      <c r="Z41" s="192">
        <v>0</v>
      </c>
      <c r="AA41" s="167">
        <v>0</v>
      </c>
      <c r="AB41" s="168">
        <v>0</v>
      </c>
      <c r="AC41" s="168">
        <v>0</v>
      </c>
      <c r="AD41" s="192">
        <v>0</v>
      </c>
      <c r="AE41" s="167">
        <v>0</v>
      </c>
      <c r="AF41" s="168">
        <v>0</v>
      </c>
      <c r="AG41" s="168">
        <v>0</v>
      </c>
      <c r="AH41" s="168">
        <v>0</v>
      </c>
      <c r="AI41" s="168">
        <v>0</v>
      </c>
      <c r="AJ41" s="168">
        <v>0</v>
      </c>
      <c r="AK41" s="168">
        <v>0</v>
      </c>
      <c r="AL41" s="192">
        <v>0</v>
      </c>
      <c r="AM41" s="167">
        <v>0</v>
      </c>
      <c r="AN41" s="168">
        <v>0</v>
      </c>
      <c r="AO41" s="168">
        <v>0</v>
      </c>
      <c r="AP41" s="192">
        <v>0</v>
      </c>
      <c r="AQ41" s="167">
        <v>0</v>
      </c>
      <c r="AR41" s="168">
        <v>0</v>
      </c>
      <c r="AS41" s="192">
        <v>0</v>
      </c>
      <c r="AT41" s="315"/>
    </row>
    <row r="42" spans="1:46">
      <c r="A42" s="312" t="s">
        <v>420</v>
      </c>
      <c r="B42" s="167">
        <v>0</v>
      </c>
      <c r="C42" s="169">
        <v>0</v>
      </c>
      <c r="D42" s="169">
        <v>0</v>
      </c>
      <c r="E42" s="170">
        <v>0</v>
      </c>
      <c r="F42" s="190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91">
        <v>0</v>
      </c>
      <c r="X42" s="167">
        <v>0</v>
      </c>
      <c r="Y42" s="168">
        <v>0</v>
      </c>
      <c r="Z42" s="192">
        <v>0</v>
      </c>
      <c r="AA42" s="167">
        <v>0</v>
      </c>
      <c r="AB42" s="168">
        <v>0</v>
      </c>
      <c r="AC42" s="168">
        <v>0</v>
      </c>
      <c r="AD42" s="192">
        <v>0</v>
      </c>
      <c r="AE42" s="167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168">
        <v>0</v>
      </c>
      <c r="AL42" s="192">
        <v>0</v>
      </c>
      <c r="AM42" s="167">
        <v>0</v>
      </c>
      <c r="AN42" s="168">
        <v>0</v>
      </c>
      <c r="AO42" s="168">
        <v>0</v>
      </c>
      <c r="AP42" s="192">
        <v>14</v>
      </c>
      <c r="AQ42" s="167">
        <v>0</v>
      </c>
      <c r="AR42" s="168">
        <v>0</v>
      </c>
      <c r="AS42" s="192">
        <v>0</v>
      </c>
      <c r="AT42" s="315"/>
    </row>
    <row r="43" spans="1:46" ht="13.5">
      <c r="A43" s="316" t="s">
        <v>421</v>
      </c>
      <c r="B43" s="171">
        <f>SUM(B36:B42)</f>
        <v>55</v>
      </c>
      <c r="C43" s="173">
        <f t="shared" ref="C43:AS43" si="3">SUM(C36:C42)</f>
        <v>7671.2</v>
      </c>
      <c r="D43" s="173">
        <f t="shared" si="3"/>
        <v>365.06</v>
      </c>
      <c r="E43" s="174">
        <f t="shared" si="3"/>
        <v>2.1989999999999998</v>
      </c>
      <c r="F43" s="193">
        <f t="shared" si="3"/>
        <v>43</v>
      </c>
      <c r="G43" s="172">
        <f t="shared" si="3"/>
        <v>31</v>
      </c>
      <c r="H43" s="172">
        <f t="shared" si="3"/>
        <v>13</v>
      </c>
      <c r="I43" s="172">
        <f t="shared" si="3"/>
        <v>0</v>
      </c>
      <c r="J43" s="172">
        <f t="shared" si="3"/>
        <v>3</v>
      </c>
      <c r="K43" s="172">
        <f t="shared" si="3"/>
        <v>13</v>
      </c>
      <c r="L43" s="172">
        <f t="shared" si="3"/>
        <v>1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1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94">
        <f t="shared" si="3"/>
        <v>0</v>
      </c>
      <c r="X43" s="171">
        <f t="shared" si="3"/>
        <v>0</v>
      </c>
      <c r="Y43" s="172">
        <f t="shared" si="3"/>
        <v>43</v>
      </c>
      <c r="Z43" s="195">
        <f t="shared" si="3"/>
        <v>0</v>
      </c>
      <c r="AA43" s="171">
        <f t="shared" si="3"/>
        <v>7</v>
      </c>
      <c r="AB43" s="172">
        <f t="shared" si="3"/>
        <v>19</v>
      </c>
      <c r="AC43" s="172">
        <f t="shared" si="3"/>
        <v>0</v>
      </c>
      <c r="AD43" s="195">
        <f t="shared" si="3"/>
        <v>17</v>
      </c>
      <c r="AE43" s="171">
        <f t="shared" si="3"/>
        <v>43</v>
      </c>
      <c r="AF43" s="172">
        <f t="shared" si="3"/>
        <v>1</v>
      </c>
      <c r="AG43" s="172">
        <f t="shared" si="3"/>
        <v>31</v>
      </c>
      <c r="AH43" s="172">
        <f t="shared" si="3"/>
        <v>13</v>
      </c>
      <c r="AI43" s="172">
        <f t="shared" si="3"/>
        <v>2</v>
      </c>
      <c r="AJ43" s="172">
        <f t="shared" si="3"/>
        <v>0</v>
      </c>
      <c r="AK43" s="172">
        <f t="shared" si="3"/>
        <v>0</v>
      </c>
      <c r="AL43" s="195">
        <f t="shared" si="3"/>
        <v>40</v>
      </c>
      <c r="AM43" s="171">
        <f t="shared" si="3"/>
        <v>3</v>
      </c>
      <c r="AN43" s="172">
        <f t="shared" si="3"/>
        <v>10</v>
      </c>
      <c r="AO43" s="172">
        <f t="shared" si="3"/>
        <v>21</v>
      </c>
      <c r="AP43" s="195">
        <f t="shared" si="3"/>
        <v>107</v>
      </c>
      <c r="AQ43" s="171">
        <f t="shared" si="3"/>
        <v>0</v>
      </c>
      <c r="AR43" s="172">
        <f t="shared" si="3"/>
        <v>0</v>
      </c>
      <c r="AS43" s="195">
        <f t="shared" si="3"/>
        <v>0</v>
      </c>
      <c r="AT43" s="317"/>
    </row>
    <row r="44" spans="1:46">
      <c r="A44" s="312" t="s">
        <v>422</v>
      </c>
      <c r="B44" s="167">
        <v>3</v>
      </c>
      <c r="C44" s="169">
        <v>0</v>
      </c>
      <c r="D44" s="169">
        <v>0</v>
      </c>
      <c r="E44" s="170">
        <v>0</v>
      </c>
      <c r="F44" s="190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91">
        <v>0</v>
      </c>
      <c r="X44" s="167">
        <v>0</v>
      </c>
      <c r="Y44" s="168">
        <v>0</v>
      </c>
      <c r="Z44" s="192">
        <v>0</v>
      </c>
      <c r="AA44" s="167">
        <v>0</v>
      </c>
      <c r="AB44" s="168">
        <v>0</v>
      </c>
      <c r="AC44" s="168">
        <v>0</v>
      </c>
      <c r="AD44" s="192">
        <v>0</v>
      </c>
      <c r="AE44" s="167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92">
        <v>0</v>
      </c>
      <c r="AM44" s="167">
        <v>0</v>
      </c>
      <c r="AN44" s="168">
        <v>0</v>
      </c>
      <c r="AO44" s="168">
        <v>0</v>
      </c>
      <c r="AP44" s="192">
        <v>0</v>
      </c>
      <c r="AQ44" s="167">
        <v>0</v>
      </c>
      <c r="AR44" s="168">
        <v>0</v>
      </c>
      <c r="AS44" s="192">
        <v>0</v>
      </c>
      <c r="AT44" s="315"/>
    </row>
    <row r="45" spans="1:46">
      <c r="A45" s="312" t="s">
        <v>423</v>
      </c>
      <c r="B45" s="167">
        <v>0</v>
      </c>
      <c r="C45" s="169">
        <v>0</v>
      </c>
      <c r="D45" s="169">
        <v>0</v>
      </c>
      <c r="E45" s="170">
        <v>0</v>
      </c>
      <c r="F45" s="190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91">
        <v>0</v>
      </c>
      <c r="X45" s="167">
        <v>0</v>
      </c>
      <c r="Y45" s="168">
        <v>0</v>
      </c>
      <c r="Z45" s="192">
        <v>0</v>
      </c>
      <c r="AA45" s="167">
        <v>0</v>
      </c>
      <c r="AB45" s="168">
        <v>0</v>
      </c>
      <c r="AC45" s="168">
        <v>0</v>
      </c>
      <c r="AD45" s="192">
        <v>0</v>
      </c>
      <c r="AE45" s="167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0</v>
      </c>
      <c r="AK45" s="168">
        <v>0</v>
      </c>
      <c r="AL45" s="192">
        <v>0</v>
      </c>
      <c r="AM45" s="167">
        <v>0</v>
      </c>
      <c r="AN45" s="168">
        <v>0</v>
      </c>
      <c r="AO45" s="168">
        <v>12</v>
      </c>
      <c r="AP45" s="192">
        <v>31</v>
      </c>
      <c r="AQ45" s="167">
        <v>0</v>
      </c>
      <c r="AR45" s="168">
        <v>0</v>
      </c>
      <c r="AS45" s="192">
        <v>0</v>
      </c>
      <c r="AT45" s="315"/>
    </row>
    <row r="46" spans="1:46">
      <c r="A46" s="312" t="s">
        <v>424</v>
      </c>
      <c r="B46" s="167">
        <v>0</v>
      </c>
      <c r="C46" s="169">
        <v>0</v>
      </c>
      <c r="D46" s="169">
        <v>0</v>
      </c>
      <c r="E46" s="170">
        <v>0</v>
      </c>
      <c r="F46" s="190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91">
        <v>0</v>
      </c>
      <c r="X46" s="167">
        <v>0</v>
      </c>
      <c r="Y46" s="168">
        <v>0</v>
      </c>
      <c r="Z46" s="192">
        <v>0</v>
      </c>
      <c r="AA46" s="167">
        <v>0</v>
      </c>
      <c r="AB46" s="168">
        <v>0</v>
      </c>
      <c r="AC46" s="168">
        <v>0</v>
      </c>
      <c r="AD46" s="192">
        <v>0</v>
      </c>
      <c r="AE46" s="167">
        <v>0</v>
      </c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8">
        <v>0</v>
      </c>
      <c r="AL46" s="192">
        <v>0</v>
      </c>
      <c r="AM46" s="167">
        <v>80</v>
      </c>
      <c r="AN46" s="168">
        <v>128</v>
      </c>
      <c r="AO46" s="168">
        <v>54</v>
      </c>
      <c r="AP46" s="192">
        <v>104</v>
      </c>
      <c r="AQ46" s="167">
        <v>0</v>
      </c>
      <c r="AR46" s="168">
        <v>0</v>
      </c>
      <c r="AS46" s="192">
        <v>0</v>
      </c>
      <c r="AT46" s="315"/>
    </row>
    <row r="47" spans="1:46">
      <c r="A47" s="312" t="s">
        <v>425</v>
      </c>
      <c r="B47" s="167">
        <v>1</v>
      </c>
      <c r="C47" s="169">
        <v>0</v>
      </c>
      <c r="D47" s="169">
        <v>0</v>
      </c>
      <c r="E47" s="170">
        <v>0</v>
      </c>
      <c r="F47" s="190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91">
        <v>0</v>
      </c>
      <c r="X47" s="167">
        <v>0</v>
      </c>
      <c r="Y47" s="168">
        <v>0</v>
      </c>
      <c r="Z47" s="192">
        <v>0</v>
      </c>
      <c r="AA47" s="167">
        <v>0</v>
      </c>
      <c r="AB47" s="168">
        <v>0</v>
      </c>
      <c r="AC47" s="168">
        <v>0</v>
      </c>
      <c r="AD47" s="192">
        <v>0</v>
      </c>
      <c r="AE47" s="167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92">
        <v>0</v>
      </c>
      <c r="AM47" s="167">
        <v>0</v>
      </c>
      <c r="AN47" s="168">
        <v>0</v>
      </c>
      <c r="AO47" s="168">
        <v>0</v>
      </c>
      <c r="AP47" s="192">
        <v>0</v>
      </c>
      <c r="AQ47" s="167">
        <v>0</v>
      </c>
      <c r="AR47" s="168">
        <v>0</v>
      </c>
      <c r="AS47" s="192">
        <v>0</v>
      </c>
      <c r="AT47" s="315"/>
    </row>
    <row r="48" spans="1:46">
      <c r="A48" s="312" t="s">
        <v>426</v>
      </c>
      <c r="B48" s="167">
        <v>0</v>
      </c>
      <c r="C48" s="169">
        <v>0</v>
      </c>
      <c r="D48" s="169">
        <v>0</v>
      </c>
      <c r="E48" s="170">
        <v>0</v>
      </c>
      <c r="F48" s="190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91">
        <v>0</v>
      </c>
      <c r="X48" s="167">
        <v>0</v>
      </c>
      <c r="Y48" s="168">
        <v>0</v>
      </c>
      <c r="Z48" s="192">
        <v>0</v>
      </c>
      <c r="AA48" s="167">
        <v>0</v>
      </c>
      <c r="AB48" s="168">
        <v>0</v>
      </c>
      <c r="AC48" s="168">
        <v>0</v>
      </c>
      <c r="AD48" s="192">
        <v>0</v>
      </c>
      <c r="AE48" s="167">
        <v>0</v>
      </c>
      <c r="AF48" s="168">
        <v>0</v>
      </c>
      <c r="AG48" s="168">
        <v>0</v>
      </c>
      <c r="AH48" s="168">
        <v>0</v>
      </c>
      <c r="AI48" s="168">
        <v>0</v>
      </c>
      <c r="AJ48" s="168">
        <v>0</v>
      </c>
      <c r="AK48" s="168">
        <v>0</v>
      </c>
      <c r="AL48" s="192">
        <v>0</v>
      </c>
      <c r="AM48" s="167">
        <v>0</v>
      </c>
      <c r="AN48" s="168">
        <v>0</v>
      </c>
      <c r="AO48" s="168">
        <v>0</v>
      </c>
      <c r="AP48" s="192">
        <v>254</v>
      </c>
      <c r="AQ48" s="167">
        <v>0</v>
      </c>
      <c r="AR48" s="168">
        <v>0</v>
      </c>
      <c r="AS48" s="192">
        <v>0</v>
      </c>
      <c r="AT48" s="315"/>
    </row>
    <row r="49" spans="1:46">
      <c r="A49" s="312" t="s">
        <v>427</v>
      </c>
      <c r="B49" s="167">
        <v>19</v>
      </c>
      <c r="C49" s="169">
        <v>2622</v>
      </c>
      <c r="D49" s="169">
        <v>240</v>
      </c>
      <c r="E49" s="170">
        <v>276</v>
      </c>
      <c r="F49" s="190">
        <v>19</v>
      </c>
      <c r="G49" s="168">
        <v>18</v>
      </c>
      <c r="H49" s="168">
        <v>9</v>
      </c>
      <c r="I49" s="168">
        <v>0</v>
      </c>
      <c r="J49" s="168">
        <v>2</v>
      </c>
      <c r="K49" s="168">
        <v>7</v>
      </c>
      <c r="L49" s="168">
        <v>0</v>
      </c>
      <c r="M49" s="168">
        <v>0</v>
      </c>
      <c r="N49" s="168">
        <v>0</v>
      </c>
      <c r="O49" s="168">
        <v>0</v>
      </c>
      <c r="P49" s="168">
        <v>1</v>
      </c>
      <c r="Q49" s="168">
        <v>0</v>
      </c>
      <c r="R49" s="168">
        <v>0</v>
      </c>
      <c r="S49" s="168">
        <v>2</v>
      </c>
      <c r="T49" s="168">
        <v>0</v>
      </c>
      <c r="U49" s="168">
        <v>0</v>
      </c>
      <c r="V49" s="168">
        <v>0</v>
      </c>
      <c r="W49" s="191">
        <v>0</v>
      </c>
      <c r="X49" s="167">
        <v>2</v>
      </c>
      <c r="Y49" s="168">
        <v>16</v>
      </c>
      <c r="Z49" s="192">
        <v>1</v>
      </c>
      <c r="AA49" s="167">
        <v>12</v>
      </c>
      <c r="AB49" s="168">
        <v>6</v>
      </c>
      <c r="AC49" s="168">
        <v>0</v>
      </c>
      <c r="AD49" s="192">
        <v>1</v>
      </c>
      <c r="AE49" s="167">
        <v>19</v>
      </c>
      <c r="AF49" s="168">
        <v>0</v>
      </c>
      <c r="AG49" s="168">
        <v>18</v>
      </c>
      <c r="AH49" s="168">
        <v>9</v>
      </c>
      <c r="AI49" s="168">
        <v>0</v>
      </c>
      <c r="AJ49" s="168">
        <v>0</v>
      </c>
      <c r="AK49" s="168">
        <v>0</v>
      </c>
      <c r="AL49" s="192">
        <v>19</v>
      </c>
      <c r="AM49" s="167">
        <v>0</v>
      </c>
      <c r="AN49" s="168">
        <v>0</v>
      </c>
      <c r="AO49" s="168">
        <v>3</v>
      </c>
      <c r="AP49" s="192">
        <v>19</v>
      </c>
      <c r="AQ49" s="167">
        <v>0</v>
      </c>
      <c r="AR49" s="168">
        <v>0</v>
      </c>
      <c r="AS49" s="192">
        <v>0</v>
      </c>
      <c r="AT49" s="315"/>
    </row>
    <row r="50" spans="1:46">
      <c r="A50" s="312" t="s">
        <v>428</v>
      </c>
      <c r="B50" s="167">
        <v>6</v>
      </c>
      <c r="C50" s="169">
        <v>2569.1999999999998</v>
      </c>
      <c r="D50" s="169">
        <v>352</v>
      </c>
      <c r="E50" s="170">
        <v>4.8600000000000003</v>
      </c>
      <c r="F50" s="190">
        <v>6</v>
      </c>
      <c r="G50" s="168">
        <v>2</v>
      </c>
      <c r="H50" s="168">
        <v>4</v>
      </c>
      <c r="I50" s="168">
        <v>2</v>
      </c>
      <c r="J50" s="168">
        <v>0</v>
      </c>
      <c r="K50" s="168">
        <v>2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91">
        <v>0</v>
      </c>
      <c r="X50" s="167">
        <v>2</v>
      </c>
      <c r="Y50" s="168">
        <v>4</v>
      </c>
      <c r="Z50" s="192">
        <v>0</v>
      </c>
      <c r="AA50" s="167">
        <v>0</v>
      </c>
      <c r="AB50" s="168">
        <v>0</v>
      </c>
      <c r="AC50" s="168">
        <v>1</v>
      </c>
      <c r="AD50" s="192">
        <v>5</v>
      </c>
      <c r="AE50" s="167">
        <v>6</v>
      </c>
      <c r="AF50" s="168">
        <v>0</v>
      </c>
      <c r="AG50" s="168">
        <v>2</v>
      </c>
      <c r="AH50" s="168">
        <v>4</v>
      </c>
      <c r="AI50" s="168">
        <v>0</v>
      </c>
      <c r="AJ50" s="168">
        <v>0</v>
      </c>
      <c r="AK50" s="168">
        <v>0</v>
      </c>
      <c r="AL50" s="192">
        <v>6</v>
      </c>
      <c r="AM50" s="167">
        <v>0</v>
      </c>
      <c r="AN50" s="168">
        <v>0</v>
      </c>
      <c r="AO50" s="168">
        <v>0</v>
      </c>
      <c r="AP50" s="192">
        <v>0</v>
      </c>
      <c r="AQ50" s="167">
        <v>0</v>
      </c>
      <c r="AR50" s="168">
        <v>0</v>
      </c>
      <c r="AS50" s="192">
        <v>0</v>
      </c>
      <c r="AT50" s="315"/>
    </row>
    <row r="51" spans="1:46">
      <c r="A51" s="312" t="s">
        <v>429</v>
      </c>
      <c r="B51" s="167">
        <v>0</v>
      </c>
      <c r="C51" s="169">
        <v>0</v>
      </c>
      <c r="D51" s="169">
        <v>0</v>
      </c>
      <c r="E51" s="170">
        <v>0</v>
      </c>
      <c r="F51" s="190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91">
        <v>0</v>
      </c>
      <c r="X51" s="167">
        <v>0</v>
      </c>
      <c r="Y51" s="168">
        <v>0</v>
      </c>
      <c r="Z51" s="192">
        <v>0</v>
      </c>
      <c r="AA51" s="167">
        <v>0</v>
      </c>
      <c r="AB51" s="168">
        <v>0</v>
      </c>
      <c r="AC51" s="168">
        <v>0</v>
      </c>
      <c r="AD51" s="192">
        <v>0</v>
      </c>
      <c r="AE51" s="167">
        <v>0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168">
        <v>0</v>
      </c>
      <c r="AL51" s="192">
        <v>0</v>
      </c>
      <c r="AM51" s="167">
        <v>0</v>
      </c>
      <c r="AN51" s="168">
        <v>0</v>
      </c>
      <c r="AO51" s="168">
        <v>0</v>
      </c>
      <c r="AP51" s="192">
        <v>0</v>
      </c>
      <c r="AQ51" s="167">
        <v>0</v>
      </c>
      <c r="AR51" s="168">
        <v>0</v>
      </c>
      <c r="AS51" s="192">
        <v>0</v>
      </c>
      <c r="AT51" s="315"/>
    </row>
    <row r="52" spans="1:46">
      <c r="A52" s="312" t="s">
        <v>430</v>
      </c>
      <c r="B52" s="167">
        <v>1</v>
      </c>
      <c r="C52" s="169">
        <v>138</v>
      </c>
      <c r="D52" s="169">
        <v>120</v>
      </c>
      <c r="E52" s="170">
        <v>138</v>
      </c>
      <c r="F52" s="190">
        <v>1</v>
      </c>
      <c r="G52" s="168">
        <v>1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91">
        <v>0</v>
      </c>
      <c r="X52" s="167">
        <v>0</v>
      </c>
      <c r="Y52" s="168">
        <v>1</v>
      </c>
      <c r="Z52" s="192">
        <v>0</v>
      </c>
      <c r="AA52" s="167">
        <v>1</v>
      </c>
      <c r="AB52" s="168">
        <v>0</v>
      </c>
      <c r="AC52" s="168">
        <v>0</v>
      </c>
      <c r="AD52" s="192">
        <v>0</v>
      </c>
      <c r="AE52" s="167">
        <v>1</v>
      </c>
      <c r="AF52" s="168">
        <v>0</v>
      </c>
      <c r="AG52" s="168">
        <v>1</v>
      </c>
      <c r="AH52" s="168">
        <v>0</v>
      </c>
      <c r="AI52" s="168">
        <v>0</v>
      </c>
      <c r="AJ52" s="168">
        <v>0</v>
      </c>
      <c r="AK52" s="168">
        <v>0</v>
      </c>
      <c r="AL52" s="192">
        <v>1</v>
      </c>
      <c r="AM52" s="167">
        <v>0</v>
      </c>
      <c r="AN52" s="168">
        <v>0</v>
      </c>
      <c r="AO52" s="168">
        <v>0</v>
      </c>
      <c r="AP52" s="192">
        <v>2</v>
      </c>
      <c r="AQ52" s="167">
        <v>0</v>
      </c>
      <c r="AR52" s="168">
        <v>0</v>
      </c>
      <c r="AS52" s="192">
        <v>0</v>
      </c>
      <c r="AT52" s="315"/>
    </row>
    <row r="53" spans="1:46">
      <c r="A53" s="312" t="s">
        <v>431</v>
      </c>
      <c r="B53" s="167">
        <v>6</v>
      </c>
      <c r="C53" s="169">
        <v>2569.1999999999998</v>
      </c>
      <c r="D53" s="169">
        <v>352</v>
      </c>
      <c r="E53" s="170">
        <v>4.8600000000000003</v>
      </c>
      <c r="F53" s="190">
        <v>6</v>
      </c>
      <c r="G53" s="168">
        <v>1</v>
      </c>
      <c r="H53" s="168">
        <v>3</v>
      </c>
      <c r="I53" s="168">
        <v>0</v>
      </c>
      <c r="J53" s="168">
        <v>0</v>
      </c>
      <c r="K53" s="168">
        <v>3</v>
      </c>
      <c r="L53" s="168">
        <v>0</v>
      </c>
      <c r="M53" s="168">
        <v>0</v>
      </c>
      <c r="N53" s="168">
        <v>0</v>
      </c>
      <c r="O53" s="168">
        <v>0</v>
      </c>
      <c r="P53" s="168">
        <v>1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91">
        <v>0</v>
      </c>
      <c r="X53" s="167">
        <v>0</v>
      </c>
      <c r="Y53" s="168">
        <v>6</v>
      </c>
      <c r="Z53" s="192">
        <v>0</v>
      </c>
      <c r="AA53" s="167">
        <v>0</v>
      </c>
      <c r="AB53" s="168">
        <v>0</v>
      </c>
      <c r="AC53" s="168">
        <v>2</v>
      </c>
      <c r="AD53" s="192">
        <v>4</v>
      </c>
      <c r="AE53" s="167">
        <v>6</v>
      </c>
      <c r="AF53" s="168">
        <v>0</v>
      </c>
      <c r="AG53" s="168">
        <v>0</v>
      </c>
      <c r="AH53" s="168">
        <v>0</v>
      </c>
      <c r="AI53" s="168">
        <v>1</v>
      </c>
      <c r="AJ53" s="168">
        <v>0</v>
      </c>
      <c r="AK53" s="168">
        <v>0</v>
      </c>
      <c r="AL53" s="192">
        <v>2</v>
      </c>
      <c r="AM53" s="167">
        <v>1</v>
      </c>
      <c r="AN53" s="168">
        <v>0</v>
      </c>
      <c r="AO53" s="168">
        <v>0</v>
      </c>
      <c r="AP53" s="192">
        <v>0</v>
      </c>
      <c r="AQ53" s="167">
        <v>0</v>
      </c>
      <c r="AR53" s="168">
        <v>0</v>
      </c>
      <c r="AS53" s="192">
        <v>0</v>
      </c>
      <c r="AT53" s="315"/>
    </row>
    <row r="54" spans="1:46">
      <c r="A54" s="312" t="s">
        <v>432</v>
      </c>
      <c r="B54" s="167">
        <v>10</v>
      </c>
      <c r="C54" s="169">
        <v>477.9</v>
      </c>
      <c r="D54" s="169">
        <v>54</v>
      </c>
      <c r="E54" s="170">
        <v>3.54</v>
      </c>
      <c r="F54" s="190">
        <v>10</v>
      </c>
      <c r="G54" s="168">
        <v>0</v>
      </c>
      <c r="H54" s="168">
        <v>6</v>
      </c>
      <c r="I54" s="168">
        <v>1</v>
      </c>
      <c r="J54" s="168">
        <v>1</v>
      </c>
      <c r="K54" s="168">
        <v>5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91">
        <v>0</v>
      </c>
      <c r="X54" s="167">
        <v>3</v>
      </c>
      <c r="Y54" s="168">
        <v>7</v>
      </c>
      <c r="Z54" s="192">
        <v>0</v>
      </c>
      <c r="AA54" s="167">
        <v>2</v>
      </c>
      <c r="AB54" s="168">
        <v>8</v>
      </c>
      <c r="AC54" s="168">
        <v>0</v>
      </c>
      <c r="AD54" s="192">
        <v>0</v>
      </c>
      <c r="AE54" s="167">
        <v>10</v>
      </c>
      <c r="AF54" s="168">
        <v>0</v>
      </c>
      <c r="AG54" s="168">
        <v>0</v>
      </c>
      <c r="AH54" s="168">
        <v>10</v>
      </c>
      <c r="AI54" s="168">
        <v>2</v>
      </c>
      <c r="AJ54" s="168">
        <v>0</v>
      </c>
      <c r="AK54" s="168">
        <v>0</v>
      </c>
      <c r="AL54" s="192">
        <v>8</v>
      </c>
      <c r="AM54" s="167">
        <v>2</v>
      </c>
      <c r="AN54" s="168">
        <v>0</v>
      </c>
      <c r="AO54" s="168">
        <v>0</v>
      </c>
      <c r="AP54" s="192">
        <v>0</v>
      </c>
      <c r="AQ54" s="167">
        <v>0</v>
      </c>
      <c r="AR54" s="168">
        <v>0</v>
      </c>
      <c r="AS54" s="192">
        <v>0</v>
      </c>
      <c r="AT54" s="315"/>
    </row>
    <row r="55" spans="1:46" ht="13.5">
      <c r="A55" s="316" t="s">
        <v>433</v>
      </c>
      <c r="B55" s="171">
        <f>SUM(B44:B54)</f>
        <v>46</v>
      </c>
      <c r="C55" s="173">
        <f t="shared" ref="C55:AS55" si="4">SUM(C44:C54)</f>
        <v>8376.2999999999993</v>
      </c>
      <c r="D55" s="173">
        <f t="shared" si="4"/>
        <v>1118</v>
      </c>
      <c r="E55" s="174">
        <f t="shared" si="4"/>
        <v>427.26000000000005</v>
      </c>
      <c r="F55" s="193">
        <f t="shared" si="4"/>
        <v>42</v>
      </c>
      <c r="G55" s="172">
        <f t="shared" si="4"/>
        <v>22</v>
      </c>
      <c r="H55" s="172">
        <f t="shared" si="4"/>
        <v>22</v>
      </c>
      <c r="I55" s="172">
        <f t="shared" si="4"/>
        <v>3</v>
      </c>
      <c r="J55" s="172">
        <f t="shared" si="4"/>
        <v>3</v>
      </c>
      <c r="K55" s="172">
        <f t="shared" si="4"/>
        <v>17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2</v>
      </c>
      <c r="Q55" s="172">
        <f t="shared" si="4"/>
        <v>0</v>
      </c>
      <c r="R55" s="172">
        <f t="shared" si="4"/>
        <v>0</v>
      </c>
      <c r="S55" s="172">
        <f t="shared" si="4"/>
        <v>2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94">
        <f t="shared" si="4"/>
        <v>0</v>
      </c>
      <c r="X55" s="171">
        <f t="shared" si="4"/>
        <v>7</v>
      </c>
      <c r="Y55" s="172">
        <f t="shared" si="4"/>
        <v>34</v>
      </c>
      <c r="Z55" s="195">
        <f t="shared" si="4"/>
        <v>1</v>
      </c>
      <c r="AA55" s="171">
        <f t="shared" si="4"/>
        <v>15</v>
      </c>
      <c r="AB55" s="172">
        <f t="shared" si="4"/>
        <v>14</v>
      </c>
      <c r="AC55" s="172">
        <f t="shared" si="4"/>
        <v>3</v>
      </c>
      <c r="AD55" s="195">
        <f t="shared" si="4"/>
        <v>10</v>
      </c>
      <c r="AE55" s="171">
        <f t="shared" si="4"/>
        <v>42</v>
      </c>
      <c r="AF55" s="172">
        <f t="shared" si="4"/>
        <v>0</v>
      </c>
      <c r="AG55" s="172">
        <f t="shared" si="4"/>
        <v>21</v>
      </c>
      <c r="AH55" s="172">
        <f t="shared" si="4"/>
        <v>23</v>
      </c>
      <c r="AI55" s="172">
        <f t="shared" si="4"/>
        <v>3</v>
      </c>
      <c r="AJ55" s="172">
        <f t="shared" si="4"/>
        <v>0</v>
      </c>
      <c r="AK55" s="172">
        <f t="shared" si="4"/>
        <v>0</v>
      </c>
      <c r="AL55" s="195">
        <f t="shared" si="4"/>
        <v>36</v>
      </c>
      <c r="AM55" s="171">
        <f t="shared" si="4"/>
        <v>83</v>
      </c>
      <c r="AN55" s="172">
        <f t="shared" si="4"/>
        <v>128</v>
      </c>
      <c r="AO55" s="172">
        <f t="shared" si="4"/>
        <v>69</v>
      </c>
      <c r="AP55" s="195">
        <f t="shared" si="4"/>
        <v>410</v>
      </c>
      <c r="AQ55" s="171">
        <f t="shared" si="4"/>
        <v>0</v>
      </c>
      <c r="AR55" s="172">
        <f t="shared" si="4"/>
        <v>0</v>
      </c>
      <c r="AS55" s="195">
        <f t="shared" si="4"/>
        <v>0</v>
      </c>
      <c r="AT55" s="317"/>
    </row>
    <row r="56" spans="1:46">
      <c r="A56" s="312" t="s">
        <v>434</v>
      </c>
      <c r="B56" s="167">
        <v>52</v>
      </c>
      <c r="C56" s="169">
        <v>18445.919999999998</v>
      </c>
      <c r="D56" s="169">
        <v>401.22</v>
      </c>
      <c r="E56" s="170">
        <v>3.6547999999999998</v>
      </c>
      <c r="F56" s="190">
        <v>52</v>
      </c>
      <c r="G56" s="168">
        <v>32</v>
      </c>
      <c r="H56" s="168">
        <v>27</v>
      </c>
      <c r="I56" s="168">
        <v>0</v>
      </c>
      <c r="J56" s="168">
        <v>12</v>
      </c>
      <c r="K56" s="168">
        <v>16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9</v>
      </c>
      <c r="T56" s="168">
        <v>0</v>
      </c>
      <c r="U56" s="168">
        <v>0</v>
      </c>
      <c r="V56" s="168">
        <v>0</v>
      </c>
      <c r="W56" s="191">
        <v>0</v>
      </c>
      <c r="X56" s="167">
        <v>1</v>
      </c>
      <c r="Y56" s="168">
        <v>46</v>
      </c>
      <c r="Z56" s="192">
        <v>5</v>
      </c>
      <c r="AA56" s="167">
        <v>15</v>
      </c>
      <c r="AB56" s="168">
        <v>25</v>
      </c>
      <c r="AC56" s="168">
        <v>0</v>
      </c>
      <c r="AD56" s="192">
        <v>12</v>
      </c>
      <c r="AE56" s="167">
        <v>52</v>
      </c>
      <c r="AF56" s="168">
        <v>2</v>
      </c>
      <c r="AG56" s="168">
        <v>32</v>
      </c>
      <c r="AH56" s="168">
        <v>27</v>
      </c>
      <c r="AI56" s="168">
        <v>1</v>
      </c>
      <c r="AJ56" s="168">
        <v>0</v>
      </c>
      <c r="AK56" s="168">
        <v>0</v>
      </c>
      <c r="AL56" s="192">
        <v>0</v>
      </c>
      <c r="AM56" s="167">
        <v>2</v>
      </c>
      <c r="AN56" s="168">
        <v>5</v>
      </c>
      <c r="AO56" s="168">
        <v>5</v>
      </c>
      <c r="AP56" s="192">
        <v>136</v>
      </c>
      <c r="AQ56" s="167">
        <v>0</v>
      </c>
      <c r="AR56" s="168">
        <v>0</v>
      </c>
      <c r="AS56" s="192">
        <v>0</v>
      </c>
      <c r="AT56" s="315"/>
    </row>
    <row r="57" spans="1:46">
      <c r="A57" s="312" t="s">
        <v>435</v>
      </c>
      <c r="B57" s="167">
        <v>0</v>
      </c>
      <c r="C57" s="169">
        <v>0</v>
      </c>
      <c r="D57" s="169">
        <v>0</v>
      </c>
      <c r="E57" s="170">
        <v>0</v>
      </c>
      <c r="F57" s="190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91">
        <v>0</v>
      </c>
      <c r="X57" s="167">
        <v>0</v>
      </c>
      <c r="Y57" s="168">
        <v>0</v>
      </c>
      <c r="Z57" s="192">
        <v>0</v>
      </c>
      <c r="AA57" s="167">
        <v>0</v>
      </c>
      <c r="AB57" s="168">
        <v>0</v>
      </c>
      <c r="AC57" s="168">
        <v>0</v>
      </c>
      <c r="AD57" s="192">
        <v>0</v>
      </c>
      <c r="AE57" s="167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92">
        <v>0</v>
      </c>
      <c r="AM57" s="167">
        <v>0</v>
      </c>
      <c r="AN57" s="168">
        <v>0</v>
      </c>
      <c r="AO57" s="168">
        <v>0</v>
      </c>
      <c r="AP57" s="192">
        <v>0</v>
      </c>
      <c r="AQ57" s="167">
        <v>0</v>
      </c>
      <c r="AR57" s="168">
        <v>0</v>
      </c>
      <c r="AS57" s="192">
        <v>0</v>
      </c>
      <c r="AT57" s="315"/>
    </row>
    <row r="58" spans="1:46">
      <c r="A58" s="312" t="s">
        <v>436</v>
      </c>
      <c r="B58" s="167">
        <v>0</v>
      </c>
      <c r="C58" s="169">
        <v>0</v>
      </c>
      <c r="D58" s="169">
        <v>0</v>
      </c>
      <c r="E58" s="170">
        <v>0</v>
      </c>
      <c r="F58" s="190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91">
        <v>0</v>
      </c>
      <c r="X58" s="167">
        <v>0</v>
      </c>
      <c r="Y58" s="168">
        <v>0</v>
      </c>
      <c r="Z58" s="192">
        <v>0</v>
      </c>
      <c r="AA58" s="167">
        <v>0</v>
      </c>
      <c r="AB58" s="168">
        <v>0</v>
      </c>
      <c r="AC58" s="168">
        <v>0</v>
      </c>
      <c r="AD58" s="192">
        <v>0</v>
      </c>
      <c r="AE58" s="167">
        <v>0</v>
      </c>
      <c r="AF58" s="168">
        <v>0</v>
      </c>
      <c r="AG58" s="168">
        <v>0</v>
      </c>
      <c r="AH58" s="168">
        <v>0</v>
      </c>
      <c r="AI58" s="168">
        <v>0</v>
      </c>
      <c r="AJ58" s="168">
        <v>0</v>
      </c>
      <c r="AK58" s="168">
        <v>0</v>
      </c>
      <c r="AL58" s="192">
        <v>0</v>
      </c>
      <c r="AM58" s="167">
        <v>0</v>
      </c>
      <c r="AN58" s="168">
        <v>0</v>
      </c>
      <c r="AO58" s="168">
        <v>0</v>
      </c>
      <c r="AP58" s="192">
        <v>48</v>
      </c>
      <c r="AQ58" s="167">
        <v>0</v>
      </c>
      <c r="AR58" s="168">
        <v>0</v>
      </c>
      <c r="AS58" s="192">
        <v>0</v>
      </c>
      <c r="AT58" s="315"/>
    </row>
    <row r="59" spans="1:46">
      <c r="A59" s="312" t="s">
        <v>437</v>
      </c>
      <c r="B59" s="167">
        <v>0</v>
      </c>
      <c r="C59" s="169">
        <v>0</v>
      </c>
      <c r="D59" s="169">
        <v>0</v>
      </c>
      <c r="E59" s="170">
        <v>0</v>
      </c>
      <c r="F59" s="190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91">
        <v>0</v>
      </c>
      <c r="X59" s="167">
        <v>0</v>
      </c>
      <c r="Y59" s="168">
        <v>0</v>
      </c>
      <c r="Z59" s="192">
        <v>0</v>
      </c>
      <c r="AA59" s="167">
        <v>0</v>
      </c>
      <c r="AB59" s="168">
        <v>0</v>
      </c>
      <c r="AC59" s="168">
        <v>0</v>
      </c>
      <c r="AD59" s="192">
        <v>0</v>
      </c>
      <c r="AE59" s="167">
        <v>0</v>
      </c>
      <c r="AF59" s="168">
        <v>0</v>
      </c>
      <c r="AG59" s="168">
        <v>0</v>
      </c>
      <c r="AH59" s="168">
        <v>0</v>
      </c>
      <c r="AI59" s="168">
        <v>0</v>
      </c>
      <c r="AJ59" s="168">
        <v>0</v>
      </c>
      <c r="AK59" s="168">
        <v>0</v>
      </c>
      <c r="AL59" s="192">
        <v>0</v>
      </c>
      <c r="AM59" s="167">
        <v>0</v>
      </c>
      <c r="AN59" s="168">
        <v>0</v>
      </c>
      <c r="AO59" s="168">
        <v>0</v>
      </c>
      <c r="AP59" s="192">
        <v>0</v>
      </c>
      <c r="AQ59" s="167">
        <v>0</v>
      </c>
      <c r="AR59" s="168">
        <v>0</v>
      </c>
      <c r="AS59" s="192">
        <v>0</v>
      </c>
      <c r="AT59" s="315"/>
    </row>
    <row r="60" spans="1:46">
      <c r="A60" s="312" t="s">
        <v>438</v>
      </c>
      <c r="B60" s="167">
        <v>0</v>
      </c>
      <c r="C60" s="169">
        <v>0</v>
      </c>
      <c r="D60" s="169">
        <v>0</v>
      </c>
      <c r="E60" s="170">
        <v>0</v>
      </c>
      <c r="F60" s="190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91">
        <v>0</v>
      </c>
      <c r="X60" s="167">
        <v>0</v>
      </c>
      <c r="Y60" s="168">
        <v>0</v>
      </c>
      <c r="Z60" s="192">
        <v>0</v>
      </c>
      <c r="AA60" s="167">
        <v>0</v>
      </c>
      <c r="AB60" s="168">
        <v>0</v>
      </c>
      <c r="AC60" s="168">
        <v>0</v>
      </c>
      <c r="AD60" s="192">
        <v>0</v>
      </c>
      <c r="AE60" s="167">
        <v>0</v>
      </c>
      <c r="AF60" s="168">
        <v>0</v>
      </c>
      <c r="AG60" s="168">
        <v>0</v>
      </c>
      <c r="AH60" s="168">
        <v>0</v>
      </c>
      <c r="AI60" s="168">
        <v>0</v>
      </c>
      <c r="AJ60" s="168">
        <v>0</v>
      </c>
      <c r="AK60" s="168">
        <v>0</v>
      </c>
      <c r="AL60" s="192">
        <v>0</v>
      </c>
      <c r="AM60" s="167">
        <v>0</v>
      </c>
      <c r="AN60" s="168">
        <v>0</v>
      </c>
      <c r="AO60" s="168">
        <v>0</v>
      </c>
      <c r="AP60" s="192">
        <v>0</v>
      </c>
      <c r="AQ60" s="167">
        <v>0</v>
      </c>
      <c r="AR60" s="168">
        <v>0</v>
      </c>
      <c r="AS60" s="192">
        <v>0</v>
      </c>
      <c r="AT60" s="315"/>
    </row>
    <row r="61" spans="1:46">
      <c r="A61" s="312" t="s">
        <v>439</v>
      </c>
      <c r="B61" s="167">
        <v>65</v>
      </c>
      <c r="C61" s="169">
        <v>12136</v>
      </c>
      <c r="D61" s="169">
        <v>201.41</v>
      </c>
      <c r="E61" s="170">
        <v>4.24</v>
      </c>
      <c r="F61" s="190">
        <v>65</v>
      </c>
      <c r="G61" s="168">
        <v>37</v>
      </c>
      <c r="H61" s="168">
        <v>51</v>
      </c>
      <c r="I61" s="168">
        <v>3</v>
      </c>
      <c r="J61" s="168">
        <v>7</v>
      </c>
      <c r="K61" s="168">
        <v>45</v>
      </c>
      <c r="L61" s="168">
        <v>0</v>
      </c>
      <c r="M61" s="168">
        <v>2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91">
        <v>0</v>
      </c>
      <c r="X61" s="167">
        <v>17</v>
      </c>
      <c r="Y61" s="168">
        <v>47</v>
      </c>
      <c r="Z61" s="192">
        <v>1</v>
      </c>
      <c r="AA61" s="167">
        <v>51</v>
      </c>
      <c r="AB61" s="168">
        <v>14</v>
      </c>
      <c r="AC61" s="168">
        <v>0</v>
      </c>
      <c r="AD61" s="192">
        <v>0</v>
      </c>
      <c r="AE61" s="167">
        <v>65</v>
      </c>
      <c r="AF61" s="168">
        <v>0</v>
      </c>
      <c r="AG61" s="168">
        <v>37</v>
      </c>
      <c r="AH61" s="168">
        <v>51</v>
      </c>
      <c r="AI61" s="168">
        <v>0</v>
      </c>
      <c r="AJ61" s="168">
        <v>0</v>
      </c>
      <c r="AK61" s="168">
        <v>0</v>
      </c>
      <c r="AL61" s="192">
        <v>65</v>
      </c>
      <c r="AM61" s="167">
        <v>0</v>
      </c>
      <c r="AN61" s="168">
        <v>0</v>
      </c>
      <c r="AO61" s="168">
        <v>0</v>
      </c>
      <c r="AP61" s="192">
        <v>32</v>
      </c>
      <c r="AQ61" s="167">
        <v>0</v>
      </c>
      <c r="AR61" s="168">
        <v>0</v>
      </c>
      <c r="AS61" s="192">
        <v>0</v>
      </c>
      <c r="AT61" s="315"/>
    </row>
    <row r="62" spans="1:46">
      <c r="A62" s="312" t="s">
        <v>440</v>
      </c>
      <c r="B62" s="167">
        <v>5</v>
      </c>
      <c r="C62" s="169">
        <v>744</v>
      </c>
      <c r="D62" s="169">
        <v>158</v>
      </c>
      <c r="E62" s="170">
        <v>4.71</v>
      </c>
      <c r="F62" s="190">
        <v>5</v>
      </c>
      <c r="G62" s="168">
        <v>1</v>
      </c>
      <c r="H62" s="168">
        <v>4</v>
      </c>
      <c r="I62" s="168">
        <v>0</v>
      </c>
      <c r="J62" s="168">
        <v>1</v>
      </c>
      <c r="K62" s="168">
        <v>4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91">
        <v>0</v>
      </c>
      <c r="X62" s="167">
        <v>0</v>
      </c>
      <c r="Y62" s="168">
        <v>5</v>
      </c>
      <c r="Z62" s="192">
        <v>0</v>
      </c>
      <c r="AA62" s="167">
        <v>5</v>
      </c>
      <c r="AB62" s="168">
        <v>0</v>
      </c>
      <c r="AC62" s="168">
        <v>0</v>
      </c>
      <c r="AD62" s="192">
        <v>0</v>
      </c>
      <c r="AE62" s="167">
        <v>5</v>
      </c>
      <c r="AF62" s="168">
        <v>0</v>
      </c>
      <c r="AG62" s="168">
        <v>1</v>
      </c>
      <c r="AH62" s="168">
        <v>4</v>
      </c>
      <c r="AI62" s="168">
        <v>0</v>
      </c>
      <c r="AJ62" s="168">
        <v>0</v>
      </c>
      <c r="AK62" s="168">
        <v>0</v>
      </c>
      <c r="AL62" s="192">
        <v>5</v>
      </c>
      <c r="AM62" s="167">
        <v>0</v>
      </c>
      <c r="AN62" s="168">
        <v>0</v>
      </c>
      <c r="AO62" s="168">
        <v>0</v>
      </c>
      <c r="AP62" s="192">
        <v>11</v>
      </c>
      <c r="AQ62" s="167">
        <v>0</v>
      </c>
      <c r="AR62" s="168">
        <v>0</v>
      </c>
      <c r="AS62" s="192">
        <v>0</v>
      </c>
      <c r="AT62" s="315"/>
    </row>
    <row r="63" spans="1:46">
      <c r="A63" s="312" t="s">
        <v>441</v>
      </c>
      <c r="B63" s="167">
        <v>0</v>
      </c>
      <c r="C63" s="169">
        <v>0</v>
      </c>
      <c r="D63" s="169">
        <v>0</v>
      </c>
      <c r="E63" s="170">
        <v>0</v>
      </c>
      <c r="F63" s="190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91">
        <v>0</v>
      </c>
      <c r="X63" s="167">
        <v>0</v>
      </c>
      <c r="Y63" s="168">
        <v>0</v>
      </c>
      <c r="Z63" s="192">
        <v>0</v>
      </c>
      <c r="AA63" s="167">
        <v>0</v>
      </c>
      <c r="AB63" s="168">
        <v>0</v>
      </c>
      <c r="AC63" s="168">
        <v>0</v>
      </c>
      <c r="AD63" s="192">
        <v>0</v>
      </c>
      <c r="AE63" s="167">
        <v>0</v>
      </c>
      <c r="AF63" s="168">
        <v>0</v>
      </c>
      <c r="AG63" s="168">
        <v>0</v>
      </c>
      <c r="AH63" s="168">
        <v>0</v>
      </c>
      <c r="AI63" s="168">
        <v>0</v>
      </c>
      <c r="AJ63" s="168">
        <v>0</v>
      </c>
      <c r="AK63" s="168">
        <v>0</v>
      </c>
      <c r="AL63" s="192">
        <v>0</v>
      </c>
      <c r="AM63" s="167">
        <v>0</v>
      </c>
      <c r="AN63" s="168">
        <v>0</v>
      </c>
      <c r="AO63" s="168">
        <v>0</v>
      </c>
      <c r="AP63" s="192">
        <v>6</v>
      </c>
      <c r="AQ63" s="167">
        <v>0</v>
      </c>
      <c r="AR63" s="168">
        <v>0</v>
      </c>
      <c r="AS63" s="192">
        <v>0</v>
      </c>
      <c r="AT63" s="315"/>
    </row>
    <row r="64" spans="1:46">
      <c r="A64" s="312" t="s">
        <v>442</v>
      </c>
      <c r="B64" s="167">
        <v>0</v>
      </c>
      <c r="C64" s="169">
        <v>0</v>
      </c>
      <c r="D64" s="169">
        <v>0</v>
      </c>
      <c r="E64" s="170">
        <v>0</v>
      </c>
      <c r="F64" s="190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91">
        <v>0</v>
      </c>
      <c r="X64" s="167">
        <v>0</v>
      </c>
      <c r="Y64" s="168">
        <v>0</v>
      </c>
      <c r="Z64" s="192">
        <v>0</v>
      </c>
      <c r="AA64" s="167">
        <v>0</v>
      </c>
      <c r="AB64" s="168">
        <v>0</v>
      </c>
      <c r="AC64" s="168">
        <v>0</v>
      </c>
      <c r="AD64" s="192">
        <v>0</v>
      </c>
      <c r="AE64" s="167">
        <v>0</v>
      </c>
      <c r="AF64" s="168">
        <v>0</v>
      </c>
      <c r="AG64" s="168">
        <v>0</v>
      </c>
      <c r="AH64" s="168">
        <v>0</v>
      </c>
      <c r="AI64" s="168">
        <v>0</v>
      </c>
      <c r="AJ64" s="168">
        <v>0</v>
      </c>
      <c r="AK64" s="168">
        <v>0</v>
      </c>
      <c r="AL64" s="192">
        <v>0</v>
      </c>
      <c r="AM64" s="167">
        <v>0</v>
      </c>
      <c r="AN64" s="168">
        <v>0</v>
      </c>
      <c r="AO64" s="168">
        <v>8</v>
      </c>
      <c r="AP64" s="192">
        <v>112</v>
      </c>
      <c r="AQ64" s="167">
        <v>0</v>
      </c>
      <c r="AR64" s="168">
        <v>0</v>
      </c>
      <c r="AS64" s="192">
        <v>0</v>
      </c>
      <c r="AT64" s="315"/>
    </row>
    <row r="65" spans="1:46">
      <c r="A65" s="312" t="s">
        <v>443</v>
      </c>
      <c r="B65" s="167">
        <v>80</v>
      </c>
      <c r="C65" s="169">
        <v>7348</v>
      </c>
      <c r="D65" s="169">
        <v>112</v>
      </c>
      <c r="E65" s="170">
        <v>3.46</v>
      </c>
      <c r="F65" s="190">
        <v>18</v>
      </c>
      <c r="G65" s="168">
        <v>0</v>
      </c>
      <c r="H65" s="168">
        <v>18</v>
      </c>
      <c r="I65" s="168">
        <v>0</v>
      </c>
      <c r="J65" s="168">
        <v>2</v>
      </c>
      <c r="K65" s="168">
        <v>17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1</v>
      </c>
      <c r="U65" s="168">
        <v>0</v>
      </c>
      <c r="V65" s="168">
        <v>0</v>
      </c>
      <c r="W65" s="191">
        <v>0</v>
      </c>
      <c r="X65" s="167">
        <v>4</v>
      </c>
      <c r="Y65" s="168">
        <v>13</v>
      </c>
      <c r="Z65" s="192">
        <v>1</v>
      </c>
      <c r="AA65" s="167">
        <v>14</v>
      </c>
      <c r="AB65" s="168">
        <v>4</v>
      </c>
      <c r="AC65" s="168">
        <v>0</v>
      </c>
      <c r="AD65" s="192">
        <v>0</v>
      </c>
      <c r="AE65" s="167">
        <v>18</v>
      </c>
      <c r="AF65" s="168">
        <v>0</v>
      </c>
      <c r="AG65" s="168">
        <v>0</v>
      </c>
      <c r="AH65" s="168">
        <v>18</v>
      </c>
      <c r="AI65" s="168">
        <v>2</v>
      </c>
      <c r="AJ65" s="168">
        <v>0</v>
      </c>
      <c r="AK65" s="168">
        <v>0</v>
      </c>
      <c r="AL65" s="192">
        <v>16</v>
      </c>
      <c r="AM65" s="167">
        <v>0</v>
      </c>
      <c r="AN65" s="168">
        <v>0</v>
      </c>
      <c r="AO65" s="168">
        <v>0</v>
      </c>
      <c r="AP65" s="192">
        <v>225</v>
      </c>
      <c r="AQ65" s="167">
        <v>0</v>
      </c>
      <c r="AR65" s="168">
        <v>0</v>
      </c>
      <c r="AS65" s="192">
        <v>0</v>
      </c>
      <c r="AT65" s="315"/>
    </row>
    <row r="66" spans="1:46">
      <c r="A66" s="312" t="s">
        <v>444</v>
      </c>
      <c r="B66" s="167">
        <v>0</v>
      </c>
      <c r="C66" s="169">
        <v>0</v>
      </c>
      <c r="D66" s="169">
        <v>0</v>
      </c>
      <c r="E66" s="170">
        <v>0</v>
      </c>
      <c r="F66" s="190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91">
        <v>0</v>
      </c>
      <c r="X66" s="167">
        <v>0</v>
      </c>
      <c r="Y66" s="168">
        <v>0</v>
      </c>
      <c r="Z66" s="192">
        <v>0</v>
      </c>
      <c r="AA66" s="167">
        <v>0</v>
      </c>
      <c r="AB66" s="168">
        <v>0</v>
      </c>
      <c r="AC66" s="168">
        <v>0</v>
      </c>
      <c r="AD66" s="192">
        <v>0</v>
      </c>
      <c r="AE66" s="167">
        <v>0</v>
      </c>
      <c r="AF66" s="168">
        <v>0</v>
      </c>
      <c r="AG66" s="168">
        <v>0</v>
      </c>
      <c r="AH66" s="168">
        <v>0</v>
      </c>
      <c r="AI66" s="168">
        <v>0</v>
      </c>
      <c r="AJ66" s="168">
        <v>0</v>
      </c>
      <c r="AK66" s="168">
        <v>0</v>
      </c>
      <c r="AL66" s="192">
        <v>0</v>
      </c>
      <c r="AM66" s="167">
        <v>0</v>
      </c>
      <c r="AN66" s="168">
        <v>0</v>
      </c>
      <c r="AO66" s="168">
        <v>0</v>
      </c>
      <c r="AP66" s="192">
        <v>0</v>
      </c>
      <c r="AQ66" s="167">
        <v>0</v>
      </c>
      <c r="AR66" s="168">
        <v>0</v>
      </c>
      <c r="AS66" s="192">
        <v>0</v>
      </c>
      <c r="AT66" s="315"/>
    </row>
    <row r="67" spans="1:46">
      <c r="A67" s="312" t="s">
        <v>445</v>
      </c>
      <c r="B67" s="167">
        <v>0</v>
      </c>
      <c r="C67" s="169">
        <v>0</v>
      </c>
      <c r="D67" s="169">
        <v>0</v>
      </c>
      <c r="E67" s="170">
        <v>0</v>
      </c>
      <c r="F67" s="190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91">
        <v>0</v>
      </c>
      <c r="X67" s="167">
        <v>0</v>
      </c>
      <c r="Y67" s="168">
        <v>0</v>
      </c>
      <c r="Z67" s="192">
        <v>0</v>
      </c>
      <c r="AA67" s="167">
        <v>0</v>
      </c>
      <c r="AB67" s="168">
        <v>0</v>
      </c>
      <c r="AC67" s="168">
        <v>0</v>
      </c>
      <c r="AD67" s="192">
        <v>0</v>
      </c>
      <c r="AE67" s="167">
        <v>0</v>
      </c>
      <c r="AF67" s="168">
        <v>0</v>
      </c>
      <c r="AG67" s="168">
        <v>0</v>
      </c>
      <c r="AH67" s="168">
        <v>0</v>
      </c>
      <c r="AI67" s="168">
        <v>0</v>
      </c>
      <c r="AJ67" s="168">
        <v>0</v>
      </c>
      <c r="AK67" s="168">
        <v>0</v>
      </c>
      <c r="AL67" s="192">
        <v>0</v>
      </c>
      <c r="AM67" s="167">
        <v>0</v>
      </c>
      <c r="AN67" s="168">
        <v>0</v>
      </c>
      <c r="AO67" s="168">
        <v>0</v>
      </c>
      <c r="AP67" s="192">
        <v>0</v>
      </c>
      <c r="AQ67" s="167">
        <v>0</v>
      </c>
      <c r="AR67" s="168">
        <v>0</v>
      </c>
      <c r="AS67" s="192">
        <v>0</v>
      </c>
      <c r="AT67" s="315"/>
    </row>
    <row r="68" spans="1:46">
      <c r="A68" s="312" t="s">
        <v>446</v>
      </c>
      <c r="B68" s="167">
        <v>0</v>
      </c>
      <c r="C68" s="169">
        <v>0</v>
      </c>
      <c r="D68" s="169">
        <v>0</v>
      </c>
      <c r="E68" s="170">
        <v>0</v>
      </c>
      <c r="F68" s="190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91">
        <v>0</v>
      </c>
      <c r="X68" s="167">
        <v>0</v>
      </c>
      <c r="Y68" s="168">
        <v>0</v>
      </c>
      <c r="Z68" s="192">
        <v>0</v>
      </c>
      <c r="AA68" s="167">
        <v>0</v>
      </c>
      <c r="AB68" s="168">
        <v>0</v>
      </c>
      <c r="AC68" s="168">
        <v>0</v>
      </c>
      <c r="AD68" s="192">
        <v>0</v>
      </c>
      <c r="AE68" s="167">
        <v>0</v>
      </c>
      <c r="AF68" s="168">
        <v>0</v>
      </c>
      <c r="AG68" s="168">
        <v>0</v>
      </c>
      <c r="AH68" s="168">
        <v>0</v>
      </c>
      <c r="AI68" s="168">
        <v>0</v>
      </c>
      <c r="AJ68" s="168">
        <v>0</v>
      </c>
      <c r="AK68" s="168">
        <v>0</v>
      </c>
      <c r="AL68" s="192">
        <v>0</v>
      </c>
      <c r="AM68" s="167">
        <v>0</v>
      </c>
      <c r="AN68" s="168">
        <v>0</v>
      </c>
      <c r="AO68" s="168">
        <v>0</v>
      </c>
      <c r="AP68" s="192">
        <v>0</v>
      </c>
      <c r="AQ68" s="167">
        <v>0</v>
      </c>
      <c r="AR68" s="168">
        <v>0</v>
      </c>
      <c r="AS68" s="192">
        <v>0</v>
      </c>
      <c r="AT68" s="315"/>
    </row>
    <row r="69" spans="1:46" ht="13.5">
      <c r="A69" s="316" t="s">
        <v>447</v>
      </c>
      <c r="B69" s="171">
        <f>SUM(B56:B68)</f>
        <v>202</v>
      </c>
      <c r="C69" s="173">
        <f t="shared" ref="C69:AS69" si="5">SUM(C56:C68)</f>
        <v>38673.919999999998</v>
      </c>
      <c r="D69" s="173">
        <f t="shared" si="5"/>
        <v>872.63</v>
      </c>
      <c r="E69" s="173">
        <f t="shared" si="5"/>
        <v>16.064800000000002</v>
      </c>
      <c r="F69" s="193">
        <f t="shared" si="5"/>
        <v>140</v>
      </c>
      <c r="G69" s="172">
        <f t="shared" si="5"/>
        <v>70</v>
      </c>
      <c r="H69" s="172">
        <f t="shared" si="5"/>
        <v>100</v>
      </c>
      <c r="I69" s="172">
        <f t="shared" si="5"/>
        <v>3</v>
      </c>
      <c r="J69" s="172">
        <f t="shared" si="5"/>
        <v>22</v>
      </c>
      <c r="K69" s="172">
        <f t="shared" si="5"/>
        <v>82</v>
      </c>
      <c r="L69" s="172">
        <f t="shared" si="5"/>
        <v>0</v>
      </c>
      <c r="M69" s="172">
        <f t="shared" si="5"/>
        <v>2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9</v>
      </c>
      <c r="T69" s="172">
        <f t="shared" si="5"/>
        <v>1</v>
      </c>
      <c r="U69" s="172">
        <f t="shared" si="5"/>
        <v>0</v>
      </c>
      <c r="V69" s="172">
        <f t="shared" si="5"/>
        <v>0</v>
      </c>
      <c r="W69" s="194">
        <f t="shared" si="5"/>
        <v>0</v>
      </c>
      <c r="X69" s="171">
        <f t="shared" si="5"/>
        <v>22</v>
      </c>
      <c r="Y69" s="172">
        <f t="shared" si="5"/>
        <v>111</v>
      </c>
      <c r="Z69" s="195">
        <f t="shared" si="5"/>
        <v>7</v>
      </c>
      <c r="AA69" s="171">
        <f t="shared" si="5"/>
        <v>85</v>
      </c>
      <c r="AB69" s="172">
        <f t="shared" si="5"/>
        <v>43</v>
      </c>
      <c r="AC69" s="172">
        <f t="shared" si="5"/>
        <v>0</v>
      </c>
      <c r="AD69" s="195">
        <f t="shared" si="5"/>
        <v>12</v>
      </c>
      <c r="AE69" s="171">
        <f t="shared" si="5"/>
        <v>140</v>
      </c>
      <c r="AF69" s="172">
        <f t="shared" si="5"/>
        <v>2</v>
      </c>
      <c r="AG69" s="172">
        <f t="shared" si="5"/>
        <v>70</v>
      </c>
      <c r="AH69" s="172">
        <f t="shared" si="5"/>
        <v>100</v>
      </c>
      <c r="AI69" s="172">
        <f t="shared" si="5"/>
        <v>3</v>
      </c>
      <c r="AJ69" s="172">
        <f t="shared" si="5"/>
        <v>0</v>
      </c>
      <c r="AK69" s="172">
        <f t="shared" si="5"/>
        <v>0</v>
      </c>
      <c r="AL69" s="195">
        <f t="shared" si="5"/>
        <v>86</v>
      </c>
      <c r="AM69" s="171">
        <f t="shared" si="5"/>
        <v>2</v>
      </c>
      <c r="AN69" s="172">
        <f t="shared" si="5"/>
        <v>5</v>
      </c>
      <c r="AO69" s="172">
        <f t="shared" si="5"/>
        <v>13</v>
      </c>
      <c r="AP69" s="195">
        <f t="shared" si="5"/>
        <v>570</v>
      </c>
      <c r="AQ69" s="171">
        <f t="shared" si="5"/>
        <v>0</v>
      </c>
      <c r="AR69" s="172">
        <f t="shared" si="5"/>
        <v>0</v>
      </c>
      <c r="AS69" s="195">
        <f t="shared" si="5"/>
        <v>0</v>
      </c>
      <c r="AT69" s="317"/>
    </row>
    <row r="70" spans="1:46">
      <c r="A70" s="312" t="s">
        <v>448</v>
      </c>
      <c r="B70" s="167">
        <v>0</v>
      </c>
      <c r="C70" s="169">
        <v>0</v>
      </c>
      <c r="D70" s="169">
        <v>0</v>
      </c>
      <c r="E70" s="170">
        <v>0</v>
      </c>
      <c r="F70" s="190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91">
        <v>0</v>
      </c>
      <c r="X70" s="167">
        <v>0</v>
      </c>
      <c r="Y70" s="168">
        <v>0</v>
      </c>
      <c r="Z70" s="192">
        <v>0</v>
      </c>
      <c r="AA70" s="167">
        <v>0</v>
      </c>
      <c r="AB70" s="168">
        <v>0</v>
      </c>
      <c r="AC70" s="168">
        <v>0</v>
      </c>
      <c r="AD70" s="192">
        <v>0</v>
      </c>
      <c r="AE70" s="167">
        <v>0</v>
      </c>
      <c r="AF70" s="168">
        <v>0</v>
      </c>
      <c r="AG70" s="168">
        <v>0</v>
      </c>
      <c r="AH70" s="168">
        <v>0</v>
      </c>
      <c r="AI70" s="168">
        <v>0</v>
      </c>
      <c r="AJ70" s="168">
        <v>0</v>
      </c>
      <c r="AK70" s="168">
        <v>0</v>
      </c>
      <c r="AL70" s="192">
        <v>0</v>
      </c>
      <c r="AM70" s="167">
        <v>14</v>
      </c>
      <c r="AN70" s="168">
        <v>72</v>
      </c>
      <c r="AO70" s="168">
        <v>49</v>
      </c>
      <c r="AP70" s="192">
        <v>26</v>
      </c>
      <c r="AQ70" s="167">
        <v>0</v>
      </c>
      <c r="AR70" s="168">
        <v>0</v>
      </c>
      <c r="AS70" s="192">
        <v>0</v>
      </c>
      <c r="AT70" s="315"/>
    </row>
    <row r="71" spans="1:46">
      <c r="A71" s="312" t="s">
        <v>449</v>
      </c>
      <c r="B71" s="167">
        <v>0</v>
      </c>
      <c r="C71" s="169">
        <v>0</v>
      </c>
      <c r="D71" s="169">
        <v>0</v>
      </c>
      <c r="E71" s="170">
        <v>0</v>
      </c>
      <c r="F71" s="190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91">
        <v>0</v>
      </c>
      <c r="X71" s="167">
        <v>0</v>
      </c>
      <c r="Y71" s="168">
        <v>0</v>
      </c>
      <c r="Z71" s="192">
        <v>0</v>
      </c>
      <c r="AA71" s="167">
        <v>0</v>
      </c>
      <c r="AB71" s="168">
        <v>0</v>
      </c>
      <c r="AC71" s="168">
        <v>0</v>
      </c>
      <c r="AD71" s="192">
        <v>0</v>
      </c>
      <c r="AE71" s="167">
        <v>0</v>
      </c>
      <c r="AF71" s="168">
        <v>0</v>
      </c>
      <c r="AG71" s="168">
        <v>0</v>
      </c>
      <c r="AH71" s="168">
        <v>0</v>
      </c>
      <c r="AI71" s="168">
        <v>0</v>
      </c>
      <c r="AJ71" s="168">
        <v>0</v>
      </c>
      <c r="AK71" s="168">
        <v>0</v>
      </c>
      <c r="AL71" s="192">
        <v>0</v>
      </c>
      <c r="AM71" s="167">
        <v>0</v>
      </c>
      <c r="AN71" s="168">
        <v>0</v>
      </c>
      <c r="AO71" s="168">
        <v>0</v>
      </c>
      <c r="AP71" s="192">
        <v>20</v>
      </c>
      <c r="AQ71" s="167">
        <v>0</v>
      </c>
      <c r="AR71" s="168">
        <v>0</v>
      </c>
      <c r="AS71" s="192">
        <v>0</v>
      </c>
      <c r="AT71" s="315"/>
    </row>
    <row r="72" spans="1:46">
      <c r="A72" s="312" t="s">
        <v>450</v>
      </c>
      <c r="B72" s="167">
        <v>0</v>
      </c>
      <c r="C72" s="169">
        <v>0</v>
      </c>
      <c r="D72" s="169">
        <v>0</v>
      </c>
      <c r="E72" s="170">
        <v>0</v>
      </c>
      <c r="F72" s="190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91">
        <v>0</v>
      </c>
      <c r="X72" s="167">
        <v>0</v>
      </c>
      <c r="Y72" s="168">
        <v>0</v>
      </c>
      <c r="Z72" s="192">
        <v>0</v>
      </c>
      <c r="AA72" s="167">
        <v>0</v>
      </c>
      <c r="AB72" s="168">
        <v>0</v>
      </c>
      <c r="AC72" s="168">
        <v>0</v>
      </c>
      <c r="AD72" s="192">
        <v>0</v>
      </c>
      <c r="AE72" s="167">
        <v>0</v>
      </c>
      <c r="AF72" s="168">
        <v>0</v>
      </c>
      <c r="AG72" s="168">
        <v>0</v>
      </c>
      <c r="AH72" s="168">
        <v>0</v>
      </c>
      <c r="AI72" s="168">
        <v>0</v>
      </c>
      <c r="AJ72" s="168">
        <v>0</v>
      </c>
      <c r="AK72" s="168">
        <v>0</v>
      </c>
      <c r="AL72" s="192">
        <v>0</v>
      </c>
      <c r="AM72" s="167">
        <v>0</v>
      </c>
      <c r="AN72" s="168">
        <v>0</v>
      </c>
      <c r="AO72" s="168">
        <v>0</v>
      </c>
      <c r="AP72" s="192">
        <v>3</v>
      </c>
      <c r="AQ72" s="167">
        <v>0</v>
      </c>
      <c r="AR72" s="168">
        <v>0</v>
      </c>
      <c r="AS72" s="192">
        <v>0</v>
      </c>
      <c r="AT72" s="315"/>
    </row>
    <row r="73" spans="1:46">
      <c r="A73" s="312" t="s">
        <v>451</v>
      </c>
      <c r="B73" s="167">
        <v>0</v>
      </c>
      <c r="C73" s="169">
        <v>0</v>
      </c>
      <c r="D73" s="169">
        <v>0</v>
      </c>
      <c r="E73" s="170">
        <v>0</v>
      </c>
      <c r="F73" s="190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91">
        <v>0</v>
      </c>
      <c r="X73" s="167">
        <v>0</v>
      </c>
      <c r="Y73" s="168">
        <v>0</v>
      </c>
      <c r="Z73" s="192">
        <v>0</v>
      </c>
      <c r="AA73" s="167">
        <v>0</v>
      </c>
      <c r="AB73" s="168">
        <v>0</v>
      </c>
      <c r="AC73" s="168">
        <v>0</v>
      </c>
      <c r="AD73" s="192">
        <v>0</v>
      </c>
      <c r="AE73" s="167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92">
        <v>0</v>
      </c>
      <c r="AM73" s="167">
        <v>0</v>
      </c>
      <c r="AN73" s="168">
        <v>0</v>
      </c>
      <c r="AO73" s="168">
        <v>0</v>
      </c>
      <c r="AP73" s="192">
        <v>0</v>
      </c>
      <c r="AQ73" s="167">
        <v>0</v>
      </c>
      <c r="AR73" s="168">
        <v>0</v>
      </c>
      <c r="AS73" s="192">
        <v>0</v>
      </c>
      <c r="AT73" s="315"/>
    </row>
    <row r="74" spans="1:46">
      <c r="A74" s="312" t="s">
        <v>452</v>
      </c>
      <c r="B74" s="167">
        <v>0</v>
      </c>
      <c r="C74" s="169">
        <v>0</v>
      </c>
      <c r="D74" s="169">
        <v>0</v>
      </c>
      <c r="E74" s="170">
        <v>0</v>
      </c>
      <c r="F74" s="190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91">
        <v>0</v>
      </c>
      <c r="X74" s="167">
        <v>0</v>
      </c>
      <c r="Y74" s="168">
        <v>0</v>
      </c>
      <c r="Z74" s="192">
        <v>0</v>
      </c>
      <c r="AA74" s="167">
        <v>0</v>
      </c>
      <c r="AB74" s="168">
        <v>0</v>
      </c>
      <c r="AC74" s="168">
        <v>0</v>
      </c>
      <c r="AD74" s="192">
        <v>0</v>
      </c>
      <c r="AE74" s="167">
        <v>0</v>
      </c>
      <c r="AF74" s="168">
        <v>0</v>
      </c>
      <c r="AG74" s="168">
        <v>0</v>
      </c>
      <c r="AH74" s="168">
        <v>0</v>
      </c>
      <c r="AI74" s="168">
        <v>0</v>
      </c>
      <c r="AJ74" s="168">
        <v>0</v>
      </c>
      <c r="AK74" s="168">
        <v>0</v>
      </c>
      <c r="AL74" s="192">
        <v>0</v>
      </c>
      <c r="AM74" s="167">
        <v>0</v>
      </c>
      <c r="AN74" s="168">
        <v>0</v>
      </c>
      <c r="AO74" s="168">
        <v>0</v>
      </c>
      <c r="AP74" s="192">
        <v>0</v>
      </c>
      <c r="AQ74" s="167">
        <v>0</v>
      </c>
      <c r="AR74" s="168">
        <v>0</v>
      </c>
      <c r="AS74" s="192">
        <v>0</v>
      </c>
      <c r="AT74" s="315"/>
    </row>
    <row r="75" spans="1:46">
      <c r="A75" s="312" t="s">
        <v>453</v>
      </c>
      <c r="B75" s="167">
        <v>0</v>
      </c>
      <c r="C75" s="169">
        <v>0</v>
      </c>
      <c r="D75" s="169">
        <v>0</v>
      </c>
      <c r="E75" s="170">
        <v>0</v>
      </c>
      <c r="F75" s="190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91">
        <v>0</v>
      </c>
      <c r="X75" s="167">
        <v>0</v>
      </c>
      <c r="Y75" s="168">
        <v>0</v>
      </c>
      <c r="Z75" s="192">
        <v>0</v>
      </c>
      <c r="AA75" s="167">
        <v>0</v>
      </c>
      <c r="AB75" s="168">
        <v>0</v>
      </c>
      <c r="AC75" s="168">
        <v>0</v>
      </c>
      <c r="AD75" s="192">
        <v>0</v>
      </c>
      <c r="AE75" s="167">
        <v>0</v>
      </c>
      <c r="AF75" s="168">
        <v>0</v>
      </c>
      <c r="AG75" s="168">
        <v>0</v>
      </c>
      <c r="AH75" s="168">
        <v>0</v>
      </c>
      <c r="AI75" s="168">
        <v>0</v>
      </c>
      <c r="AJ75" s="168">
        <v>0</v>
      </c>
      <c r="AK75" s="168">
        <v>0</v>
      </c>
      <c r="AL75" s="192">
        <v>0</v>
      </c>
      <c r="AM75" s="167">
        <v>0</v>
      </c>
      <c r="AN75" s="168">
        <v>0</v>
      </c>
      <c r="AO75" s="168">
        <v>0</v>
      </c>
      <c r="AP75" s="192">
        <v>26</v>
      </c>
      <c r="AQ75" s="167">
        <v>0</v>
      </c>
      <c r="AR75" s="168">
        <v>0</v>
      </c>
      <c r="AS75" s="192">
        <v>0</v>
      </c>
      <c r="AT75" s="315"/>
    </row>
    <row r="76" spans="1:46">
      <c r="A76" s="312" t="s">
        <v>454</v>
      </c>
      <c r="B76" s="167">
        <v>0</v>
      </c>
      <c r="C76" s="169">
        <v>0</v>
      </c>
      <c r="D76" s="169">
        <v>0</v>
      </c>
      <c r="E76" s="170">
        <v>0</v>
      </c>
      <c r="F76" s="190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91">
        <v>0</v>
      </c>
      <c r="X76" s="167">
        <v>0</v>
      </c>
      <c r="Y76" s="168">
        <v>0</v>
      </c>
      <c r="Z76" s="192">
        <v>0</v>
      </c>
      <c r="AA76" s="167">
        <v>0</v>
      </c>
      <c r="AB76" s="168">
        <v>0</v>
      </c>
      <c r="AC76" s="168">
        <v>0</v>
      </c>
      <c r="AD76" s="192">
        <v>0</v>
      </c>
      <c r="AE76" s="167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92">
        <v>0</v>
      </c>
      <c r="AM76" s="167">
        <v>0</v>
      </c>
      <c r="AN76" s="168">
        <v>0</v>
      </c>
      <c r="AO76" s="168">
        <v>0</v>
      </c>
      <c r="AP76" s="192">
        <v>0</v>
      </c>
      <c r="AQ76" s="167">
        <v>0</v>
      </c>
      <c r="AR76" s="168">
        <v>0</v>
      </c>
      <c r="AS76" s="192">
        <v>0</v>
      </c>
      <c r="AT76" s="315"/>
    </row>
    <row r="77" spans="1:46">
      <c r="A77" s="312" t="s">
        <v>455</v>
      </c>
      <c r="B77" s="167">
        <v>0</v>
      </c>
      <c r="C77" s="169">
        <v>0</v>
      </c>
      <c r="D77" s="169">
        <v>0</v>
      </c>
      <c r="E77" s="170">
        <v>0</v>
      </c>
      <c r="F77" s="190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91">
        <v>0</v>
      </c>
      <c r="X77" s="167">
        <v>0</v>
      </c>
      <c r="Y77" s="168">
        <v>0</v>
      </c>
      <c r="Z77" s="192">
        <v>0</v>
      </c>
      <c r="AA77" s="167">
        <v>0</v>
      </c>
      <c r="AB77" s="168">
        <v>0</v>
      </c>
      <c r="AC77" s="168">
        <v>0</v>
      </c>
      <c r="AD77" s="192">
        <v>0</v>
      </c>
      <c r="AE77" s="167">
        <v>0</v>
      </c>
      <c r="AF77" s="168">
        <v>0</v>
      </c>
      <c r="AG77" s="168">
        <v>0</v>
      </c>
      <c r="AH77" s="168">
        <v>0</v>
      </c>
      <c r="AI77" s="168">
        <v>0</v>
      </c>
      <c r="AJ77" s="168">
        <v>0</v>
      </c>
      <c r="AK77" s="168">
        <v>0</v>
      </c>
      <c r="AL77" s="192">
        <v>0</v>
      </c>
      <c r="AM77" s="167">
        <v>0</v>
      </c>
      <c r="AN77" s="168">
        <v>0</v>
      </c>
      <c r="AO77" s="168">
        <v>0</v>
      </c>
      <c r="AP77" s="192">
        <v>0</v>
      </c>
      <c r="AQ77" s="167">
        <v>0</v>
      </c>
      <c r="AR77" s="168">
        <v>0</v>
      </c>
      <c r="AS77" s="192">
        <v>0</v>
      </c>
      <c r="AT77" s="315"/>
    </row>
    <row r="78" spans="1:46">
      <c r="A78" s="312" t="s">
        <v>456</v>
      </c>
      <c r="B78" s="167">
        <v>0</v>
      </c>
      <c r="C78" s="169">
        <v>0</v>
      </c>
      <c r="D78" s="169">
        <v>0</v>
      </c>
      <c r="E78" s="170">
        <v>0</v>
      </c>
      <c r="F78" s="190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91">
        <v>0</v>
      </c>
      <c r="X78" s="167">
        <v>0</v>
      </c>
      <c r="Y78" s="168">
        <v>0</v>
      </c>
      <c r="Z78" s="192">
        <v>0</v>
      </c>
      <c r="AA78" s="167">
        <v>0</v>
      </c>
      <c r="AB78" s="168">
        <v>0</v>
      </c>
      <c r="AC78" s="168">
        <v>0</v>
      </c>
      <c r="AD78" s="192">
        <v>0</v>
      </c>
      <c r="AE78" s="167">
        <v>0</v>
      </c>
      <c r="AF78" s="168">
        <v>0</v>
      </c>
      <c r="AG78" s="168">
        <v>0</v>
      </c>
      <c r="AH78" s="168">
        <v>0</v>
      </c>
      <c r="AI78" s="168">
        <v>0</v>
      </c>
      <c r="AJ78" s="168">
        <v>0</v>
      </c>
      <c r="AK78" s="168">
        <v>0</v>
      </c>
      <c r="AL78" s="192">
        <v>0</v>
      </c>
      <c r="AM78" s="167">
        <v>0</v>
      </c>
      <c r="AN78" s="168">
        <v>0</v>
      </c>
      <c r="AO78" s="168">
        <v>0</v>
      </c>
      <c r="AP78" s="192">
        <v>20</v>
      </c>
      <c r="AQ78" s="167">
        <v>0</v>
      </c>
      <c r="AR78" s="168">
        <v>0</v>
      </c>
      <c r="AS78" s="192">
        <v>0</v>
      </c>
      <c r="AT78" s="315"/>
    </row>
    <row r="79" spans="1:46">
      <c r="A79" s="312" t="s">
        <v>457</v>
      </c>
      <c r="B79" s="167">
        <v>14</v>
      </c>
      <c r="C79" s="169">
        <v>4620</v>
      </c>
      <c r="D79" s="169">
        <v>440</v>
      </c>
      <c r="E79" s="170">
        <v>3</v>
      </c>
      <c r="F79" s="190">
        <v>14</v>
      </c>
      <c r="G79" s="168">
        <v>14</v>
      </c>
      <c r="H79" s="168">
        <v>7</v>
      </c>
      <c r="I79" s="168">
        <v>1</v>
      </c>
      <c r="J79" s="168">
        <v>0</v>
      </c>
      <c r="K79" s="168">
        <v>5</v>
      </c>
      <c r="L79" s="168">
        <v>2</v>
      </c>
      <c r="M79" s="168">
        <v>1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1</v>
      </c>
      <c r="T79" s="168">
        <v>0</v>
      </c>
      <c r="U79" s="168">
        <v>0</v>
      </c>
      <c r="V79" s="168">
        <v>0</v>
      </c>
      <c r="W79" s="191">
        <v>0</v>
      </c>
      <c r="X79" s="167">
        <v>5</v>
      </c>
      <c r="Y79" s="168">
        <v>9</v>
      </c>
      <c r="Z79" s="192">
        <v>0</v>
      </c>
      <c r="AA79" s="167">
        <v>2</v>
      </c>
      <c r="AB79" s="168">
        <v>0</v>
      </c>
      <c r="AC79" s="168">
        <v>4</v>
      </c>
      <c r="AD79" s="192">
        <v>8</v>
      </c>
      <c r="AE79" s="167">
        <v>14</v>
      </c>
      <c r="AF79" s="168">
        <v>0</v>
      </c>
      <c r="AG79" s="168">
        <v>14</v>
      </c>
      <c r="AH79" s="168">
        <v>7</v>
      </c>
      <c r="AI79" s="168">
        <v>0</v>
      </c>
      <c r="AJ79" s="168">
        <v>0</v>
      </c>
      <c r="AK79" s="168">
        <v>0</v>
      </c>
      <c r="AL79" s="192">
        <v>14</v>
      </c>
      <c r="AM79" s="167">
        <v>0</v>
      </c>
      <c r="AN79" s="168">
        <v>0</v>
      </c>
      <c r="AO79" s="168">
        <v>0</v>
      </c>
      <c r="AP79" s="192">
        <v>0</v>
      </c>
      <c r="AQ79" s="167">
        <v>0</v>
      </c>
      <c r="AR79" s="168">
        <v>0</v>
      </c>
      <c r="AS79" s="192">
        <v>0</v>
      </c>
      <c r="AT79" s="315"/>
    </row>
    <row r="80" spans="1:46">
      <c r="A80" s="312" t="s">
        <v>458</v>
      </c>
      <c r="B80" s="167">
        <v>0</v>
      </c>
      <c r="C80" s="169">
        <v>0</v>
      </c>
      <c r="D80" s="169">
        <v>0</v>
      </c>
      <c r="E80" s="170">
        <v>0</v>
      </c>
      <c r="F80" s="190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91">
        <v>0</v>
      </c>
      <c r="X80" s="167">
        <v>0</v>
      </c>
      <c r="Y80" s="168">
        <v>0</v>
      </c>
      <c r="Z80" s="192">
        <v>0</v>
      </c>
      <c r="AA80" s="167">
        <v>0</v>
      </c>
      <c r="AB80" s="168">
        <v>0</v>
      </c>
      <c r="AC80" s="168">
        <v>0</v>
      </c>
      <c r="AD80" s="192">
        <v>0</v>
      </c>
      <c r="AE80" s="167">
        <v>0</v>
      </c>
      <c r="AF80" s="168">
        <v>0</v>
      </c>
      <c r="AG80" s="168">
        <v>0</v>
      </c>
      <c r="AH80" s="168">
        <v>0</v>
      </c>
      <c r="AI80" s="168">
        <v>0</v>
      </c>
      <c r="AJ80" s="168">
        <v>0</v>
      </c>
      <c r="AK80" s="168">
        <v>0</v>
      </c>
      <c r="AL80" s="192">
        <v>0</v>
      </c>
      <c r="AM80" s="167">
        <v>0</v>
      </c>
      <c r="AN80" s="168">
        <v>0</v>
      </c>
      <c r="AO80" s="168">
        <v>0</v>
      </c>
      <c r="AP80" s="192">
        <v>0</v>
      </c>
      <c r="AQ80" s="167">
        <v>0</v>
      </c>
      <c r="AR80" s="168">
        <v>0</v>
      </c>
      <c r="AS80" s="192">
        <v>0</v>
      </c>
      <c r="AT80" s="315"/>
    </row>
    <row r="81" spans="1:46">
      <c r="A81" s="312" t="s">
        <v>459</v>
      </c>
      <c r="B81" s="167">
        <v>0</v>
      </c>
      <c r="C81" s="169">
        <v>0</v>
      </c>
      <c r="D81" s="169">
        <v>0</v>
      </c>
      <c r="E81" s="170">
        <v>0</v>
      </c>
      <c r="F81" s="190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91">
        <v>0</v>
      </c>
      <c r="X81" s="167">
        <v>0</v>
      </c>
      <c r="Y81" s="168">
        <v>0</v>
      </c>
      <c r="Z81" s="192">
        <v>0</v>
      </c>
      <c r="AA81" s="167">
        <v>0</v>
      </c>
      <c r="AB81" s="168">
        <v>0</v>
      </c>
      <c r="AC81" s="168">
        <v>0</v>
      </c>
      <c r="AD81" s="192">
        <v>0</v>
      </c>
      <c r="AE81" s="167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92">
        <v>0</v>
      </c>
      <c r="AM81" s="167">
        <v>0</v>
      </c>
      <c r="AN81" s="168">
        <v>0</v>
      </c>
      <c r="AO81" s="168">
        <v>0</v>
      </c>
      <c r="AP81" s="192">
        <v>0</v>
      </c>
      <c r="AQ81" s="167">
        <v>0</v>
      </c>
      <c r="AR81" s="168">
        <v>0</v>
      </c>
      <c r="AS81" s="192">
        <v>0</v>
      </c>
      <c r="AT81" s="315"/>
    </row>
    <row r="82" spans="1:46">
      <c r="A82" s="312" t="s">
        <v>460</v>
      </c>
      <c r="B82" s="167">
        <v>0</v>
      </c>
      <c r="C82" s="169">
        <v>0</v>
      </c>
      <c r="D82" s="169">
        <v>0</v>
      </c>
      <c r="E82" s="170">
        <v>0</v>
      </c>
      <c r="F82" s="190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91">
        <v>0</v>
      </c>
      <c r="X82" s="167">
        <v>0</v>
      </c>
      <c r="Y82" s="168">
        <v>0</v>
      </c>
      <c r="Z82" s="192">
        <v>0</v>
      </c>
      <c r="AA82" s="167">
        <v>0</v>
      </c>
      <c r="AB82" s="168">
        <v>0</v>
      </c>
      <c r="AC82" s="168">
        <v>0</v>
      </c>
      <c r="AD82" s="192">
        <v>0</v>
      </c>
      <c r="AE82" s="167">
        <v>0</v>
      </c>
      <c r="AF82" s="168">
        <v>0</v>
      </c>
      <c r="AG82" s="168">
        <v>0</v>
      </c>
      <c r="AH82" s="168">
        <v>0</v>
      </c>
      <c r="AI82" s="168">
        <v>0</v>
      </c>
      <c r="AJ82" s="168">
        <v>0</v>
      </c>
      <c r="AK82" s="168">
        <v>0</v>
      </c>
      <c r="AL82" s="192">
        <v>0</v>
      </c>
      <c r="AM82" s="167">
        <v>0</v>
      </c>
      <c r="AN82" s="168">
        <v>0</v>
      </c>
      <c r="AO82" s="168">
        <v>0</v>
      </c>
      <c r="AP82" s="192">
        <v>120</v>
      </c>
      <c r="AQ82" s="167">
        <v>0</v>
      </c>
      <c r="AR82" s="168">
        <v>0</v>
      </c>
      <c r="AS82" s="192">
        <v>0</v>
      </c>
      <c r="AT82" s="315"/>
    </row>
    <row r="83" spans="1:46" ht="13.5">
      <c r="A83" s="316" t="s">
        <v>461</v>
      </c>
      <c r="B83" s="171">
        <f>SUM(B70:B82)</f>
        <v>14</v>
      </c>
      <c r="C83" s="173">
        <f t="shared" ref="C83:AS83" si="6">SUM(C70:C82)</f>
        <v>4620</v>
      </c>
      <c r="D83" s="173">
        <f t="shared" si="6"/>
        <v>440</v>
      </c>
      <c r="E83" s="174">
        <f t="shared" si="6"/>
        <v>3</v>
      </c>
      <c r="F83" s="193">
        <f t="shared" si="6"/>
        <v>14</v>
      </c>
      <c r="G83" s="172">
        <f t="shared" si="6"/>
        <v>14</v>
      </c>
      <c r="H83" s="172">
        <f t="shared" si="6"/>
        <v>7</v>
      </c>
      <c r="I83" s="172">
        <f t="shared" si="6"/>
        <v>1</v>
      </c>
      <c r="J83" s="172">
        <f t="shared" si="6"/>
        <v>0</v>
      </c>
      <c r="K83" s="172">
        <f t="shared" si="6"/>
        <v>5</v>
      </c>
      <c r="L83" s="172">
        <f t="shared" si="6"/>
        <v>2</v>
      </c>
      <c r="M83" s="172">
        <f t="shared" si="6"/>
        <v>1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1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94">
        <f t="shared" si="6"/>
        <v>0</v>
      </c>
      <c r="X83" s="171">
        <f t="shared" si="6"/>
        <v>5</v>
      </c>
      <c r="Y83" s="172">
        <f t="shared" si="6"/>
        <v>9</v>
      </c>
      <c r="Z83" s="195">
        <f t="shared" si="6"/>
        <v>0</v>
      </c>
      <c r="AA83" s="171">
        <f t="shared" si="6"/>
        <v>2</v>
      </c>
      <c r="AB83" s="172">
        <f t="shared" si="6"/>
        <v>0</v>
      </c>
      <c r="AC83" s="172">
        <f t="shared" si="6"/>
        <v>4</v>
      </c>
      <c r="AD83" s="195">
        <f t="shared" si="6"/>
        <v>8</v>
      </c>
      <c r="AE83" s="171">
        <f t="shared" si="6"/>
        <v>14</v>
      </c>
      <c r="AF83" s="172">
        <f t="shared" si="6"/>
        <v>0</v>
      </c>
      <c r="AG83" s="172">
        <f t="shared" si="6"/>
        <v>14</v>
      </c>
      <c r="AH83" s="172">
        <f t="shared" si="6"/>
        <v>7</v>
      </c>
      <c r="AI83" s="172">
        <f t="shared" si="6"/>
        <v>0</v>
      </c>
      <c r="AJ83" s="172">
        <f t="shared" si="6"/>
        <v>0</v>
      </c>
      <c r="AK83" s="172">
        <f t="shared" si="6"/>
        <v>0</v>
      </c>
      <c r="AL83" s="195">
        <f t="shared" si="6"/>
        <v>14</v>
      </c>
      <c r="AM83" s="171">
        <f t="shared" si="6"/>
        <v>14</v>
      </c>
      <c r="AN83" s="172">
        <f t="shared" si="6"/>
        <v>72</v>
      </c>
      <c r="AO83" s="172">
        <f t="shared" si="6"/>
        <v>49</v>
      </c>
      <c r="AP83" s="195">
        <f t="shared" si="6"/>
        <v>215</v>
      </c>
      <c r="AQ83" s="171">
        <f t="shared" si="6"/>
        <v>0</v>
      </c>
      <c r="AR83" s="172">
        <f t="shared" si="6"/>
        <v>0</v>
      </c>
      <c r="AS83" s="195">
        <f t="shared" si="6"/>
        <v>0</v>
      </c>
      <c r="AT83" s="317"/>
    </row>
    <row r="84" spans="1:46">
      <c r="A84" s="312" t="s">
        <v>462</v>
      </c>
      <c r="B84" s="167">
        <v>0</v>
      </c>
      <c r="C84" s="169">
        <v>0</v>
      </c>
      <c r="D84" s="169">
        <v>0</v>
      </c>
      <c r="E84" s="170">
        <v>0</v>
      </c>
      <c r="F84" s="190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91">
        <v>0</v>
      </c>
      <c r="X84" s="167">
        <v>0</v>
      </c>
      <c r="Y84" s="168">
        <v>0</v>
      </c>
      <c r="Z84" s="192">
        <v>0</v>
      </c>
      <c r="AA84" s="167">
        <v>0</v>
      </c>
      <c r="AB84" s="168">
        <v>0</v>
      </c>
      <c r="AC84" s="168">
        <v>0</v>
      </c>
      <c r="AD84" s="192">
        <v>0</v>
      </c>
      <c r="AE84" s="167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92">
        <v>0</v>
      </c>
      <c r="AM84" s="167">
        <v>0</v>
      </c>
      <c r="AN84" s="168">
        <v>0</v>
      </c>
      <c r="AO84" s="168">
        <v>1</v>
      </c>
      <c r="AP84" s="192">
        <v>9</v>
      </c>
      <c r="AQ84" s="167">
        <v>0</v>
      </c>
      <c r="AR84" s="168">
        <v>0</v>
      </c>
      <c r="AS84" s="192">
        <v>0</v>
      </c>
      <c r="AT84" s="315"/>
    </row>
    <row r="85" spans="1:46">
      <c r="A85" s="312" t="s">
        <v>463</v>
      </c>
      <c r="B85" s="167">
        <v>0</v>
      </c>
      <c r="C85" s="169">
        <v>0</v>
      </c>
      <c r="D85" s="169">
        <v>0</v>
      </c>
      <c r="E85" s="170">
        <v>0</v>
      </c>
      <c r="F85" s="190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91">
        <v>0</v>
      </c>
      <c r="X85" s="167">
        <v>0</v>
      </c>
      <c r="Y85" s="168">
        <v>0</v>
      </c>
      <c r="Z85" s="192">
        <v>0</v>
      </c>
      <c r="AA85" s="167">
        <v>0</v>
      </c>
      <c r="AB85" s="168">
        <v>0</v>
      </c>
      <c r="AC85" s="168">
        <v>0</v>
      </c>
      <c r="AD85" s="192">
        <v>0</v>
      </c>
      <c r="AE85" s="167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92">
        <v>0</v>
      </c>
      <c r="AM85" s="167">
        <v>0</v>
      </c>
      <c r="AN85" s="168">
        <v>0</v>
      </c>
      <c r="AO85" s="168">
        <v>0</v>
      </c>
      <c r="AP85" s="192">
        <v>0</v>
      </c>
      <c r="AQ85" s="167">
        <v>0</v>
      </c>
      <c r="AR85" s="168">
        <v>0</v>
      </c>
      <c r="AS85" s="192">
        <v>0</v>
      </c>
      <c r="AT85" s="315"/>
    </row>
    <row r="86" spans="1:46">
      <c r="A86" s="312" t="s">
        <v>464</v>
      </c>
      <c r="B86" s="167">
        <v>0</v>
      </c>
      <c r="C86" s="169">
        <v>0</v>
      </c>
      <c r="D86" s="169">
        <v>0</v>
      </c>
      <c r="E86" s="170">
        <v>0</v>
      </c>
      <c r="F86" s="190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91">
        <v>0</v>
      </c>
      <c r="X86" s="167">
        <v>0</v>
      </c>
      <c r="Y86" s="168">
        <v>0</v>
      </c>
      <c r="Z86" s="192">
        <v>0</v>
      </c>
      <c r="AA86" s="167">
        <v>0</v>
      </c>
      <c r="AB86" s="168">
        <v>0</v>
      </c>
      <c r="AC86" s="168">
        <v>0</v>
      </c>
      <c r="AD86" s="192">
        <v>0</v>
      </c>
      <c r="AE86" s="167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92">
        <v>0</v>
      </c>
      <c r="AM86" s="167">
        <v>0</v>
      </c>
      <c r="AN86" s="168">
        <v>0</v>
      </c>
      <c r="AO86" s="168">
        <v>0</v>
      </c>
      <c r="AP86" s="192">
        <v>0</v>
      </c>
      <c r="AQ86" s="167">
        <v>0</v>
      </c>
      <c r="AR86" s="168">
        <v>0</v>
      </c>
      <c r="AS86" s="192">
        <v>0</v>
      </c>
      <c r="AT86" s="315"/>
    </row>
    <row r="87" spans="1:46">
      <c r="A87" s="312" t="s">
        <v>465</v>
      </c>
      <c r="B87" s="167">
        <v>0</v>
      </c>
      <c r="C87" s="169">
        <v>0</v>
      </c>
      <c r="D87" s="169">
        <v>0</v>
      </c>
      <c r="E87" s="170">
        <v>0</v>
      </c>
      <c r="F87" s="190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91">
        <v>0</v>
      </c>
      <c r="X87" s="167">
        <v>0</v>
      </c>
      <c r="Y87" s="168">
        <v>0</v>
      </c>
      <c r="Z87" s="192">
        <v>0</v>
      </c>
      <c r="AA87" s="167">
        <v>0</v>
      </c>
      <c r="AB87" s="168">
        <v>0</v>
      </c>
      <c r="AC87" s="168">
        <v>0</v>
      </c>
      <c r="AD87" s="192">
        <v>0</v>
      </c>
      <c r="AE87" s="167">
        <v>0</v>
      </c>
      <c r="AF87" s="168">
        <v>0</v>
      </c>
      <c r="AG87" s="168">
        <v>0</v>
      </c>
      <c r="AH87" s="168">
        <v>0</v>
      </c>
      <c r="AI87" s="168">
        <v>0</v>
      </c>
      <c r="AJ87" s="168">
        <v>0</v>
      </c>
      <c r="AK87" s="168">
        <v>0</v>
      </c>
      <c r="AL87" s="192">
        <v>0</v>
      </c>
      <c r="AM87" s="167">
        <v>0</v>
      </c>
      <c r="AN87" s="168">
        <v>0</v>
      </c>
      <c r="AO87" s="168">
        <v>0</v>
      </c>
      <c r="AP87" s="192">
        <v>0</v>
      </c>
      <c r="AQ87" s="167">
        <v>0</v>
      </c>
      <c r="AR87" s="168">
        <v>0</v>
      </c>
      <c r="AS87" s="192">
        <v>0</v>
      </c>
      <c r="AT87" s="315"/>
    </row>
    <row r="88" spans="1:46">
      <c r="A88" s="312" t="s">
        <v>466</v>
      </c>
      <c r="B88" s="167">
        <v>0</v>
      </c>
      <c r="C88" s="169">
        <v>0</v>
      </c>
      <c r="D88" s="169">
        <v>0</v>
      </c>
      <c r="E88" s="170">
        <v>0</v>
      </c>
      <c r="F88" s="190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91">
        <v>0</v>
      </c>
      <c r="X88" s="167">
        <v>0</v>
      </c>
      <c r="Y88" s="168">
        <v>0</v>
      </c>
      <c r="Z88" s="192">
        <v>0</v>
      </c>
      <c r="AA88" s="167">
        <v>0</v>
      </c>
      <c r="AB88" s="168">
        <v>0</v>
      </c>
      <c r="AC88" s="168">
        <v>0</v>
      </c>
      <c r="AD88" s="192">
        <v>0</v>
      </c>
      <c r="AE88" s="167">
        <v>0</v>
      </c>
      <c r="AF88" s="168">
        <v>0</v>
      </c>
      <c r="AG88" s="168">
        <v>0</v>
      </c>
      <c r="AH88" s="168">
        <v>0</v>
      </c>
      <c r="AI88" s="168">
        <v>0</v>
      </c>
      <c r="AJ88" s="168">
        <v>0</v>
      </c>
      <c r="AK88" s="168">
        <v>0</v>
      </c>
      <c r="AL88" s="192">
        <v>0</v>
      </c>
      <c r="AM88" s="167">
        <v>0</v>
      </c>
      <c r="AN88" s="168">
        <v>0</v>
      </c>
      <c r="AO88" s="168">
        <v>0</v>
      </c>
      <c r="AP88" s="192">
        <v>0</v>
      </c>
      <c r="AQ88" s="167">
        <v>0</v>
      </c>
      <c r="AR88" s="168">
        <v>0</v>
      </c>
      <c r="AS88" s="192">
        <v>0</v>
      </c>
      <c r="AT88" s="315"/>
    </row>
    <row r="89" spans="1:46">
      <c r="A89" s="312" t="s">
        <v>467</v>
      </c>
      <c r="B89" s="167">
        <v>0</v>
      </c>
      <c r="C89" s="169">
        <v>0</v>
      </c>
      <c r="D89" s="169">
        <v>0</v>
      </c>
      <c r="E89" s="170">
        <v>0</v>
      </c>
      <c r="F89" s="190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91">
        <v>0</v>
      </c>
      <c r="X89" s="167">
        <v>0</v>
      </c>
      <c r="Y89" s="168">
        <v>0</v>
      </c>
      <c r="Z89" s="192">
        <v>0</v>
      </c>
      <c r="AA89" s="167">
        <v>0</v>
      </c>
      <c r="AB89" s="168">
        <v>0</v>
      </c>
      <c r="AC89" s="168">
        <v>0</v>
      </c>
      <c r="AD89" s="192">
        <v>0</v>
      </c>
      <c r="AE89" s="167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92">
        <v>0</v>
      </c>
      <c r="AM89" s="167">
        <v>0</v>
      </c>
      <c r="AN89" s="168">
        <v>0</v>
      </c>
      <c r="AO89" s="168">
        <v>0</v>
      </c>
      <c r="AP89" s="192">
        <v>0</v>
      </c>
      <c r="AQ89" s="167">
        <v>0</v>
      </c>
      <c r="AR89" s="168">
        <v>0</v>
      </c>
      <c r="AS89" s="192">
        <v>0</v>
      </c>
      <c r="AT89" s="315"/>
    </row>
    <row r="90" spans="1:46">
      <c r="A90" s="312" t="s">
        <v>468</v>
      </c>
      <c r="B90" s="167">
        <v>0</v>
      </c>
      <c r="C90" s="169">
        <v>0</v>
      </c>
      <c r="D90" s="169">
        <v>0</v>
      </c>
      <c r="E90" s="170">
        <v>0</v>
      </c>
      <c r="F90" s="190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91">
        <v>0</v>
      </c>
      <c r="X90" s="167">
        <v>0</v>
      </c>
      <c r="Y90" s="168">
        <v>0</v>
      </c>
      <c r="Z90" s="192">
        <v>0</v>
      </c>
      <c r="AA90" s="167">
        <v>0</v>
      </c>
      <c r="AB90" s="168">
        <v>0</v>
      </c>
      <c r="AC90" s="168">
        <v>0</v>
      </c>
      <c r="AD90" s="192">
        <v>0</v>
      </c>
      <c r="AE90" s="167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92">
        <v>0</v>
      </c>
      <c r="AM90" s="167">
        <v>47</v>
      </c>
      <c r="AN90" s="168">
        <v>77</v>
      </c>
      <c r="AO90" s="168">
        <v>65</v>
      </c>
      <c r="AP90" s="192">
        <v>93</v>
      </c>
      <c r="AQ90" s="167">
        <v>0</v>
      </c>
      <c r="AR90" s="168">
        <v>0</v>
      </c>
      <c r="AS90" s="192">
        <v>0</v>
      </c>
      <c r="AT90" s="315"/>
    </row>
    <row r="91" spans="1:46">
      <c r="A91" s="312" t="s">
        <v>469</v>
      </c>
      <c r="B91" s="167">
        <v>0</v>
      </c>
      <c r="C91" s="169">
        <v>0</v>
      </c>
      <c r="D91" s="169">
        <v>0</v>
      </c>
      <c r="E91" s="170">
        <v>0</v>
      </c>
      <c r="F91" s="190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91">
        <v>0</v>
      </c>
      <c r="X91" s="167">
        <v>0</v>
      </c>
      <c r="Y91" s="168">
        <v>0</v>
      </c>
      <c r="Z91" s="192">
        <v>0</v>
      </c>
      <c r="AA91" s="167">
        <v>0</v>
      </c>
      <c r="AB91" s="168">
        <v>0</v>
      </c>
      <c r="AC91" s="168">
        <v>0</v>
      </c>
      <c r="AD91" s="192">
        <v>0</v>
      </c>
      <c r="AE91" s="167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92">
        <v>0</v>
      </c>
      <c r="AM91" s="167">
        <v>0</v>
      </c>
      <c r="AN91" s="168">
        <v>4</v>
      </c>
      <c r="AO91" s="168">
        <v>7</v>
      </c>
      <c r="AP91" s="192">
        <v>36</v>
      </c>
      <c r="AQ91" s="167">
        <v>0</v>
      </c>
      <c r="AR91" s="168">
        <v>0</v>
      </c>
      <c r="AS91" s="192">
        <v>0</v>
      </c>
      <c r="AT91" s="315"/>
    </row>
    <row r="92" spans="1:46">
      <c r="A92" s="312" t="s">
        <v>470</v>
      </c>
      <c r="B92" s="167">
        <v>0</v>
      </c>
      <c r="C92" s="169">
        <v>0</v>
      </c>
      <c r="D92" s="169">
        <v>0</v>
      </c>
      <c r="E92" s="170">
        <v>0</v>
      </c>
      <c r="F92" s="190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91">
        <v>0</v>
      </c>
      <c r="X92" s="167">
        <v>0</v>
      </c>
      <c r="Y92" s="168">
        <v>0</v>
      </c>
      <c r="Z92" s="192">
        <v>0</v>
      </c>
      <c r="AA92" s="167">
        <v>0</v>
      </c>
      <c r="AB92" s="168">
        <v>0</v>
      </c>
      <c r="AC92" s="168">
        <v>0</v>
      </c>
      <c r="AD92" s="192">
        <v>0</v>
      </c>
      <c r="AE92" s="167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92">
        <v>0</v>
      </c>
      <c r="AM92" s="167">
        <v>6</v>
      </c>
      <c r="AN92" s="168">
        <v>28</v>
      </c>
      <c r="AO92" s="168">
        <v>15</v>
      </c>
      <c r="AP92" s="192">
        <v>12</v>
      </c>
      <c r="AQ92" s="167">
        <v>0</v>
      </c>
      <c r="AR92" s="168">
        <v>0</v>
      </c>
      <c r="AS92" s="192">
        <v>0</v>
      </c>
      <c r="AT92" s="315"/>
    </row>
    <row r="93" spans="1:46">
      <c r="A93" s="312" t="s">
        <v>471</v>
      </c>
      <c r="B93" s="167">
        <v>0</v>
      </c>
      <c r="C93" s="169">
        <v>0</v>
      </c>
      <c r="D93" s="169">
        <v>0</v>
      </c>
      <c r="E93" s="170">
        <v>0</v>
      </c>
      <c r="F93" s="190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91">
        <v>0</v>
      </c>
      <c r="X93" s="167">
        <v>0</v>
      </c>
      <c r="Y93" s="168">
        <v>0</v>
      </c>
      <c r="Z93" s="192">
        <v>0</v>
      </c>
      <c r="AA93" s="167">
        <v>0</v>
      </c>
      <c r="AB93" s="168">
        <v>0</v>
      </c>
      <c r="AC93" s="168">
        <v>0</v>
      </c>
      <c r="AD93" s="192">
        <v>0</v>
      </c>
      <c r="AE93" s="167">
        <v>0</v>
      </c>
      <c r="AF93" s="168">
        <v>0</v>
      </c>
      <c r="AG93" s="168">
        <v>0</v>
      </c>
      <c r="AH93" s="168">
        <v>0</v>
      </c>
      <c r="AI93" s="168">
        <v>0</v>
      </c>
      <c r="AJ93" s="168">
        <v>0</v>
      </c>
      <c r="AK93" s="168">
        <v>0</v>
      </c>
      <c r="AL93" s="192">
        <v>0</v>
      </c>
      <c r="AM93" s="167">
        <v>0</v>
      </c>
      <c r="AN93" s="168">
        <v>0</v>
      </c>
      <c r="AO93" s="168">
        <v>3</v>
      </c>
      <c r="AP93" s="192">
        <v>39</v>
      </c>
      <c r="AQ93" s="167">
        <v>0</v>
      </c>
      <c r="AR93" s="168">
        <v>0</v>
      </c>
      <c r="AS93" s="192">
        <v>0</v>
      </c>
      <c r="AT93" s="315"/>
    </row>
    <row r="94" spans="1:46">
      <c r="A94" s="312" t="s">
        <v>472</v>
      </c>
      <c r="B94" s="167">
        <v>0</v>
      </c>
      <c r="C94" s="169">
        <v>0</v>
      </c>
      <c r="D94" s="169">
        <v>0</v>
      </c>
      <c r="E94" s="170">
        <v>0</v>
      </c>
      <c r="F94" s="190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91">
        <v>0</v>
      </c>
      <c r="X94" s="167">
        <v>0</v>
      </c>
      <c r="Y94" s="168">
        <v>0</v>
      </c>
      <c r="Z94" s="192">
        <v>0</v>
      </c>
      <c r="AA94" s="167">
        <v>0</v>
      </c>
      <c r="AB94" s="168">
        <v>0</v>
      </c>
      <c r="AC94" s="168">
        <v>0</v>
      </c>
      <c r="AD94" s="192">
        <v>0</v>
      </c>
      <c r="AE94" s="167">
        <v>0</v>
      </c>
      <c r="AF94" s="168">
        <v>0</v>
      </c>
      <c r="AG94" s="168">
        <v>0</v>
      </c>
      <c r="AH94" s="168">
        <v>0</v>
      </c>
      <c r="AI94" s="168">
        <v>0</v>
      </c>
      <c r="AJ94" s="168">
        <v>0</v>
      </c>
      <c r="AK94" s="168">
        <v>0</v>
      </c>
      <c r="AL94" s="192">
        <v>0</v>
      </c>
      <c r="AM94" s="167">
        <v>0</v>
      </c>
      <c r="AN94" s="168">
        <v>0</v>
      </c>
      <c r="AO94" s="168">
        <v>0</v>
      </c>
      <c r="AP94" s="192">
        <v>0</v>
      </c>
      <c r="AQ94" s="167">
        <v>0</v>
      </c>
      <c r="AR94" s="168">
        <v>0</v>
      </c>
      <c r="AS94" s="192">
        <v>0</v>
      </c>
      <c r="AT94" s="315"/>
    </row>
    <row r="95" spans="1:46" ht="13.5">
      <c r="A95" s="316" t="s">
        <v>473</v>
      </c>
      <c r="B95" s="171">
        <f>SUM(B84:B94)</f>
        <v>0</v>
      </c>
      <c r="C95" s="173">
        <f t="shared" ref="C95:AS95" si="7">SUM(C84:C94)</f>
        <v>0</v>
      </c>
      <c r="D95" s="173">
        <f t="shared" si="7"/>
        <v>0</v>
      </c>
      <c r="E95" s="174">
        <f t="shared" si="7"/>
        <v>0</v>
      </c>
      <c r="F95" s="193">
        <f t="shared" si="7"/>
        <v>0</v>
      </c>
      <c r="G95" s="172">
        <f t="shared" si="7"/>
        <v>0</v>
      </c>
      <c r="H95" s="172">
        <f t="shared" si="7"/>
        <v>0</v>
      </c>
      <c r="I95" s="172">
        <f t="shared" si="7"/>
        <v>0</v>
      </c>
      <c r="J95" s="172">
        <f t="shared" si="7"/>
        <v>0</v>
      </c>
      <c r="K95" s="172">
        <f t="shared" si="7"/>
        <v>0</v>
      </c>
      <c r="L95" s="172">
        <f t="shared" si="7"/>
        <v>0</v>
      </c>
      <c r="M95" s="172">
        <f t="shared" si="7"/>
        <v>0</v>
      </c>
      <c r="N95" s="172">
        <f t="shared" si="7"/>
        <v>0</v>
      </c>
      <c r="O95" s="172">
        <f t="shared" si="7"/>
        <v>0</v>
      </c>
      <c r="P95" s="172">
        <f t="shared" si="7"/>
        <v>0</v>
      </c>
      <c r="Q95" s="172">
        <f t="shared" si="7"/>
        <v>0</v>
      </c>
      <c r="R95" s="172">
        <f t="shared" si="7"/>
        <v>0</v>
      </c>
      <c r="S95" s="172">
        <f t="shared" si="7"/>
        <v>0</v>
      </c>
      <c r="T95" s="172">
        <f t="shared" si="7"/>
        <v>0</v>
      </c>
      <c r="U95" s="172">
        <f t="shared" si="7"/>
        <v>0</v>
      </c>
      <c r="V95" s="172">
        <f t="shared" si="7"/>
        <v>0</v>
      </c>
      <c r="W95" s="194">
        <f t="shared" si="7"/>
        <v>0</v>
      </c>
      <c r="X95" s="171">
        <f t="shared" si="7"/>
        <v>0</v>
      </c>
      <c r="Y95" s="172">
        <f t="shared" si="7"/>
        <v>0</v>
      </c>
      <c r="Z95" s="195">
        <f t="shared" si="7"/>
        <v>0</v>
      </c>
      <c r="AA95" s="171">
        <f t="shared" si="7"/>
        <v>0</v>
      </c>
      <c r="AB95" s="172">
        <f t="shared" si="7"/>
        <v>0</v>
      </c>
      <c r="AC95" s="172">
        <f t="shared" si="7"/>
        <v>0</v>
      </c>
      <c r="AD95" s="195">
        <f t="shared" si="7"/>
        <v>0</v>
      </c>
      <c r="AE95" s="171">
        <f t="shared" si="7"/>
        <v>0</v>
      </c>
      <c r="AF95" s="172">
        <f t="shared" si="7"/>
        <v>0</v>
      </c>
      <c r="AG95" s="172">
        <f t="shared" si="7"/>
        <v>0</v>
      </c>
      <c r="AH95" s="172">
        <f t="shared" si="7"/>
        <v>0</v>
      </c>
      <c r="AI95" s="172">
        <f t="shared" si="7"/>
        <v>0</v>
      </c>
      <c r="AJ95" s="172">
        <f t="shared" si="7"/>
        <v>0</v>
      </c>
      <c r="AK95" s="172">
        <f t="shared" si="7"/>
        <v>0</v>
      </c>
      <c r="AL95" s="195">
        <f t="shared" si="7"/>
        <v>0</v>
      </c>
      <c r="AM95" s="171">
        <f t="shared" si="7"/>
        <v>53</v>
      </c>
      <c r="AN95" s="172">
        <f t="shared" si="7"/>
        <v>109</v>
      </c>
      <c r="AO95" s="172">
        <f t="shared" si="7"/>
        <v>91</v>
      </c>
      <c r="AP95" s="195">
        <f t="shared" si="7"/>
        <v>189</v>
      </c>
      <c r="AQ95" s="171">
        <f t="shared" si="7"/>
        <v>0</v>
      </c>
      <c r="AR95" s="172">
        <f t="shared" si="7"/>
        <v>0</v>
      </c>
      <c r="AS95" s="195">
        <f t="shared" si="7"/>
        <v>0</v>
      </c>
      <c r="AT95" s="317"/>
    </row>
    <row r="96" spans="1:46" ht="14.25" thickBot="1">
      <c r="A96" s="318" t="s">
        <v>386</v>
      </c>
      <c r="B96" s="183">
        <f>B17+B25+B35+B43+B55+B69+B83+B95</f>
        <v>1332</v>
      </c>
      <c r="C96" s="387">
        <f>C17+C25+C35+C43+C55+C69+C83+C95</f>
        <v>182565.62</v>
      </c>
      <c r="D96" s="388">
        <f>(D17*B17+D25*B25+D35*B35+D43*B43+D55*B55+D69*B69+D83*B83+D95*B95)/B96</f>
        <v>849.18885885885891</v>
      </c>
      <c r="E96" s="251">
        <f>(E17*B17+E25*B25+E35*B35+E43*B43+E55*B55+E69*B69+E83*B83+E95*B95)/B96</f>
        <v>23.449207657657659</v>
      </c>
      <c r="F96" s="196">
        <f t="shared" ref="F96" si="8">F17+F25+F35+F43+F55+F69+F83+F95</f>
        <v>1367</v>
      </c>
      <c r="G96" s="184">
        <f t="shared" ref="G96" si="9">G17+G25+G35+G43+G55+G69+G83+G95</f>
        <v>774</v>
      </c>
      <c r="H96" s="184">
        <f t="shared" ref="H96" si="10">H17+H25+H35+H43+H55+H69+H83+H95</f>
        <v>601</v>
      </c>
      <c r="I96" s="184">
        <f t="shared" ref="I96" si="11">I17+I25+I35+I43+I55+I69+I83+I95</f>
        <v>72</v>
      </c>
      <c r="J96" s="184">
        <f t="shared" ref="J96" si="12">J17+J25+J35+J43+J55+J69+J83+J95</f>
        <v>199</v>
      </c>
      <c r="K96" s="184">
        <f t="shared" ref="K96" si="13">K17+K25+K35+K43+K55+K69+K83+K95</f>
        <v>297</v>
      </c>
      <c r="L96" s="184">
        <f t="shared" ref="L96" si="14">L17+L25+L35+L43+L55+L69+L83+L95</f>
        <v>14</v>
      </c>
      <c r="M96" s="184">
        <f t="shared" ref="M96" si="15">M17+M25+M35+M43+M55+M69+M83+M95</f>
        <v>11</v>
      </c>
      <c r="N96" s="184">
        <f t="shared" ref="N96" si="16">N17+N25+N35+N43+N55+N69+N83+N95</f>
        <v>8</v>
      </c>
      <c r="O96" s="184">
        <f t="shared" ref="O96" si="17">O17+O25+O35+O43+O55+O69+O83+O95</f>
        <v>0</v>
      </c>
      <c r="P96" s="184">
        <f t="shared" ref="P96" si="18">P17+P25+P35+P43+P55+P69+P83+P95</f>
        <v>50</v>
      </c>
      <c r="Q96" s="184">
        <f t="shared" ref="Q96" si="19">Q17+Q25+Q35+Q43+Q55+Q69+Q83+Q95</f>
        <v>1</v>
      </c>
      <c r="R96" s="184">
        <f t="shared" ref="R96" si="20">R17+R25+R35+R43+R55+R69+R83+R95</f>
        <v>0</v>
      </c>
      <c r="S96" s="184">
        <f t="shared" ref="S96" si="21">S17+S25+S35+S43+S55+S69+S83+S95</f>
        <v>65</v>
      </c>
      <c r="T96" s="184">
        <f t="shared" ref="T96" si="22">T17+T25+T35+T43+T55+T69+T83+T95</f>
        <v>3</v>
      </c>
      <c r="U96" s="184">
        <f t="shared" ref="U96" si="23">U17+U25+U35+U43+U55+U69+U83+U95</f>
        <v>1</v>
      </c>
      <c r="V96" s="184">
        <f t="shared" ref="V96" si="24">V17+V25+V35+V43+V55+V69+V83+V95</f>
        <v>0</v>
      </c>
      <c r="W96" s="197">
        <f t="shared" ref="W96" si="25">W17+W25+W35+W43+W55+W69+W83+W95</f>
        <v>0</v>
      </c>
      <c r="X96" s="183">
        <f t="shared" ref="X96" si="26">X17+X25+X35+X43+X55+X69+X83+X95</f>
        <v>173</v>
      </c>
      <c r="Y96" s="184">
        <f t="shared" ref="Y96" si="27">Y17+Y25+Y35+Y43+Y55+Y69+Y83+Y95</f>
        <v>1059</v>
      </c>
      <c r="Z96" s="198">
        <f t="shared" ref="Z96" si="28">Z17+Z25+Z35+Z43+Z55+Z69+Z83+Z95</f>
        <v>135</v>
      </c>
      <c r="AA96" s="183">
        <f t="shared" ref="AA96" si="29">AA17+AA25+AA35+AA43+AA55+AA69+AA83+AA95</f>
        <v>265</v>
      </c>
      <c r="AB96" s="184">
        <f t="shared" ref="AB96" si="30">AB17+AB25+AB35+AB43+AB55+AB69+AB83+AB95</f>
        <v>482</v>
      </c>
      <c r="AC96" s="184">
        <f t="shared" ref="AC96" si="31">AC17+AC25+AC35+AC43+AC55+AC69+AC83+AC95</f>
        <v>254</v>
      </c>
      <c r="AD96" s="198">
        <f t="shared" ref="AD96" si="32">AD17+AD25+AD35+AD43+AD55+AD69+AD83+AD95</f>
        <v>366</v>
      </c>
      <c r="AE96" s="183">
        <f t="shared" ref="AE96" si="33">AE17+AE25+AE35+AE43+AE55+AE69+AE83+AE95</f>
        <v>1367</v>
      </c>
      <c r="AF96" s="184">
        <f t="shared" ref="AF96" si="34">AF17+AF25+AF35+AF43+AF55+AF69+AF83+AF95</f>
        <v>9</v>
      </c>
      <c r="AG96" s="184">
        <f t="shared" ref="AG96" si="35">AG17+AG25+AG35+AG43+AG55+AG69+AG83+AG95</f>
        <v>773</v>
      </c>
      <c r="AH96" s="184">
        <f t="shared" ref="AH96" si="36">AH17+AH25+AH35+AH43+AH55+AH69+AH83+AH95</f>
        <v>602</v>
      </c>
      <c r="AI96" s="184">
        <f t="shared" ref="AI96" si="37">AI17+AI25+AI35+AI43+AI55+AI69+AI83+AI95</f>
        <v>58</v>
      </c>
      <c r="AJ96" s="184">
        <f t="shared" ref="AJ96" si="38">AJ17+AJ25+AJ35+AJ43+AJ55+AJ69+AJ83+AJ95</f>
        <v>78</v>
      </c>
      <c r="AK96" s="184">
        <f t="shared" ref="AK96" si="39">AK17+AK25+AK35+AK43+AK55+AK69+AK83+AK95</f>
        <v>0</v>
      </c>
      <c r="AL96" s="198">
        <f t="shared" ref="AL96" si="40">AL17+AL25+AL35+AL43+AL55+AL69+AL83+AL95</f>
        <v>746</v>
      </c>
      <c r="AM96" s="183">
        <f t="shared" ref="AM96" si="41">AM17+AM25+AM35+AM43+AM55+AM69+AM83+AM95</f>
        <v>363</v>
      </c>
      <c r="AN96" s="184">
        <f t="shared" ref="AN96" si="42">AN17+AN25+AN35+AN43+AN55+AN69+AN83+AN95</f>
        <v>737</v>
      </c>
      <c r="AO96" s="184">
        <f t="shared" ref="AO96" si="43">AO17+AO25+AO35+AO43+AO55+AO69+AO83+AO95</f>
        <v>472</v>
      </c>
      <c r="AP96" s="198">
        <f t="shared" ref="AP96" si="44">AP17+AP25+AP35+AP43+AP55+AP69+AP83+AP95</f>
        <v>1756</v>
      </c>
      <c r="AQ96" s="183">
        <f t="shared" ref="AQ96" si="45">AQ17+AQ25+AQ35+AQ43+AQ55+AQ69+AQ83+AQ95</f>
        <v>0</v>
      </c>
      <c r="AR96" s="184">
        <f t="shared" ref="AR96" si="46">AR17+AR25+AR35+AR43+AR55+AR69+AR83+AR95</f>
        <v>0</v>
      </c>
      <c r="AS96" s="198">
        <f t="shared" ref="AS96" si="47">AS17+AS25+AS35+AS43+AS55+AS69+AS83+AS95</f>
        <v>0</v>
      </c>
      <c r="AT96" s="322"/>
    </row>
    <row r="97" spans="1:46">
      <c r="AT97" s="311"/>
    </row>
    <row r="98" spans="1:46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</row>
    <row r="99" spans="1:46">
      <c r="A99" s="1" t="s">
        <v>491</v>
      </c>
      <c r="B99" s="467">
        <f>B17</f>
        <v>780</v>
      </c>
      <c r="C99" s="352">
        <f t="shared" ref="C99:AS99" si="48">C17</f>
        <v>24097.199999999997</v>
      </c>
      <c r="D99" s="328">
        <f t="shared" si="48"/>
        <v>704</v>
      </c>
      <c r="E99" s="352">
        <f t="shared" si="48"/>
        <v>4.1000000000000005</v>
      </c>
      <c r="F99" s="328">
        <f t="shared" si="48"/>
        <v>780</v>
      </c>
      <c r="G99" s="328">
        <f t="shared" si="48"/>
        <v>407</v>
      </c>
      <c r="H99" s="328">
        <f t="shared" si="48"/>
        <v>276</v>
      </c>
      <c r="I99" s="328">
        <f t="shared" si="48"/>
        <v>37</v>
      </c>
      <c r="J99" s="328">
        <f t="shared" si="48"/>
        <v>111</v>
      </c>
      <c r="K99" s="328">
        <f t="shared" si="48"/>
        <v>61</v>
      </c>
      <c r="L99" s="328">
        <f t="shared" si="48"/>
        <v>9</v>
      </c>
      <c r="M99" s="328">
        <f t="shared" si="48"/>
        <v>3</v>
      </c>
      <c r="N99" s="328">
        <f t="shared" si="48"/>
        <v>8</v>
      </c>
      <c r="O99" s="328">
        <f t="shared" si="48"/>
        <v>0</v>
      </c>
      <c r="P99" s="328">
        <f t="shared" si="48"/>
        <v>25</v>
      </c>
      <c r="Q99" s="328">
        <f t="shared" si="48"/>
        <v>1</v>
      </c>
      <c r="R99" s="328">
        <f t="shared" si="48"/>
        <v>0</v>
      </c>
      <c r="S99" s="328">
        <f t="shared" si="48"/>
        <v>31</v>
      </c>
      <c r="T99" s="328">
        <f t="shared" si="48"/>
        <v>1</v>
      </c>
      <c r="U99" s="328">
        <f t="shared" si="48"/>
        <v>1</v>
      </c>
      <c r="V99" s="328">
        <f t="shared" si="48"/>
        <v>0</v>
      </c>
      <c r="W99" s="328">
        <f t="shared" si="48"/>
        <v>0</v>
      </c>
      <c r="X99" s="328">
        <f t="shared" si="48"/>
        <v>70</v>
      </c>
      <c r="Y99" s="328">
        <f t="shared" si="48"/>
        <v>608</v>
      </c>
      <c r="Z99" s="328">
        <f t="shared" si="48"/>
        <v>102</v>
      </c>
      <c r="AA99" s="328">
        <f t="shared" si="48"/>
        <v>22</v>
      </c>
      <c r="AB99" s="328">
        <f t="shared" si="48"/>
        <v>234</v>
      </c>
      <c r="AC99" s="328">
        <f t="shared" si="48"/>
        <v>247</v>
      </c>
      <c r="AD99" s="328">
        <f t="shared" si="48"/>
        <v>277</v>
      </c>
      <c r="AE99" s="328">
        <f t="shared" si="48"/>
        <v>780</v>
      </c>
      <c r="AF99" s="328">
        <f t="shared" si="48"/>
        <v>0</v>
      </c>
      <c r="AG99" s="328">
        <f t="shared" si="48"/>
        <v>407</v>
      </c>
      <c r="AH99" s="328">
        <f t="shared" si="48"/>
        <v>276</v>
      </c>
      <c r="AI99" s="328">
        <f t="shared" si="48"/>
        <v>29</v>
      </c>
      <c r="AJ99" s="328">
        <f t="shared" si="48"/>
        <v>77</v>
      </c>
      <c r="AK99" s="328">
        <f t="shared" si="48"/>
        <v>0</v>
      </c>
      <c r="AL99" s="328">
        <f t="shared" si="48"/>
        <v>244</v>
      </c>
      <c r="AM99" s="328">
        <f t="shared" si="48"/>
        <v>110</v>
      </c>
      <c r="AN99" s="328">
        <f t="shared" si="48"/>
        <v>238</v>
      </c>
      <c r="AO99" s="328">
        <f t="shared" si="48"/>
        <v>131</v>
      </c>
      <c r="AP99" s="328">
        <f t="shared" si="48"/>
        <v>32</v>
      </c>
      <c r="AQ99" s="328">
        <f t="shared" si="48"/>
        <v>0</v>
      </c>
      <c r="AR99" s="328">
        <f t="shared" si="48"/>
        <v>0</v>
      </c>
      <c r="AS99" s="328">
        <f t="shared" si="48"/>
        <v>0</v>
      </c>
      <c r="AT99" s="328"/>
    </row>
    <row r="100" spans="1:46">
      <c r="A100" s="1" t="s">
        <v>386</v>
      </c>
      <c r="B100" s="467">
        <f>B96-B17</f>
        <v>552</v>
      </c>
      <c r="C100" s="352">
        <f t="shared" ref="C100:AS100" si="49">C96-C17</f>
        <v>158468.41999999998</v>
      </c>
      <c r="D100" s="328">
        <f t="shared" si="49"/>
        <v>145.18885885885891</v>
      </c>
      <c r="E100" s="352">
        <f t="shared" si="49"/>
        <v>19.349207657657658</v>
      </c>
      <c r="F100" s="328">
        <f t="shared" si="49"/>
        <v>587</v>
      </c>
      <c r="G100" s="328">
        <f t="shared" si="49"/>
        <v>367</v>
      </c>
      <c r="H100" s="328">
        <f t="shared" si="49"/>
        <v>325</v>
      </c>
      <c r="I100" s="328">
        <f t="shared" si="49"/>
        <v>35</v>
      </c>
      <c r="J100" s="328">
        <f t="shared" si="49"/>
        <v>88</v>
      </c>
      <c r="K100" s="328">
        <f t="shared" si="49"/>
        <v>236</v>
      </c>
      <c r="L100" s="328">
        <f t="shared" si="49"/>
        <v>5</v>
      </c>
      <c r="M100" s="328">
        <f t="shared" si="49"/>
        <v>8</v>
      </c>
      <c r="N100" s="328">
        <f t="shared" si="49"/>
        <v>0</v>
      </c>
      <c r="O100" s="328">
        <f t="shared" si="49"/>
        <v>0</v>
      </c>
      <c r="P100" s="328">
        <f t="shared" si="49"/>
        <v>25</v>
      </c>
      <c r="Q100" s="328">
        <f t="shared" si="49"/>
        <v>0</v>
      </c>
      <c r="R100" s="328">
        <f t="shared" si="49"/>
        <v>0</v>
      </c>
      <c r="S100" s="328">
        <f t="shared" si="49"/>
        <v>34</v>
      </c>
      <c r="T100" s="328">
        <f t="shared" si="49"/>
        <v>2</v>
      </c>
      <c r="U100" s="328">
        <f t="shared" si="49"/>
        <v>0</v>
      </c>
      <c r="V100" s="328">
        <f t="shared" si="49"/>
        <v>0</v>
      </c>
      <c r="W100" s="328">
        <f t="shared" si="49"/>
        <v>0</v>
      </c>
      <c r="X100" s="328">
        <f t="shared" si="49"/>
        <v>103</v>
      </c>
      <c r="Y100" s="328">
        <f t="shared" si="49"/>
        <v>451</v>
      </c>
      <c r="Z100" s="328">
        <f t="shared" si="49"/>
        <v>33</v>
      </c>
      <c r="AA100" s="328">
        <f t="shared" si="49"/>
        <v>243</v>
      </c>
      <c r="AB100" s="328">
        <f t="shared" si="49"/>
        <v>248</v>
      </c>
      <c r="AC100" s="328">
        <f t="shared" si="49"/>
        <v>7</v>
      </c>
      <c r="AD100" s="328">
        <f t="shared" si="49"/>
        <v>89</v>
      </c>
      <c r="AE100" s="328">
        <f t="shared" si="49"/>
        <v>587</v>
      </c>
      <c r="AF100" s="328">
        <f t="shared" si="49"/>
        <v>9</v>
      </c>
      <c r="AG100" s="328">
        <f t="shared" si="49"/>
        <v>366</v>
      </c>
      <c r="AH100" s="328">
        <f t="shared" si="49"/>
        <v>326</v>
      </c>
      <c r="AI100" s="328">
        <f t="shared" si="49"/>
        <v>29</v>
      </c>
      <c r="AJ100" s="328">
        <f t="shared" si="49"/>
        <v>1</v>
      </c>
      <c r="AK100" s="328">
        <f t="shared" si="49"/>
        <v>0</v>
      </c>
      <c r="AL100" s="328">
        <f t="shared" si="49"/>
        <v>502</v>
      </c>
      <c r="AM100" s="328">
        <f t="shared" si="49"/>
        <v>253</v>
      </c>
      <c r="AN100" s="328">
        <f t="shared" si="49"/>
        <v>499</v>
      </c>
      <c r="AO100" s="328">
        <f t="shared" si="49"/>
        <v>341</v>
      </c>
      <c r="AP100" s="328">
        <f t="shared" si="49"/>
        <v>1724</v>
      </c>
      <c r="AQ100" s="328">
        <f t="shared" si="49"/>
        <v>0</v>
      </c>
      <c r="AR100" s="328">
        <f t="shared" si="49"/>
        <v>0</v>
      </c>
      <c r="AS100" s="328">
        <f t="shared" si="49"/>
        <v>0</v>
      </c>
      <c r="AT100" s="328"/>
    </row>
    <row r="101" spans="1:46" s="44" customFormat="1">
      <c r="AM101" s="336"/>
      <c r="AN101" s="336"/>
      <c r="AO101" s="336"/>
      <c r="AP101" s="336"/>
    </row>
    <row r="102" spans="1:46">
      <c r="AT102" s="311"/>
    </row>
    <row r="103" spans="1:46">
      <c r="AT103" s="311"/>
    </row>
    <row r="104" spans="1:46">
      <c r="AT104" s="311"/>
    </row>
    <row r="105" spans="1:46">
      <c r="AT105" s="311"/>
    </row>
    <row r="106" spans="1:46">
      <c r="AT106" s="311"/>
    </row>
    <row r="107" spans="1:46">
      <c r="AT107" s="311"/>
    </row>
    <row r="108" spans="1:46">
      <c r="AT108" s="311"/>
    </row>
    <row r="109" spans="1:46">
      <c r="AT109" s="311"/>
    </row>
    <row r="110" spans="1:46">
      <c r="AT110" s="311"/>
    </row>
    <row r="111" spans="1:46">
      <c r="AT111" s="311"/>
    </row>
    <row r="112" spans="1:46">
      <c r="AT112" s="311"/>
    </row>
    <row r="113" spans="46:46">
      <c r="AT113" s="311"/>
    </row>
    <row r="114" spans="46:46">
      <c r="AT114" s="311"/>
    </row>
    <row r="115" spans="46:46">
      <c r="AT115" s="311"/>
    </row>
    <row r="116" spans="46:46">
      <c r="AT116" s="311"/>
    </row>
    <row r="117" spans="46:46">
      <c r="AT117" s="311"/>
    </row>
    <row r="118" spans="46:46">
      <c r="AT118" s="311"/>
    </row>
    <row r="119" spans="46:46">
      <c r="AT119" s="311"/>
    </row>
    <row r="120" spans="46:46">
      <c r="AT120" s="311"/>
    </row>
    <row r="121" spans="46:46">
      <c r="AT121" s="311"/>
    </row>
    <row r="122" spans="46:46">
      <c r="AT122" s="311"/>
    </row>
  </sheetData>
  <mergeCells count="17">
    <mergeCell ref="AT5:AT8"/>
    <mergeCell ref="AQ5:AS5"/>
    <mergeCell ref="AR6:AS6"/>
    <mergeCell ref="AE5:AL5"/>
    <mergeCell ref="AI6:AL6"/>
    <mergeCell ref="AM5:AP6"/>
    <mergeCell ref="X6:Z6"/>
    <mergeCell ref="AA6:AD6"/>
    <mergeCell ref="AF6:AH6"/>
    <mergeCell ref="F6:F7"/>
    <mergeCell ref="A5:A7"/>
    <mergeCell ref="D5:D7"/>
    <mergeCell ref="B5:C6"/>
    <mergeCell ref="E5:E7"/>
    <mergeCell ref="G6:H6"/>
    <mergeCell ref="F5:W5"/>
    <mergeCell ref="I6:W6"/>
  </mergeCells>
  <phoneticPr fontId="17" type="noConversion"/>
  <conditionalFormatting sqref="G9:W96">
    <cfRule type="cellIs" dxfId="354" priority="14" operator="greaterThan">
      <formula>$F9</formula>
    </cfRule>
  </conditionalFormatting>
  <conditionalFormatting sqref="F9:F96">
    <cfRule type="cellIs" dxfId="353" priority="12" operator="notEqual">
      <formula>$AA9+$AB9+$AC9+$AD9</formula>
    </cfRule>
    <cfRule type="cellIs" dxfId="352" priority="13" operator="notEqual">
      <formula>$X9+$Y9+$Z9</formula>
    </cfRule>
    <cfRule type="cellIs" dxfId="351" priority="6" operator="notEqual">
      <formula>$X9+$Y9+$Z9</formula>
    </cfRule>
  </conditionalFormatting>
  <conditionalFormatting sqref="AF9:AL96">
    <cfRule type="cellIs" dxfId="350" priority="11" operator="greaterThan">
      <formula>$AE9</formula>
    </cfRule>
  </conditionalFormatting>
  <conditionalFormatting sqref="AE9:AE96">
    <cfRule type="cellIs" dxfId="349" priority="10" operator="lessThan">
      <formula>$AI9+$AJ9+$AK9+$AL9</formula>
    </cfRule>
  </conditionalFormatting>
  <conditionalFormatting sqref="AR9:AS96">
    <cfRule type="cellIs" dxfId="348" priority="9" operator="greaterThan">
      <formula>$AQ9</formula>
    </cfRule>
  </conditionalFormatting>
  <conditionalFormatting sqref="G9:W96">
    <cfRule type="cellIs" dxfId="347" priority="7" operator="greaterThan">
      <formula>$F9</formula>
    </cfRule>
  </conditionalFormatting>
  <conditionalFormatting sqref="AF9:AL96">
    <cfRule type="cellIs" dxfId="346" priority="4" operator="greaterThan">
      <formula>$AE9</formula>
    </cfRule>
  </conditionalFormatting>
  <conditionalFormatting sqref="AE9:AE96">
    <cfRule type="cellIs" dxfId="345" priority="3" operator="lessThan">
      <formula>$AI9+$AJ9+$AK9+$AL9</formula>
    </cfRule>
  </conditionalFormatting>
  <conditionalFormatting sqref="AR9:AS96">
    <cfRule type="cellIs" dxfId="344" priority="2" operator="greaterThan">
      <formula>$AQ9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2">
    <pageSetUpPr fitToPage="1"/>
  </sheetPr>
  <dimension ref="A1:AP122"/>
  <sheetViews>
    <sheetView showGridLines="0" zoomScale="75" zoomScaleNormal="75" workbookViewId="0">
      <selection activeCell="B9" sqref="B9:S95"/>
    </sheetView>
  </sheetViews>
  <sheetFormatPr defaultRowHeight="12.75"/>
  <cols>
    <col min="1" max="1" width="26.7109375" style="326" customWidth="1"/>
    <col min="2" max="2" width="10.7109375" style="326" customWidth="1"/>
    <col min="3" max="3" width="13.42578125" style="326" customWidth="1"/>
    <col min="4" max="4" width="11.140625" style="326" customWidth="1"/>
    <col min="5" max="5" width="12.28515625" style="326" customWidth="1"/>
    <col min="6" max="6" width="9.28515625" style="326" customWidth="1"/>
    <col min="7" max="7" width="9.42578125" style="326" customWidth="1"/>
    <col min="8" max="14" width="7.28515625" style="326" customWidth="1"/>
    <col min="15" max="15" width="8.85546875" style="326" customWidth="1"/>
    <col min="16" max="16" width="9.28515625" style="326" customWidth="1"/>
    <col min="17" max="17" width="9.85546875" style="326" customWidth="1"/>
    <col min="18" max="18" width="9.28515625" style="326" customWidth="1"/>
    <col min="19" max="19" width="9.42578125" style="326" customWidth="1"/>
    <col min="20" max="20" width="10.85546875" style="44" hidden="1" customWidth="1"/>
    <col min="21" max="16384" width="9.140625" style="326"/>
  </cols>
  <sheetData>
    <row r="1" spans="1:20" ht="20.25">
      <c r="A1" s="26" t="s">
        <v>168</v>
      </c>
      <c r="T1" s="303"/>
    </row>
    <row r="2" spans="1:20" s="327" customFormat="1" ht="15.75">
      <c r="A2" s="28" t="s">
        <v>501</v>
      </c>
      <c r="T2" s="304"/>
    </row>
    <row r="3" spans="1:20" s="327" customFormat="1" ht="15.75">
      <c r="A3" s="28"/>
      <c r="T3" s="304"/>
    </row>
    <row r="4" spans="1:20" ht="14.25" thickBot="1">
      <c r="H4" s="109"/>
      <c r="I4" s="109"/>
      <c r="J4" s="109"/>
      <c r="K4" s="109"/>
      <c r="L4" s="109"/>
      <c r="M4" s="109"/>
      <c r="N4" s="326" t="s">
        <v>201</v>
      </c>
      <c r="Q4" s="109"/>
      <c r="S4" s="271"/>
      <c r="T4" s="303"/>
    </row>
    <row r="5" spans="1:20" ht="46.5" customHeight="1">
      <c r="A5" s="544" t="s">
        <v>231</v>
      </c>
      <c r="B5" s="571" t="s">
        <v>50</v>
      </c>
      <c r="C5" s="572"/>
      <c r="D5" s="590" t="s">
        <v>8</v>
      </c>
      <c r="E5" s="592" t="s">
        <v>149</v>
      </c>
      <c r="F5" s="536" t="s">
        <v>280</v>
      </c>
      <c r="G5" s="537"/>
      <c r="H5" s="537"/>
      <c r="I5" s="537"/>
      <c r="J5" s="537"/>
      <c r="K5" s="537"/>
      <c r="L5" s="537"/>
      <c r="M5" s="537"/>
      <c r="N5" s="587"/>
      <c r="O5" s="536" t="s">
        <v>368</v>
      </c>
      <c r="P5" s="537"/>
      <c r="Q5" s="587"/>
      <c r="R5" s="536" t="s">
        <v>369</v>
      </c>
      <c r="S5" s="587"/>
      <c r="T5" s="524"/>
    </row>
    <row r="6" spans="1:20" ht="30" customHeight="1">
      <c r="A6" s="545"/>
      <c r="B6" s="573"/>
      <c r="C6" s="574"/>
      <c r="D6" s="591"/>
      <c r="E6" s="593"/>
      <c r="F6" s="588" t="s">
        <v>45</v>
      </c>
      <c r="G6" s="292" t="s">
        <v>46</v>
      </c>
      <c r="H6" s="560" t="s">
        <v>359</v>
      </c>
      <c r="I6" s="561"/>
      <c r="J6" s="562"/>
      <c r="K6" s="568" t="s">
        <v>360</v>
      </c>
      <c r="L6" s="561"/>
      <c r="M6" s="561"/>
      <c r="N6" s="562"/>
      <c r="O6" s="588" t="s">
        <v>45</v>
      </c>
      <c r="P6" s="530" t="s">
        <v>46</v>
      </c>
      <c r="Q6" s="594"/>
      <c r="R6" s="588" t="s">
        <v>45</v>
      </c>
      <c r="S6" s="117" t="s">
        <v>46</v>
      </c>
      <c r="T6" s="525"/>
    </row>
    <row r="7" spans="1:20" ht="69" customHeight="1">
      <c r="A7" s="546"/>
      <c r="B7" s="337" t="s">
        <v>367</v>
      </c>
      <c r="C7" s="34" t="s">
        <v>380</v>
      </c>
      <c r="D7" s="561"/>
      <c r="E7" s="576"/>
      <c r="F7" s="589"/>
      <c r="G7" s="270" t="s">
        <v>47</v>
      </c>
      <c r="H7" s="157" t="s">
        <v>246</v>
      </c>
      <c r="I7" s="17" t="s">
        <v>238</v>
      </c>
      <c r="J7" s="302" t="s">
        <v>239</v>
      </c>
      <c r="K7" s="258" t="s">
        <v>244</v>
      </c>
      <c r="L7" s="293" t="s">
        <v>242</v>
      </c>
      <c r="M7" s="293" t="s">
        <v>243</v>
      </c>
      <c r="N7" s="260" t="s">
        <v>245</v>
      </c>
      <c r="O7" s="589"/>
      <c r="P7" s="71" t="s">
        <v>47</v>
      </c>
      <c r="Q7" s="302" t="s">
        <v>277</v>
      </c>
      <c r="R7" s="589"/>
      <c r="S7" s="117" t="s">
        <v>47</v>
      </c>
      <c r="T7" s="525"/>
    </row>
    <row r="8" spans="1:20" ht="13.5" thickBot="1">
      <c r="A8" s="113">
        <v>1</v>
      </c>
      <c r="B8" s="113">
        <v>2</v>
      </c>
      <c r="C8" s="114">
        <v>3</v>
      </c>
      <c r="D8" s="338">
        <v>4</v>
      </c>
      <c r="E8" s="339">
        <v>5</v>
      </c>
      <c r="F8" s="113">
        <v>6</v>
      </c>
      <c r="G8" s="115">
        <v>7</v>
      </c>
      <c r="H8" s="113">
        <v>8</v>
      </c>
      <c r="I8" s="114">
        <v>9</v>
      </c>
      <c r="J8" s="116">
        <v>10</v>
      </c>
      <c r="K8" s="159">
        <v>11</v>
      </c>
      <c r="L8" s="114">
        <v>12</v>
      </c>
      <c r="M8" s="114">
        <v>13</v>
      </c>
      <c r="N8" s="63">
        <v>14</v>
      </c>
      <c r="O8" s="113">
        <v>15</v>
      </c>
      <c r="P8" s="114">
        <v>16</v>
      </c>
      <c r="Q8" s="116">
        <v>17</v>
      </c>
      <c r="R8" s="113">
        <v>18</v>
      </c>
      <c r="S8" s="116">
        <v>19</v>
      </c>
      <c r="T8" s="526"/>
    </row>
    <row r="9" spans="1:20" ht="13.5" thickTop="1">
      <c r="A9" s="306" t="s">
        <v>387</v>
      </c>
      <c r="B9" s="163">
        <v>0</v>
      </c>
      <c r="C9" s="165">
        <v>0</v>
      </c>
      <c r="D9" s="164" t="e">
        <v>#DIV/0!</v>
      </c>
      <c r="E9" s="188" t="e">
        <v>#DIV/0!</v>
      </c>
      <c r="F9" s="163">
        <v>0</v>
      </c>
      <c r="G9" s="188">
        <v>0</v>
      </c>
      <c r="H9" s="163">
        <v>0</v>
      </c>
      <c r="I9" s="164">
        <v>0</v>
      </c>
      <c r="J9" s="189">
        <v>0</v>
      </c>
      <c r="K9" s="187">
        <v>0</v>
      </c>
      <c r="L9" s="164">
        <v>0</v>
      </c>
      <c r="M9" s="164">
        <v>0</v>
      </c>
      <c r="N9" s="189">
        <v>0</v>
      </c>
      <c r="O9" s="163">
        <v>0</v>
      </c>
      <c r="P9" s="164">
        <v>0</v>
      </c>
      <c r="Q9" s="189">
        <v>0</v>
      </c>
      <c r="R9" s="163">
        <v>0</v>
      </c>
      <c r="S9" s="189">
        <v>0</v>
      </c>
      <c r="T9" s="310"/>
    </row>
    <row r="10" spans="1:20">
      <c r="A10" s="312" t="s">
        <v>388</v>
      </c>
      <c r="B10" s="167">
        <v>0</v>
      </c>
      <c r="C10" s="169">
        <v>0</v>
      </c>
      <c r="D10" s="168" t="e">
        <v>#DIV/0!</v>
      </c>
      <c r="E10" s="191" t="e">
        <v>#DIV/0!</v>
      </c>
      <c r="F10" s="167">
        <v>0</v>
      </c>
      <c r="G10" s="191">
        <v>0</v>
      </c>
      <c r="H10" s="167">
        <v>0</v>
      </c>
      <c r="I10" s="168">
        <v>0</v>
      </c>
      <c r="J10" s="192">
        <v>0</v>
      </c>
      <c r="K10" s="190">
        <v>0</v>
      </c>
      <c r="L10" s="168">
        <v>0</v>
      </c>
      <c r="M10" s="168">
        <v>0</v>
      </c>
      <c r="N10" s="192">
        <v>0</v>
      </c>
      <c r="O10" s="167">
        <v>0</v>
      </c>
      <c r="P10" s="168">
        <v>0</v>
      </c>
      <c r="Q10" s="192">
        <v>0</v>
      </c>
      <c r="R10" s="167">
        <v>0</v>
      </c>
      <c r="S10" s="192">
        <v>0</v>
      </c>
      <c r="T10" s="315"/>
    </row>
    <row r="11" spans="1:20">
      <c r="A11" s="312" t="s">
        <v>389</v>
      </c>
      <c r="B11" s="167">
        <v>0</v>
      </c>
      <c r="C11" s="169">
        <v>0</v>
      </c>
      <c r="D11" s="168" t="e">
        <v>#DIV/0!</v>
      </c>
      <c r="E11" s="191" t="e">
        <v>#DIV/0!</v>
      </c>
      <c r="F11" s="167">
        <v>0</v>
      </c>
      <c r="G11" s="191">
        <v>0</v>
      </c>
      <c r="H11" s="167">
        <v>0</v>
      </c>
      <c r="I11" s="168">
        <v>0</v>
      </c>
      <c r="J11" s="192">
        <v>0</v>
      </c>
      <c r="K11" s="190">
        <v>0</v>
      </c>
      <c r="L11" s="168">
        <v>0</v>
      </c>
      <c r="M11" s="168">
        <v>0</v>
      </c>
      <c r="N11" s="192">
        <v>0</v>
      </c>
      <c r="O11" s="167">
        <v>0</v>
      </c>
      <c r="P11" s="168">
        <v>0</v>
      </c>
      <c r="Q11" s="192">
        <v>0</v>
      </c>
      <c r="R11" s="167">
        <v>0</v>
      </c>
      <c r="S11" s="192">
        <v>0</v>
      </c>
      <c r="T11" s="315"/>
    </row>
    <row r="12" spans="1:20">
      <c r="A12" s="312" t="s">
        <v>390</v>
      </c>
      <c r="B12" s="167">
        <v>0</v>
      </c>
      <c r="C12" s="169">
        <v>0</v>
      </c>
      <c r="D12" s="168" t="e">
        <v>#DIV/0!</v>
      </c>
      <c r="E12" s="191" t="e">
        <v>#DIV/0!</v>
      </c>
      <c r="F12" s="167">
        <v>0</v>
      </c>
      <c r="G12" s="191">
        <v>0</v>
      </c>
      <c r="H12" s="167">
        <v>0</v>
      </c>
      <c r="I12" s="168">
        <v>0</v>
      </c>
      <c r="J12" s="192">
        <v>0</v>
      </c>
      <c r="K12" s="190">
        <v>0</v>
      </c>
      <c r="L12" s="168">
        <v>0</v>
      </c>
      <c r="M12" s="168">
        <v>0</v>
      </c>
      <c r="N12" s="192">
        <v>0</v>
      </c>
      <c r="O12" s="167">
        <v>0</v>
      </c>
      <c r="P12" s="168">
        <v>0</v>
      </c>
      <c r="Q12" s="192">
        <v>0</v>
      </c>
      <c r="R12" s="167">
        <v>0</v>
      </c>
      <c r="S12" s="192">
        <v>0</v>
      </c>
      <c r="T12" s="315"/>
    </row>
    <row r="13" spans="1:20">
      <c r="A13" s="312" t="s">
        <v>391</v>
      </c>
      <c r="B13" s="167">
        <v>0</v>
      </c>
      <c r="C13" s="169">
        <v>0</v>
      </c>
      <c r="D13" s="168" t="e">
        <v>#DIV/0!</v>
      </c>
      <c r="E13" s="191" t="e">
        <v>#DIV/0!</v>
      </c>
      <c r="F13" s="167">
        <v>0</v>
      </c>
      <c r="G13" s="191">
        <v>0</v>
      </c>
      <c r="H13" s="167">
        <v>0</v>
      </c>
      <c r="I13" s="168">
        <v>0</v>
      </c>
      <c r="J13" s="192">
        <v>0</v>
      </c>
      <c r="K13" s="190">
        <v>0</v>
      </c>
      <c r="L13" s="168">
        <v>0</v>
      </c>
      <c r="M13" s="168">
        <v>0</v>
      </c>
      <c r="N13" s="192">
        <v>0</v>
      </c>
      <c r="O13" s="167">
        <v>0</v>
      </c>
      <c r="P13" s="168">
        <v>0</v>
      </c>
      <c r="Q13" s="192">
        <v>0</v>
      </c>
      <c r="R13" s="167">
        <v>0</v>
      </c>
      <c r="S13" s="192">
        <v>0</v>
      </c>
      <c r="T13" s="315"/>
    </row>
    <row r="14" spans="1:20">
      <c r="A14" s="312" t="s">
        <v>392</v>
      </c>
      <c r="B14" s="167">
        <v>0</v>
      </c>
      <c r="C14" s="169">
        <v>0</v>
      </c>
      <c r="D14" s="168" t="e">
        <v>#DIV/0!</v>
      </c>
      <c r="E14" s="191" t="e">
        <v>#DIV/0!</v>
      </c>
      <c r="F14" s="167">
        <v>0</v>
      </c>
      <c r="G14" s="191">
        <v>0</v>
      </c>
      <c r="H14" s="167">
        <v>0</v>
      </c>
      <c r="I14" s="168">
        <v>0</v>
      </c>
      <c r="J14" s="192">
        <v>0</v>
      </c>
      <c r="K14" s="190">
        <v>0</v>
      </c>
      <c r="L14" s="168">
        <v>0</v>
      </c>
      <c r="M14" s="168">
        <v>0</v>
      </c>
      <c r="N14" s="192">
        <v>0</v>
      </c>
      <c r="O14" s="167">
        <v>0</v>
      </c>
      <c r="P14" s="168">
        <v>0</v>
      </c>
      <c r="Q14" s="192">
        <v>0</v>
      </c>
      <c r="R14" s="167">
        <v>0</v>
      </c>
      <c r="S14" s="192">
        <v>0</v>
      </c>
      <c r="T14" s="315"/>
    </row>
    <row r="15" spans="1:20">
      <c r="A15" s="312" t="s">
        <v>393</v>
      </c>
      <c r="B15" s="167">
        <v>0</v>
      </c>
      <c r="C15" s="169">
        <v>0</v>
      </c>
      <c r="D15" s="168" t="e">
        <v>#DIV/0!</v>
      </c>
      <c r="E15" s="191" t="e">
        <v>#DIV/0!</v>
      </c>
      <c r="F15" s="167">
        <v>0</v>
      </c>
      <c r="G15" s="191">
        <v>0</v>
      </c>
      <c r="H15" s="167">
        <v>0</v>
      </c>
      <c r="I15" s="168">
        <v>0</v>
      </c>
      <c r="J15" s="192">
        <v>0</v>
      </c>
      <c r="K15" s="190">
        <v>0</v>
      </c>
      <c r="L15" s="168">
        <v>0</v>
      </c>
      <c r="M15" s="168">
        <v>0</v>
      </c>
      <c r="N15" s="192">
        <v>0</v>
      </c>
      <c r="O15" s="167">
        <v>0</v>
      </c>
      <c r="P15" s="168">
        <v>0</v>
      </c>
      <c r="Q15" s="192">
        <v>0</v>
      </c>
      <c r="R15" s="167">
        <v>0</v>
      </c>
      <c r="S15" s="192">
        <v>0</v>
      </c>
      <c r="T15" s="315"/>
    </row>
    <row r="16" spans="1:20">
      <c r="A16" s="312" t="s">
        <v>394</v>
      </c>
      <c r="B16" s="167">
        <v>0</v>
      </c>
      <c r="C16" s="169">
        <v>0</v>
      </c>
      <c r="D16" s="168" t="e">
        <v>#DIV/0!</v>
      </c>
      <c r="E16" s="191" t="e">
        <v>#DIV/0!</v>
      </c>
      <c r="F16" s="167">
        <v>0</v>
      </c>
      <c r="G16" s="191">
        <v>0</v>
      </c>
      <c r="H16" s="167">
        <v>0</v>
      </c>
      <c r="I16" s="168">
        <v>0</v>
      </c>
      <c r="J16" s="192">
        <v>0</v>
      </c>
      <c r="K16" s="190">
        <v>0</v>
      </c>
      <c r="L16" s="168">
        <v>0</v>
      </c>
      <c r="M16" s="168">
        <v>0</v>
      </c>
      <c r="N16" s="192">
        <v>0</v>
      </c>
      <c r="O16" s="167">
        <v>0</v>
      </c>
      <c r="P16" s="168">
        <v>0</v>
      </c>
      <c r="Q16" s="192">
        <v>0</v>
      </c>
      <c r="R16" s="167">
        <v>0</v>
      </c>
      <c r="S16" s="192">
        <v>0</v>
      </c>
      <c r="T16" s="315"/>
    </row>
    <row r="17" spans="1:20" ht="13.5">
      <c r="A17" s="316" t="s">
        <v>395</v>
      </c>
      <c r="B17" s="171">
        <f>SUM(B9:B16)</f>
        <v>0</v>
      </c>
      <c r="C17" s="173">
        <f t="shared" ref="C17:S17" si="0">SUM(C9:C16)</f>
        <v>0</v>
      </c>
      <c r="D17" s="173" t="e">
        <f t="shared" si="0"/>
        <v>#DIV/0!</v>
      </c>
      <c r="E17" s="174" t="e">
        <f t="shared" si="0"/>
        <v>#DIV/0!</v>
      </c>
      <c r="F17" s="171">
        <f t="shared" si="0"/>
        <v>0</v>
      </c>
      <c r="G17" s="194">
        <f t="shared" si="0"/>
        <v>0</v>
      </c>
      <c r="H17" s="171">
        <f t="shared" si="0"/>
        <v>0</v>
      </c>
      <c r="I17" s="172">
        <f t="shared" si="0"/>
        <v>0</v>
      </c>
      <c r="J17" s="195">
        <f t="shared" si="0"/>
        <v>0</v>
      </c>
      <c r="K17" s="193">
        <f t="shared" si="0"/>
        <v>0</v>
      </c>
      <c r="L17" s="172">
        <f t="shared" si="0"/>
        <v>0</v>
      </c>
      <c r="M17" s="172">
        <f t="shared" si="0"/>
        <v>0</v>
      </c>
      <c r="N17" s="195">
        <f t="shared" si="0"/>
        <v>0</v>
      </c>
      <c r="O17" s="171">
        <f t="shared" si="0"/>
        <v>0</v>
      </c>
      <c r="P17" s="172">
        <f t="shared" si="0"/>
        <v>0</v>
      </c>
      <c r="Q17" s="195">
        <f t="shared" si="0"/>
        <v>0</v>
      </c>
      <c r="R17" s="171">
        <f t="shared" si="0"/>
        <v>0</v>
      </c>
      <c r="S17" s="195">
        <f t="shared" si="0"/>
        <v>0</v>
      </c>
      <c r="T17" s="317"/>
    </row>
    <row r="18" spans="1:20">
      <c r="A18" s="312" t="s">
        <v>396</v>
      </c>
      <c r="B18" s="167">
        <v>0</v>
      </c>
      <c r="C18" s="169">
        <v>0</v>
      </c>
      <c r="D18" s="168" t="e">
        <v>#DIV/0!</v>
      </c>
      <c r="E18" s="191" t="e">
        <v>#DIV/0!</v>
      </c>
      <c r="F18" s="167">
        <v>0</v>
      </c>
      <c r="G18" s="191">
        <v>0</v>
      </c>
      <c r="H18" s="167">
        <v>0</v>
      </c>
      <c r="I18" s="168">
        <v>0</v>
      </c>
      <c r="J18" s="192">
        <v>0</v>
      </c>
      <c r="K18" s="190">
        <v>0</v>
      </c>
      <c r="L18" s="168">
        <v>0</v>
      </c>
      <c r="M18" s="168">
        <v>0</v>
      </c>
      <c r="N18" s="192">
        <v>0</v>
      </c>
      <c r="O18" s="167">
        <v>0</v>
      </c>
      <c r="P18" s="168">
        <v>0</v>
      </c>
      <c r="Q18" s="192">
        <v>0</v>
      </c>
      <c r="R18" s="167">
        <v>0</v>
      </c>
      <c r="S18" s="192">
        <v>0</v>
      </c>
      <c r="T18" s="315"/>
    </row>
    <row r="19" spans="1:20">
      <c r="A19" s="312" t="s">
        <v>397</v>
      </c>
      <c r="B19" s="167">
        <v>0</v>
      </c>
      <c r="C19" s="169">
        <v>0</v>
      </c>
      <c r="D19" s="168" t="e">
        <v>#DIV/0!</v>
      </c>
      <c r="E19" s="191" t="e">
        <v>#DIV/0!</v>
      </c>
      <c r="F19" s="167">
        <v>0</v>
      </c>
      <c r="G19" s="191">
        <v>0</v>
      </c>
      <c r="H19" s="167">
        <v>0</v>
      </c>
      <c r="I19" s="168">
        <v>0</v>
      </c>
      <c r="J19" s="192">
        <v>0</v>
      </c>
      <c r="K19" s="190">
        <v>0</v>
      </c>
      <c r="L19" s="168">
        <v>0</v>
      </c>
      <c r="M19" s="168">
        <v>0</v>
      </c>
      <c r="N19" s="192">
        <v>0</v>
      </c>
      <c r="O19" s="167">
        <v>0</v>
      </c>
      <c r="P19" s="168">
        <v>0</v>
      </c>
      <c r="Q19" s="192">
        <v>0</v>
      </c>
      <c r="R19" s="167">
        <v>0</v>
      </c>
      <c r="S19" s="192">
        <v>0</v>
      </c>
      <c r="T19" s="315"/>
    </row>
    <row r="20" spans="1:20">
      <c r="A20" s="312" t="s">
        <v>398</v>
      </c>
      <c r="B20" s="167">
        <v>0</v>
      </c>
      <c r="C20" s="169">
        <v>0</v>
      </c>
      <c r="D20" s="168" t="e">
        <v>#DIV/0!</v>
      </c>
      <c r="E20" s="191" t="e">
        <v>#DIV/0!</v>
      </c>
      <c r="F20" s="167">
        <v>0</v>
      </c>
      <c r="G20" s="191">
        <v>0</v>
      </c>
      <c r="H20" s="167">
        <v>0</v>
      </c>
      <c r="I20" s="168">
        <v>0</v>
      </c>
      <c r="J20" s="192">
        <v>0</v>
      </c>
      <c r="K20" s="190">
        <v>0</v>
      </c>
      <c r="L20" s="168">
        <v>0</v>
      </c>
      <c r="M20" s="168">
        <v>0</v>
      </c>
      <c r="N20" s="192">
        <v>0</v>
      </c>
      <c r="O20" s="167">
        <v>0</v>
      </c>
      <c r="P20" s="168">
        <v>0</v>
      </c>
      <c r="Q20" s="192">
        <v>0</v>
      </c>
      <c r="R20" s="167">
        <v>0</v>
      </c>
      <c r="S20" s="192">
        <v>0</v>
      </c>
      <c r="T20" s="315"/>
    </row>
    <row r="21" spans="1:20">
      <c r="A21" s="312" t="s">
        <v>399</v>
      </c>
      <c r="B21" s="167">
        <v>0</v>
      </c>
      <c r="C21" s="169">
        <v>0</v>
      </c>
      <c r="D21" s="168" t="e">
        <v>#DIV/0!</v>
      </c>
      <c r="E21" s="191" t="e">
        <v>#DIV/0!</v>
      </c>
      <c r="F21" s="167">
        <v>0</v>
      </c>
      <c r="G21" s="191">
        <v>0</v>
      </c>
      <c r="H21" s="167">
        <v>0</v>
      </c>
      <c r="I21" s="168">
        <v>0</v>
      </c>
      <c r="J21" s="192">
        <v>0</v>
      </c>
      <c r="K21" s="190">
        <v>0</v>
      </c>
      <c r="L21" s="168">
        <v>0</v>
      </c>
      <c r="M21" s="168">
        <v>0</v>
      </c>
      <c r="N21" s="192">
        <v>0</v>
      </c>
      <c r="O21" s="167">
        <v>0</v>
      </c>
      <c r="P21" s="168">
        <v>0</v>
      </c>
      <c r="Q21" s="192">
        <v>0</v>
      </c>
      <c r="R21" s="167">
        <v>0</v>
      </c>
      <c r="S21" s="192">
        <v>0</v>
      </c>
      <c r="T21" s="315"/>
    </row>
    <row r="22" spans="1:20">
      <c r="A22" s="312" t="s">
        <v>400</v>
      </c>
      <c r="B22" s="167">
        <v>0</v>
      </c>
      <c r="C22" s="169">
        <v>0</v>
      </c>
      <c r="D22" s="168" t="e">
        <v>#DIV/0!</v>
      </c>
      <c r="E22" s="191" t="e">
        <v>#DIV/0!</v>
      </c>
      <c r="F22" s="167">
        <v>0</v>
      </c>
      <c r="G22" s="191">
        <v>0</v>
      </c>
      <c r="H22" s="167">
        <v>0</v>
      </c>
      <c r="I22" s="168">
        <v>0</v>
      </c>
      <c r="J22" s="192">
        <v>0</v>
      </c>
      <c r="K22" s="190">
        <v>0</v>
      </c>
      <c r="L22" s="168">
        <v>0</v>
      </c>
      <c r="M22" s="168">
        <v>0</v>
      </c>
      <c r="N22" s="192">
        <v>0</v>
      </c>
      <c r="O22" s="167">
        <v>0</v>
      </c>
      <c r="P22" s="168">
        <v>0</v>
      </c>
      <c r="Q22" s="192">
        <v>0</v>
      </c>
      <c r="R22" s="167">
        <v>0</v>
      </c>
      <c r="S22" s="192">
        <v>0</v>
      </c>
      <c r="T22" s="315"/>
    </row>
    <row r="23" spans="1:20">
      <c r="A23" s="312" t="s">
        <v>401</v>
      </c>
      <c r="B23" s="167">
        <v>0</v>
      </c>
      <c r="C23" s="169">
        <v>0</v>
      </c>
      <c r="D23" s="168" t="e">
        <v>#DIV/0!</v>
      </c>
      <c r="E23" s="191" t="e">
        <v>#DIV/0!</v>
      </c>
      <c r="F23" s="167">
        <v>0</v>
      </c>
      <c r="G23" s="191">
        <v>0</v>
      </c>
      <c r="H23" s="167">
        <v>0</v>
      </c>
      <c r="I23" s="168">
        <v>0</v>
      </c>
      <c r="J23" s="192">
        <v>0</v>
      </c>
      <c r="K23" s="190">
        <v>0</v>
      </c>
      <c r="L23" s="168">
        <v>0</v>
      </c>
      <c r="M23" s="168">
        <v>0</v>
      </c>
      <c r="N23" s="192">
        <v>0</v>
      </c>
      <c r="O23" s="167">
        <v>0</v>
      </c>
      <c r="P23" s="168">
        <v>0</v>
      </c>
      <c r="Q23" s="192">
        <v>0</v>
      </c>
      <c r="R23" s="167">
        <v>0</v>
      </c>
      <c r="S23" s="192">
        <v>0</v>
      </c>
      <c r="T23" s="315"/>
    </row>
    <row r="24" spans="1:20">
      <c r="A24" s="312" t="s">
        <v>402</v>
      </c>
      <c r="B24" s="167">
        <v>0</v>
      </c>
      <c r="C24" s="169">
        <v>0</v>
      </c>
      <c r="D24" s="168" t="e">
        <v>#DIV/0!</v>
      </c>
      <c r="E24" s="191" t="e">
        <v>#DIV/0!</v>
      </c>
      <c r="F24" s="167">
        <v>0</v>
      </c>
      <c r="G24" s="191">
        <v>0</v>
      </c>
      <c r="H24" s="167">
        <v>0</v>
      </c>
      <c r="I24" s="168">
        <v>0</v>
      </c>
      <c r="J24" s="192">
        <v>0</v>
      </c>
      <c r="K24" s="190">
        <v>0</v>
      </c>
      <c r="L24" s="168">
        <v>0</v>
      </c>
      <c r="M24" s="168">
        <v>0</v>
      </c>
      <c r="N24" s="192">
        <v>0</v>
      </c>
      <c r="O24" s="167">
        <v>0</v>
      </c>
      <c r="P24" s="168">
        <v>0</v>
      </c>
      <c r="Q24" s="192">
        <v>0</v>
      </c>
      <c r="R24" s="167">
        <v>0</v>
      </c>
      <c r="S24" s="192">
        <v>0</v>
      </c>
      <c r="T24" s="315"/>
    </row>
    <row r="25" spans="1:20" ht="13.5">
      <c r="A25" s="316" t="s">
        <v>403</v>
      </c>
      <c r="B25" s="171">
        <f>SUM(B18:B24)</f>
        <v>0</v>
      </c>
      <c r="C25" s="173">
        <f t="shared" ref="C25:S25" si="1">SUM(C18:C24)</f>
        <v>0</v>
      </c>
      <c r="D25" s="172" t="e">
        <f t="shared" si="1"/>
        <v>#DIV/0!</v>
      </c>
      <c r="E25" s="194" t="e">
        <f t="shared" si="1"/>
        <v>#DIV/0!</v>
      </c>
      <c r="F25" s="171">
        <f t="shared" si="1"/>
        <v>0</v>
      </c>
      <c r="G25" s="194">
        <f t="shared" si="1"/>
        <v>0</v>
      </c>
      <c r="H25" s="171">
        <f t="shared" si="1"/>
        <v>0</v>
      </c>
      <c r="I25" s="172">
        <f t="shared" si="1"/>
        <v>0</v>
      </c>
      <c r="J25" s="195">
        <f t="shared" si="1"/>
        <v>0</v>
      </c>
      <c r="K25" s="193">
        <f t="shared" si="1"/>
        <v>0</v>
      </c>
      <c r="L25" s="172">
        <f t="shared" si="1"/>
        <v>0</v>
      </c>
      <c r="M25" s="172">
        <f t="shared" si="1"/>
        <v>0</v>
      </c>
      <c r="N25" s="195">
        <f t="shared" si="1"/>
        <v>0</v>
      </c>
      <c r="O25" s="171">
        <f t="shared" si="1"/>
        <v>0</v>
      </c>
      <c r="P25" s="172">
        <f t="shared" si="1"/>
        <v>0</v>
      </c>
      <c r="Q25" s="195">
        <f t="shared" si="1"/>
        <v>0</v>
      </c>
      <c r="R25" s="171">
        <f t="shared" si="1"/>
        <v>0</v>
      </c>
      <c r="S25" s="195">
        <f t="shared" si="1"/>
        <v>0</v>
      </c>
      <c r="T25" s="317"/>
    </row>
    <row r="26" spans="1:20">
      <c r="A26" s="312" t="s">
        <v>404</v>
      </c>
      <c r="B26" s="167">
        <v>0</v>
      </c>
      <c r="C26" s="169">
        <v>0</v>
      </c>
      <c r="D26" s="168" t="e">
        <v>#DIV/0!</v>
      </c>
      <c r="E26" s="191" t="e">
        <v>#DIV/0!</v>
      </c>
      <c r="F26" s="167">
        <v>0</v>
      </c>
      <c r="G26" s="191">
        <v>0</v>
      </c>
      <c r="H26" s="167">
        <v>0</v>
      </c>
      <c r="I26" s="168">
        <v>0</v>
      </c>
      <c r="J26" s="192">
        <v>0</v>
      </c>
      <c r="K26" s="190">
        <v>0</v>
      </c>
      <c r="L26" s="168">
        <v>0</v>
      </c>
      <c r="M26" s="168">
        <v>0</v>
      </c>
      <c r="N26" s="192">
        <v>0</v>
      </c>
      <c r="O26" s="167">
        <v>0</v>
      </c>
      <c r="P26" s="168">
        <v>0</v>
      </c>
      <c r="Q26" s="192">
        <v>0</v>
      </c>
      <c r="R26" s="167">
        <v>0</v>
      </c>
      <c r="S26" s="192">
        <v>0</v>
      </c>
      <c r="T26" s="315"/>
    </row>
    <row r="27" spans="1:20">
      <c r="A27" s="312" t="s">
        <v>405</v>
      </c>
      <c r="B27" s="167">
        <v>0</v>
      </c>
      <c r="C27" s="169">
        <v>0</v>
      </c>
      <c r="D27" s="168" t="e">
        <v>#DIV/0!</v>
      </c>
      <c r="E27" s="191" t="e">
        <v>#DIV/0!</v>
      </c>
      <c r="F27" s="167">
        <v>0</v>
      </c>
      <c r="G27" s="191">
        <v>0</v>
      </c>
      <c r="H27" s="167">
        <v>0</v>
      </c>
      <c r="I27" s="168">
        <v>0</v>
      </c>
      <c r="J27" s="192">
        <v>0</v>
      </c>
      <c r="K27" s="190">
        <v>0</v>
      </c>
      <c r="L27" s="168">
        <v>0</v>
      </c>
      <c r="M27" s="168">
        <v>0</v>
      </c>
      <c r="N27" s="192">
        <v>0</v>
      </c>
      <c r="O27" s="167">
        <v>0</v>
      </c>
      <c r="P27" s="168">
        <v>0</v>
      </c>
      <c r="Q27" s="192">
        <v>0</v>
      </c>
      <c r="R27" s="167">
        <v>0</v>
      </c>
      <c r="S27" s="192">
        <v>0</v>
      </c>
      <c r="T27" s="315"/>
    </row>
    <row r="28" spans="1:20">
      <c r="A28" s="312" t="s">
        <v>406</v>
      </c>
      <c r="B28" s="167">
        <v>0</v>
      </c>
      <c r="C28" s="169">
        <v>0</v>
      </c>
      <c r="D28" s="168" t="e">
        <v>#DIV/0!</v>
      </c>
      <c r="E28" s="191" t="e">
        <v>#DIV/0!</v>
      </c>
      <c r="F28" s="167">
        <v>0</v>
      </c>
      <c r="G28" s="191">
        <v>0</v>
      </c>
      <c r="H28" s="167">
        <v>0</v>
      </c>
      <c r="I28" s="168">
        <v>0</v>
      </c>
      <c r="J28" s="192">
        <v>0</v>
      </c>
      <c r="K28" s="190">
        <v>0</v>
      </c>
      <c r="L28" s="168">
        <v>0</v>
      </c>
      <c r="M28" s="168">
        <v>0</v>
      </c>
      <c r="N28" s="192">
        <v>0</v>
      </c>
      <c r="O28" s="167">
        <v>0</v>
      </c>
      <c r="P28" s="168">
        <v>0</v>
      </c>
      <c r="Q28" s="192">
        <v>0</v>
      </c>
      <c r="R28" s="167">
        <v>0</v>
      </c>
      <c r="S28" s="192">
        <v>0</v>
      </c>
      <c r="T28" s="315"/>
    </row>
    <row r="29" spans="1:20">
      <c r="A29" s="312" t="s">
        <v>407</v>
      </c>
      <c r="B29" s="167">
        <v>0</v>
      </c>
      <c r="C29" s="169">
        <v>0</v>
      </c>
      <c r="D29" s="168" t="e">
        <v>#DIV/0!</v>
      </c>
      <c r="E29" s="191" t="e">
        <v>#DIV/0!</v>
      </c>
      <c r="F29" s="167">
        <v>0</v>
      </c>
      <c r="G29" s="191">
        <v>0</v>
      </c>
      <c r="H29" s="167">
        <v>0</v>
      </c>
      <c r="I29" s="168">
        <v>0</v>
      </c>
      <c r="J29" s="192">
        <v>0</v>
      </c>
      <c r="K29" s="190">
        <v>0</v>
      </c>
      <c r="L29" s="168">
        <v>0</v>
      </c>
      <c r="M29" s="168">
        <v>0</v>
      </c>
      <c r="N29" s="192">
        <v>0</v>
      </c>
      <c r="O29" s="167">
        <v>0</v>
      </c>
      <c r="P29" s="168">
        <v>0</v>
      </c>
      <c r="Q29" s="192">
        <v>0</v>
      </c>
      <c r="R29" s="167">
        <v>0</v>
      </c>
      <c r="S29" s="192">
        <v>0</v>
      </c>
      <c r="T29" s="315"/>
    </row>
    <row r="30" spans="1:20">
      <c r="A30" s="312" t="s">
        <v>408</v>
      </c>
      <c r="B30" s="167">
        <v>0</v>
      </c>
      <c r="C30" s="169">
        <v>0</v>
      </c>
      <c r="D30" s="168" t="e">
        <v>#DIV/0!</v>
      </c>
      <c r="E30" s="191" t="e">
        <v>#DIV/0!</v>
      </c>
      <c r="F30" s="167">
        <v>0</v>
      </c>
      <c r="G30" s="191">
        <v>0</v>
      </c>
      <c r="H30" s="167">
        <v>0</v>
      </c>
      <c r="I30" s="168">
        <v>0</v>
      </c>
      <c r="J30" s="192">
        <v>0</v>
      </c>
      <c r="K30" s="190">
        <v>0</v>
      </c>
      <c r="L30" s="168">
        <v>0</v>
      </c>
      <c r="M30" s="168">
        <v>0</v>
      </c>
      <c r="N30" s="192">
        <v>0</v>
      </c>
      <c r="O30" s="167">
        <v>0</v>
      </c>
      <c r="P30" s="168">
        <v>0</v>
      </c>
      <c r="Q30" s="192">
        <v>0</v>
      </c>
      <c r="R30" s="167">
        <v>0</v>
      </c>
      <c r="S30" s="192">
        <v>0</v>
      </c>
      <c r="T30" s="315"/>
    </row>
    <row r="31" spans="1:20">
      <c r="A31" s="312" t="s">
        <v>409</v>
      </c>
      <c r="B31" s="167">
        <v>0</v>
      </c>
      <c r="C31" s="169">
        <v>0</v>
      </c>
      <c r="D31" s="168" t="e">
        <v>#DIV/0!</v>
      </c>
      <c r="E31" s="191" t="e">
        <v>#DIV/0!</v>
      </c>
      <c r="F31" s="167">
        <v>0</v>
      </c>
      <c r="G31" s="191">
        <v>0</v>
      </c>
      <c r="H31" s="167">
        <v>0</v>
      </c>
      <c r="I31" s="168">
        <v>0</v>
      </c>
      <c r="J31" s="192">
        <v>0</v>
      </c>
      <c r="K31" s="190">
        <v>0</v>
      </c>
      <c r="L31" s="168">
        <v>0</v>
      </c>
      <c r="M31" s="168">
        <v>0</v>
      </c>
      <c r="N31" s="192">
        <v>0</v>
      </c>
      <c r="O31" s="167">
        <v>0</v>
      </c>
      <c r="P31" s="168">
        <v>0</v>
      </c>
      <c r="Q31" s="192">
        <v>0</v>
      </c>
      <c r="R31" s="167">
        <v>0</v>
      </c>
      <c r="S31" s="192">
        <v>0</v>
      </c>
      <c r="T31" s="315"/>
    </row>
    <row r="32" spans="1:20">
      <c r="A32" s="312" t="s">
        <v>410</v>
      </c>
      <c r="B32" s="167">
        <v>0</v>
      </c>
      <c r="C32" s="169">
        <v>0</v>
      </c>
      <c r="D32" s="168" t="e">
        <v>#DIV/0!</v>
      </c>
      <c r="E32" s="191" t="e">
        <v>#DIV/0!</v>
      </c>
      <c r="F32" s="167">
        <v>0</v>
      </c>
      <c r="G32" s="191">
        <v>0</v>
      </c>
      <c r="H32" s="167">
        <v>0</v>
      </c>
      <c r="I32" s="168">
        <v>0</v>
      </c>
      <c r="J32" s="192">
        <v>0</v>
      </c>
      <c r="K32" s="190">
        <v>0</v>
      </c>
      <c r="L32" s="168">
        <v>0</v>
      </c>
      <c r="M32" s="168">
        <v>0</v>
      </c>
      <c r="N32" s="192">
        <v>0</v>
      </c>
      <c r="O32" s="167">
        <v>0</v>
      </c>
      <c r="P32" s="168">
        <v>0</v>
      </c>
      <c r="Q32" s="192">
        <v>0</v>
      </c>
      <c r="R32" s="167">
        <v>0</v>
      </c>
      <c r="S32" s="192">
        <v>0</v>
      </c>
      <c r="T32" s="315"/>
    </row>
    <row r="33" spans="1:20">
      <c r="A33" s="312" t="s">
        <v>411</v>
      </c>
      <c r="B33" s="167">
        <v>0</v>
      </c>
      <c r="C33" s="169">
        <v>0</v>
      </c>
      <c r="D33" s="168" t="e">
        <v>#DIV/0!</v>
      </c>
      <c r="E33" s="191" t="e">
        <v>#DIV/0!</v>
      </c>
      <c r="F33" s="167">
        <v>0</v>
      </c>
      <c r="G33" s="191">
        <v>0</v>
      </c>
      <c r="H33" s="167">
        <v>0</v>
      </c>
      <c r="I33" s="168">
        <v>0</v>
      </c>
      <c r="J33" s="192">
        <v>0</v>
      </c>
      <c r="K33" s="190">
        <v>0</v>
      </c>
      <c r="L33" s="168">
        <v>0</v>
      </c>
      <c r="M33" s="168">
        <v>0</v>
      </c>
      <c r="N33" s="192">
        <v>0</v>
      </c>
      <c r="O33" s="167">
        <v>0</v>
      </c>
      <c r="P33" s="168">
        <v>0</v>
      </c>
      <c r="Q33" s="192">
        <v>0</v>
      </c>
      <c r="R33" s="167">
        <v>0</v>
      </c>
      <c r="S33" s="192">
        <v>0</v>
      </c>
      <c r="T33" s="315"/>
    </row>
    <row r="34" spans="1:20">
      <c r="A34" s="312" t="s">
        <v>412</v>
      </c>
      <c r="B34" s="167">
        <v>0</v>
      </c>
      <c r="C34" s="169">
        <v>0</v>
      </c>
      <c r="D34" s="168" t="e">
        <v>#DIV/0!</v>
      </c>
      <c r="E34" s="191" t="e">
        <v>#DIV/0!</v>
      </c>
      <c r="F34" s="167">
        <v>0</v>
      </c>
      <c r="G34" s="191">
        <v>0</v>
      </c>
      <c r="H34" s="167">
        <v>0</v>
      </c>
      <c r="I34" s="168">
        <v>0</v>
      </c>
      <c r="J34" s="192">
        <v>0</v>
      </c>
      <c r="K34" s="190">
        <v>0</v>
      </c>
      <c r="L34" s="168">
        <v>0</v>
      </c>
      <c r="M34" s="168">
        <v>0</v>
      </c>
      <c r="N34" s="192">
        <v>0</v>
      </c>
      <c r="O34" s="167">
        <v>0</v>
      </c>
      <c r="P34" s="168">
        <v>0</v>
      </c>
      <c r="Q34" s="192">
        <v>0</v>
      </c>
      <c r="R34" s="167">
        <v>0</v>
      </c>
      <c r="S34" s="192">
        <v>0</v>
      </c>
      <c r="T34" s="315"/>
    </row>
    <row r="35" spans="1:20" ht="13.5">
      <c r="A35" s="316" t="s">
        <v>413</v>
      </c>
      <c r="B35" s="171">
        <f>SUM(B26:B34)</f>
        <v>0</v>
      </c>
      <c r="C35" s="173">
        <f t="shared" ref="C35:S35" si="2">SUM(C26:C34)</f>
        <v>0</v>
      </c>
      <c r="D35" s="172" t="e">
        <f t="shared" si="2"/>
        <v>#DIV/0!</v>
      </c>
      <c r="E35" s="194" t="e">
        <f t="shared" si="2"/>
        <v>#DIV/0!</v>
      </c>
      <c r="F35" s="171">
        <f t="shared" si="2"/>
        <v>0</v>
      </c>
      <c r="G35" s="194">
        <f t="shared" si="2"/>
        <v>0</v>
      </c>
      <c r="H35" s="171">
        <f t="shared" si="2"/>
        <v>0</v>
      </c>
      <c r="I35" s="172">
        <f t="shared" si="2"/>
        <v>0</v>
      </c>
      <c r="J35" s="195">
        <f t="shared" si="2"/>
        <v>0</v>
      </c>
      <c r="K35" s="193">
        <f t="shared" si="2"/>
        <v>0</v>
      </c>
      <c r="L35" s="172">
        <f t="shared" si="2"/>
        <v>0</v>
      </c>
      <c r="M35" s="172">
        <f t="shared" si="2"/>
        <v>0</v>
      </c>
      <c r="N35" s="195">
        <f t="shared" si="2"/>
        <v>0</v>
      </c>
      <c r="O35" s="171">
        <f t="shared" si="2"/>
        <v>0</v>
      </c>
      <c r="P35" s="172">
        <f t="shared" si="2"/>
        <v>0</v>
      </c>
      <c r="Q35" s="195">
        <f t="shared" si="2"/>
        <v>0</v>
      </c>
      <c r="R35" s="171">
        <f t="shared" si="2"/>
        <v>0</v>
      </c>
      <c r="S35" s="195">
        <f t="shared" si="2"/>
        <v>0</v>
      </c>
      <c r="T35" s="317"/>
    </row>
    <row r="36" spans="1:20">
      <c r="A36" s="312" t="s">
        <v>414</v>
      </c>
      <c r="B36" s="167">
        <v>0</v>
      </c>
      <c r="C36" s="169">
        <v>0</v>
      </c>
      <c r="D36" s="168" t="e">
        <v>#DIV/0!</v>
      </c>
      <c r="E36" s="191" t="e">
        <v>#DIV/0!</v>
      </c>
      <c r="F36" s="167">
        <v>0</v>
      </c>
      <c r="G36" s="191">
        <v>0</v>
      </c>
      <c r="H36" s="167">
        <v>0</v>
      </c>
      <c r="I36" s="168">
        <v>0</v>
      </c>
      <c r="J36" s="192">
        <v>0</v>
      </c>
      <c r="K36" s="190">
        <v>0</v>
      </c>
      <c r="L36" s="168">
        <v>0</v>
      </c>
      <c r="M36" s="168">
        <v>0</v>
      </c>
      <c r="N36" s="192">
        <v>0</v>
      </c>
      <c r="O36" s="167">
        <v>0</v>
      </c>
      <c r="P36" s="168">
        <v>0</v>
      </c>
      <c r="Q36" s="192">
        <v>0</v>
      </c>
      <c r="R36" s="167">
        <v>0</v>
      </c>
      <c r="S36" s="192">
        <v>0</v>
      </c>
      <c r="T36" s="315"/>
    </row>
    <row r="37" spans="1:20">
      <c r="A37" s="312" t="s">
        <v>415</v>
      </c>
      <c r="B37" s="167">
        <v>0</v>
      </c>
      <c r="C37" s="169">
        <v>0</v>
      </c>
      <c r="D37" s="168" t="e">
        <v>#DIV/0!</v>
      </c>
      <c r="E37" s="191" t="e">
        <v>#DIV/0!</v>
      </c>
      <c r="F37" s="167">
        <v>0</v>
      </c>
      <c r="G37" s="191">
        <v>0</v>
      </c>
      <c r="H37" s="167">
        <v>0</v>
      </c>
      <c r="I37" s="168">
        <v>0</v>
      </c>
      <c r="J37" s="192">
        <v>0</v>
      </c>
      <c r="K37" s="190">
        <v>0</v>
      </c>
      <c r="L37" s="168">
        <v>0</v>
      </c>
      <c r="M37" s="168">
        <v>0</v>
      </c>
      <c r="N37" s="192">
        <v>0</v>
      </c>
      <c r="O37" s="167">
        <v>0</v>
      </c>
      <c r="P37" s="168">
        <v>0</v>
      </c>
      <c r="Q37" s="192">
        <v>0</v>
      </c>
      <c r="R37" s="167">
        <v>0</v>
      </c>
      <c r="S37" s="192">
        <v>0</v>
      </c>
      <c r="T37" s="315"/>
    </row>
    <row r="38" spans="1:20">
      <c r="A38" s="312" t="s">
        <v>416</v>
      </c>
      <c r="B38" s="167">
        <v>0</v>
      </c>
      <c r="C38" s="169">
        <v>0</v>
      </c>
      <c r="D38" s="168" t="e">
        <v>#DIV/0!</v>
      </c>
      <c r="E38" s="191" t="e">
        <v>#DIV/0!</v>
      </c>
      <c r="F38" s="167">
        <v>0</v>
      </c>
      <c r="G38" s="191">
        <v>0</v>
      </c>
      <c r="H38" s="167">
        <v>0</v>
      </c>
      <c r="I38" s="168">
        <v>0</v>
      </c>
      <c r="J38" s="192">
        <v>0</v>
      </c>
      <c r="K38" s="190">
        <v>0</v>
      </c>
      <c r="L38" s="168">
        <v>0</v>
      </c>
      <c r="M38" s="168">
        <v>0</v>
      </c>
      <c r="N38" s="192">
        <v>0</v>
      </c>
      <c r="O38" s="167">
        <v>0</v>
      </c>
      <c r="P38" s="168">
        <v>0</v>
      </c>
      <c r="Q38" s="192">
        <v>0</v>
      </c>
      <c r="R38" s="167">
        <v>0</v>
      </c>
      <c r="S38" s="192">
        <v>0</v>
      </c>
      <c r="T38" s="315"/>
    </row>
    <row r="39" spans="1:20">
      <c r="A39" s="312" t="s">
        <v>417</v>
      </c>
      <c r="B39" s="167">
        <v>0</v>
      </c>
      <c r="C39" s="169">
        <v>0</v>
      </c>
      <c r="D39" s="168" t="e">
        <v>#DIV/0!</v>
      </c>
      <c r="E39" s="191" t="e">
        <v>#DIV/0!</v>
      </c>
      <c r="F39" s="167">
        <v>0</v>
      </c>
      <c r="G39" s="191">
        <v>0</v>
      </c>
      <c r="H39" s="167">
        <v>0</v>
      </c>
      <c r="I39" s="168">
        <v>0</v>
      </c>
      <c r="J39" s="192">
        <v>0</v>
      </c>
      <c r="K39" s="190">
        <v>0</v>
      </c>
      <c r="L39" s="168">
        <v>0</v>
      </c>
      <c r="M39" s="168">
        <v>0</v>
      </c>
      <c r="N39" s="192">
        <v>0</v>
      </c>
      <c r="O39" s="167">
        <v>0</v>
      </c>
      <c r="P39" s="168">
        <v>0</v>
      </c>
      <c r="Q39" s="192">
        <v>0</v>
      </c>
      <c r="R39" s="167">
        <v>0</v>
      </c>
      <c r="S39" s="192">
        <v>0</v>
      </c>
      <c r="T39" s="315"/>
    </row>
    <row r="40" spans="1:20">
      <c r="A40" s="312" t="s">
        <v>418</v>
      </c>
      <c r="B40" s="167">
        <v>0</v>
      </c>
      <c r="C40" s="169">
        <v>0</v>
      </c>
      <c r="D40" s="168" t="e">
        <v>#DIV/0!</v>
      </c>
      <c r="E40" s="191" t="e">
        <v>#DIV/0!</v>
      </c>
      <c r="F40" s="167">
        <v>0</v>
      </c>
      <c r="G40" s="191">
        <v>0</v>
      </c>
      <c r="H40" s="167">
        <v>0</v>
      </c>
      <c r="I40" s="168">
        <v>0</v>
      </c>
      <c r="J40" s="192">
        <v>0</v>
      </c>
      <c r="K40" s="190">
        <v>0</v>
      </c>
      <c r="L40" s="168">
        <v>0</v>
      </c>
      <c r="M40" s="168">
        <v>0</v>
      </c>
      <c r="N40" s="192">
        <v>0</v>
      </c>
      <c r="O40" s="167">
        <v>0</v>
      </c>
      <c r="P40" s="168">
        <v>0</v>
      </c>
      <c r="Q40" s="192">
        <v>0</v>
      </c>
      <c r="R40" s="167">
        <v>0</v>
      </c>
      <c r="S40" s="192">
        <v>0</v>
      </c>
      <c r="T40" s="315"/>
    </row>
    <row r="41" spans="1:20">
      <c r="A41" s="312" t="s">
        <v>419</v>
      </c>
      <c r="B41" s="167">
        <v>0</v>
      </c>
      <c r="C41" s="169">
        <v>0</v>
      </c>
      <c r="D41" s="168" t="e">
        <v>#DIV/0!</v>
      </c>
      <c r="E41" s="191" t="e">
        <v>#DIV/0!</v>
      </c>
      <c r="F41" s="167">
        <v>0</v>
      </c>
      <c r="G41" s="191">
        <v>0</v>
      </c>
      <c r="H41" s="167">
        <v>0</v>
      </c>
      <c r="I41" s="168">
        <v>0</v>
      </c>
      <c r="J41" s="192">
        <v>0</v>
      </c>
      <c r="K41" s="190">
        <v>0</v>
      </c>
      <c r="L41" s="168">
        <v>0</v>
      </c>
      <c r="M41" s="168">
        <v>0</v>
      </c>
      <c r="N41" s="192">
        <v>0</v>
      </c>
      <c r="O41" s="167">
        <v>0</v>
      </c>
      <c r="P41" s="168">
        <v>0</v>
      </c>
      <c r="Q41" s="192">
        <v>0</v>
      </c>
      <c r="R41" s="167">
        <v>0</v>
      </c>
      <c r="S41" s="192">
        <v>0</v>
      </c>
      <c r="T41" s="315"/>
    </row>
    <row r="42" spans="1:20">
      <c r="A42" s="312" t="s">
        <v>420</v>
      </c>
      <c r="B42" s="167">
        <v>0</v>
      </c>
      <c r="C42" s="169">
        <v>0</v>
      </c>
      <c r="D42" s="168" t="e">
        <v>#DIV/0!</v>
      </c>
      <c r="E42" s="191" t="e">
        <v>#DIV/0!</v>
      </c>
      <c r="F42" s="167">
        <v>0</v>
      </c>
      <c r="G42" s="191">
        <v>0</v>
      </c>
      <c r="H42" s="167">
        <v>0</v>
      </c>
      <c r="I42" s="168">
        <v>0</v>
      </c>
      <c r="J42" s="192">
        <v>0</v>
      </c>
      <c r="K42" s="190">
        <v>0</v>
      </c>
      <c r="L42" s="168">
        <v>0</v>
      </c>
      <c r="M42" s="168">
        <v>0</v>
      </c>
      <c r="N42" s="192">
        <v>0</v>
      </c>
      <c r="O42" s="167">
        <v>0</v>
      </c>
      <c r="P42" s="168">
        <v>0</v>
      </c>
      <c r="Q42" s="192">
        <v>0</v>
      </c>
      <c r="R42" s="167">
        <v>0</v>
      </c>
      <c r="S42" s="192">
        <v>0</v>
      </c>
      <c r="T42" s="315"/>
    </row>
    <row r="43" spans="1:20" ht="13.5">
      <c r="A43" s="316" t="s">
        <v>421</v>
      </c>
      <c r="B43" s="171">
        <f>SUM(B36:B42)</f>
        <v>0</v>
      </c>
      <c r="C43" s="173">
        <f t="shared" ref="C43:S43" si="3">SUM(C36:C42)</f>
        <v>0</v>
      </c>
      <c r="D43" s="172" t="e">
        <f t="shared" si="3"/>
        <v>#DIV/0!</v>
      </c>
      <c r="E43" s="194" t="e">
        <f t="shared" si="3"/>
        <v>#DIV/0!</v>
      </c>
      <c r="F43" s="171">
        <f t="shared" si="3"/>
        <v>0</v>
      </c>
      <c r="G43" s="194">
        <f t="shared" si="3"/>
        <v>0</v>
      </c>
      <c r="H43" s="171">
        <f t="shared" si="3"/>
        <v>0</v>
      </c>
      <c r="I43" s="172">
        <f t="shared" si="3"/>
        <v>0</v>
      </c>
      <c r="J43" s="195">
        <f t="shared" si="3"/>
        <v>0</v>
      </c>
      <c r="K43" s="193">
        <f t="shared" si="3"/>
        <v>0</v>
      </c>
      <c r="L43" s="172">
        <f t="shared" si="3"/>
        <v>0</v>
      </c>
      <c r="M43" s="172">
        <f t="shared" si="3"/>
        <v>0</v>
      </c>
      <c r="N43" s="195">
        <f t="shared" si="3"/>
        <v>0</v>
      </c>
      <c r="O43" s="171">
        <f t="shared" si="3"/>
        <v>0</v>
      </c>
      <c r="P43" s="172">
        <f t="shared" si="3"/>
        <v>0</v>
      </c>
      <c r="Q43" s="195">
        <f t="shared" si="3"/>
        <v>0</v>
      </c>
      <c r="R43" s="171">
        <f t="shared" si="3"/>
        <v>0</v>
      </c>
      <c r="S43" s="195">
        <f t="shared" si="3"/>
        <v>0</v>
      </c>
      <c r="T43" s="317"/>
    </row>
    <row r="44" spans="1:20">
      <c r="A44" s="312" t="s">
        <v>422</v>
      </c>
      <c r="B44" s="167">
        <v>0</v>
      </c>
      <c r="C44" s="169">
        <v>0</v>
      </c>
      <c r="D44" s="168" t="e">
        <v>#DIV/0!</v>
      </c>
      <c r="E44" s="191" t="e">
        <v>#DIV/0!</v>
      </c>
      <c r="F44" s="167">
        <v>0</v>
      </c>
      <c r="G44" s="191">
        <v>0</v>
      </c>
      <c r="H44" s="167">
        <v>0</v>
      </c>
      <c r="I44" s="168">
        <v>0</v>
      </c>
      <c r="J44" s="192">
        <v>0</v>
      </c>
      <c r="K44" s="190">
        <v>0</v>
      </c>
      <c r="L44" s="168">
        <v>0</v>
      </c>
      <c r="M44" s="168">
        <v>0</v>
      </c>
      <c r="N44" s="192">
        <v>0</v>
      </c>
      <c r="O44" s="167">
        <v>0</v>
      </c>
      <c r="P44" s="168">
        <v>0</v>
      </c>
      <c r="Q44" s="192">
        <v>0</v>
      </c>
      <c r="R44" s="167">
        <v>0</v>
      </c>
      <c r="S44" s="192">
        <v>0</v>
      </c>
      <c r="T44" s="315"/>
    </row>
    <row r="45" spans="1:20">
      <c r="A45" s="312" t="s">
        <v>423</v>
      </c>
      <c r="B45" s="167">
        <v>0</v>
      </c>
      <c r="C45" s="169">
        <v>0</v>
      </c>
      <c r="D45" s="168" t="e">
        <v>#DIV/0!</v>
      </c>
      <c r="E45" s="191" t="e">
        <v>#DIV/0!</v>
      </c>
      <c r="F45" s="167">
        <v>0</v>
      </c>
      <c r="G45" s="191">
        <v>0</v>
      </c>
      <c r="H45" s="167">
        <v>0</v>
      </c>
      <c r="I45" s="168">
        <v>0</v>
      </c>
      <c r="J45" s="192">
        <v>0</v>
      </c>
      <c r="K45" s="190">
        <v>0</v>
      </c>
      <c r="L45" s="168">
        <v>0</v>
      </c>
      <c r="M45" s="168">
        <v>0</v>
      </c>
      <c r="N45" s="192">
        <v>0</v>
      </c>
      <c r="O45" s="167">
        <v>0</v>
      </c>
      <c r="P45" s="168">
        <v>0</v>
      </c>
      <c r="Q45" s="192">
        <v>0</v>
      </c>
      <c r="R45" s="167">
        <v>0</v>
      </c>
      <c r="S45" s="192">
        <v>0</v>
      </c>
      <c r="T45" s="315"/>
    </row>
    <row r="46" spans="1:20">
      <c r="A46" s="312" t="s">
        <v>424</v>
      </c>
      <c r="B46" s="167">
        <v>0</v>
      </c>
      <c r="C46" s="169">
        <v>0</v>
      </c>
      <c r="D46" s="168" t="e">
        <v>#DIV/0!</v>
      </c>
      <c r="E46" s="191" t="e">
        <v>#DIV/0!</v>
      </c>
      <c r="F46" s="167">
        <v>0</v>
      </c>
      <c r="G46" s="191">
        <v>0</v>
      </c>
      <c r="H46" s="167">
        <v>0</v>
      </c>
      <c r="I46" s="168">
        <v>0</v>
      </c>
      <c r="J46" s="192">
        <v>0</v>
      </c>
      <c r="K46" s="190">
        <v>0</v>
      </c>
      <c r="L46" s="168">
        <v>0</v>
      </c>
      <c r="M46" s="168">
        <v>0</v>
      </c>
      <c r="N46" s="192">
        <v>0</v>
      </c>
      <c r="O46" s="167">
        <v>0</v>
      </c>
      <c r="P46" s="168">
        <v>0</v>
      </c>
      <c r="Q46" s="192">
        <v>0</v>
      </c>
      <c r="R46" s="167">
        <v>0</v>
      </c>
      <c r="S46" s="192">
        <v>0</v>
      </c>
      <c r="T46" s="315"/>
    </row>
    <row r="47" spans="1:20">
      <c r="A47" s="312" t="s">
        <v>425</v>
      </c>
      <c r="B47" s="167">
        <v>0</v>
      </c>
      <c r="C47" s="169">
        <v>0</v>
      </c>
      <c r="D47" s="168" t="e">
        <v>#DIV/0!</v>
      </c>
      <c r="E47" s="191" t="e">
        <v>#DIV/0!</v>
      </c>
      <c r="F47" s="167">
        <v>0</v>
      </c>
      <c r="G47" s="191">
        <v>0</v>
      </c>
      <c r="H47" s="167">
        <v>0</v>
      </c>
      <c r="I47" s="168">
        <v>0</v>
      </c>
      <c r="J47" s="192">
        <v>0</v>
      </c>
      <c r="K47" s="190">
        <v>0</v>
      </c>
      <c r="L47" s="168">
        <v>0</v>
      </c>
      <c r="M47" s="168">
        <v>0</v>
      </c>
      <c r="N47" s="192">
        <v>0</v>
      </c>
      <c r="O47" s="167">
        <v>0</v>
      </c>
      <c r="P47" s="168">
        <v>0</v>
      </c>
      <c r="Q47" s="192">
        <v>0</v>
      </c>
      <c r="R47" s="167">
        <v>0</v>
      </c>
      <c r="S47" s="192">
        <v>0</v>
      </c>
      <c r="T47" s="315"/>
    </row>
    <row r="48" spans="1:20">
      <c r="A48" s="312" t="s">
        <v>426</v>
      </c>
      <c r="B48" s="167">
        <v>0</v>
      </c>
      <c r="C48" s="169">
        <v>0</v>
      </c>
      <c r="D48" s="168" t="e">
        <v>#DIV/0!</v>
      </c>
      <c r="E48" s="191" t="e">
        <v>#DIV/0!</v>
      </c>
      <c r="F48" s="167">
        <v>0</v>
      </c>
      <c r="G48" s="191">
        <v>0</v>
      </c>
      <c r="H48" s="167">
        <v>0</v>
      </c>
      <c r="I48" s="168">
        <v>0</v>
      </c>
      <c r="J48" s="192">
        <v>0</v>
      </c>
      <c r="K48" s="190">
        <v>0</v>
      </c>
      <c r="L48" s="168">
        <v>0</v>
      </c>
      <c r="M48" s="168">
        <v>0</v>
      </c>
      <c r="N48" s="192">
        <v>0</v>
      </c>
      <c r="O48" s="167">
        <v>0</v>
      </c>
      <c r="P48" s="168">
        <v>0</v>
      </c>
      <c r="Q48" s="192">
        <v>0</v>
      </c>
      <c r="R48" s="167">
        <v>0</v>
      </c>
      <c r="S48" s="192">
        <v>0</v>
      </c>
      <c r="T48" s="315"/>
    </row>
    <row r="49" spans="1:20">
      <c r="A49" s="312" t="s">
        <v>427</v>
      </c>
      <c r="B49" s="167">
        <v>0</v>
      </c>
      <c r="C49" s="169">
        <v>0</v>
      </c>
      <c r="D49" s="168" t="e">
        <v>#DIV/0!</v>
      </c>
      <c r="E49" s="191" t="e">
        <v>#DIV/0!</v>
      </c>
      <c r="F49" s="167">
        <v>0</v>
      </c>
      <c r="G49" s="191">
        <v>0</v>
      </c>
      <c r="H49" s="167">
        <v>0</v>
      </c>
      <c r="I49" s="168">
        <v>0</v>
      </c>
      <c r="J49" s="192">
        <v>0</v>
      </c>
      <c r="K49" s="190">
        <v>0</v>
      </c>
      <c r="L49" s="168">
        <v>0</v>
      </c>
      <c r="M49" s="168">
        <v>0</v>
      </c>
      <c r="N49" s="192">
        <v>0</v>
      </c>
      <c r="O49" s="167">
        <v>0</v>
      </c>
      <c r="P49" s="168">
        <v>0</v>
      </c>
      <c r="Q49" s="192">
        <v>0</v>
      </c>
      <c r="R49" s="167">
        <v>0</v>
      </c>
      <c r="S49" s="192">
        <v>0</v>
      </c>
      <c r="T49" s="315"/>
    </row>
    <row r="50" spans="1:20">
      <c r="A50" s="312" t="s">
        <v>428</v>
      </c>
      <c r="B50" s="167">
        <v>0</v>
      </c>
      <c r="C50" s="169">
        <v>0</v>
      </c>
      <c r="D50" s="168" t="e">
        <v>#DIV/0!</v>
      </c>
      <c r="E50" s="191" t="e">
        <v>#DIV/0!</v>
      </c>
      <c r="F50" s="167">
        <v>0</v>
      </c>
      <c r="G50" s="191">
        <v>0</v>
      </c>
      <c r="H50" s="167">
        <v>0</v>
      </c>
      <c r="I50" s="168">
        <v>0</v>
      </c>
      <c r="J50" s="192">
        <v>0</v>
      </c>
      <c r="K50" s="190">
        <v>0</v>
      </c>
      <c r="L50" s="168">
        <v>0</v>
      </c>
      <c r="M50" s="168">
        <v>0</v>
      </c>
      <c r="N50" s="192">
        <v>0</v>
      </c>
      <c r="O50" s="167">
        <v>0</v>
      </c>
      <c r="P50" s="168">
        <v>0</v>
      </c>
      <c r="Q50" s="192">
        <v>0</v>
      </c>
      <c r="R50" s="167">
        <v>0</v>
      </c>
      <c r="S50" s="192">
        <v>0</v>
      </c>
      <c r="T50" s="315"/>
    </row>
    <row r="51" spans="1:20">
      <c r="A51" s="312" t="s">
        <v>429</v>
      </c>
      <c r="B51" s="167">
        <v>0</v>
      </c>
      <c r="C51" s="169">
        <v>0</v>
      </c>
      <c r="D51" s="168" t="e">
        <v>#DIV/0!</v>
      </c>
      <c r="E51" s="191" t="e">
        <v>#DIV/0!</v>
      </c>
      <c r="F51" s="167">
        <v>0</v>
      </c>
      <c r="G51" s="191">
        <v>0</v>
      </c>
      <c r="H51" s="167">
        <v>0</v>
      </c>
      <c r="I51" s="168">
        <v>0</v>
      </c>
      <c r="J51" s="192">
        <v>0</v>
      </c>
      <c r="K51" s="190">
        <v>0</v>
      </c>
      <c r="L51" s="168">
        <v>0</v>
      </c>
      <c r="M51" s="168">
        <v>0</v>
      </c>
      <c r="N51" s="192">
        <v>0</v>
      </c>
      <c r="O51" s="167">
        <v>0</v>
      </c>
      <c r="P51" s="168">
        <v>0</v>
      </c>
      <c r="Q51" s="192">
        <v>0</v>
      </c>
      <c r="R51" s="167">
        <v>0</v>
      </c>
      <c r="S51" s="192">
        <v>0</v>
      </c>
      <c r="T51" s="315"/>
    </row>
    <row r="52" spans="1:20">
      <c r="A52" s="312" t="s">
        <v>430</v>
      </c>
      <c r="B52" s="167">
        <v>0</v>
      </c>
      <c r="C52" s="169">
        <v>0</v>
      </c>
      <c r="D52" s="168" t="e">
        <v>#DIV/0!</v>
      </c>
      <c r="E52" s="191" t="e">
        <v>#DIV/0!</v>
      </c>
      <c r="F52" s="167">
        <v>0</v>
      </c>
      <c r="G52" s="191">
        <v>0</v>
      </c>
      <c r="H52" s="167">
        <v>0</v>
      </c>
      <c r="I52" s="168">
        <v>0</v>
      </c>
      <c r="J52" s="192">
        <v>0</v>
      </c>
      <c r="K52" s="190">
        <v>0</v>
      </c>
      <c r="L52" s="168">
        <v>0</v>
      </c>
      <c r="M52" s="168">
        <v>0</v>
      </c>
      <c r="N52" s="192">
        <v>0</v>
      </c>
      <c r="O52" s="167">
        <v>0</v>
      </c>
      <c r="P52" s="168">
        <v>0</v>
      </c>
      <c r="Q52" s="192">
        <v>0</v>
      </c>
      <c r="R52" s="167">
        <v>0</v>
      </c>
      <c r="S52" s="192">
        <v>0</v>
      </c>
      <c r="T52" s="315"/>
    </row>
    <row r="53" spans="1:20">
      <c r="A53" s="312" t="s">
        <v>431</v>
      </c>
      <c r="B53" s="167">
        <v>0</v>
      </c>
      <c r="C53" s="169">
        <v>0</v>
      </c>
      <c r="D53" s="168" t="e">
        <v>#DIV/0!</v>
      </c>
      <c r="E53" s="191" t="e">
        <v>#DIV/0!</v>
      </c>
      <c r="F53" s="167">
        <v>0</v>
      </c>
      <c r="G53" s="191">
        <v>0</v>
      </c>
      <c r="H53" s="167">
        <v>0</v>
      </c>
      <c r="I53" s="168">
        <v>0</v>
      </c>
      <c r="J53" s="192">
        <v>0</v>
      </c>
      <c r="K53" s="190">
        <v>0</v>
      </c>
      <c r="L53" s="168">
        <v>0</v>
      </c>
      <c r="M53" s="168">
        <v>0</v>
      </c>
      <c r="N53" s="192">
        <v>0</v>
      </c>
      <c r="O53" s="167">
        <v>0</v>
      </c>
      <c r="P53" s="168">
        <v>0</v>
      </c>
      <c r="Q53" s="192">
        <v>0</v>
      </c>
      <c r="R53" s="167">
        <v>0</v>
      </c>
      <c r="S53" s="192">
        <v>0</v>
      </c>
      <c r="T53" s="315"/>
    </row>
    <row r="54" spans="1:20">
      <c r="A54" s="312" t="s">
        <v>432</v>
      </c>
      <c r="B54" s="167">
        <v>0</v>
      </c>
      <c r="C54" s="169">
        <v>0</v>
      </c>
      <c r="D54" s="168" t="e">
        <v>#DIV/0!</v>
      </c>
      <c r="E54" s="191" t="e">
        <v>#DIV/0!</v>
      </c>
      <c r="F54" s="167">
        <v>0</v>
      </c>
      <c r="G54" s="191">
        <v>0</v>
      </c>
      <c r="H54" s="167">
        <v>0</v>
      </c>
      <c r="I54" s="168">
        <v>0</v>
      </c>
      <c r="J54" s="192">
        <v>0</v>
      </c>
      <c r="K54" s="190">
        <v>0</v>
      </c>
      <c r="L54" s="168">
        <v>0</v>
      </c>
      <c r="M54" s="168">
        <v>0</v>
      </c>
      <c r="N54" s="192">
        <v>0</v>
      </c>
      <c r="O54" s="167">
        <v>0</v>
      </c>
      <c r="P54" s="168">
        <v>0</v>
      </c>
      <c r="Q54" s="192">
        <v>0</v>
      </c>
      <c r="R54" s="167">
        <v>0</v>
      </c>
      <c r="S54" s="192">
        <v>0</v>
      </c>
      <c r="T54" s="315"/>
    </row>
    <row r="55" spans="1:20" ht="13.5">
      <c r="A55" s="316" t="s">
        <v>433</v>
      </c>
      <c r="B55" s="171">
        <f>SUM(B44:B54)</f>
        <v>0</v>
      </c>
      <c r="C55" s="173">
        <f t="shared" ref="C55:S55" si="4">SUM(C44:C54)</f>
        <v>0</v>
      </c>
      <c r="D55" s="172" t="e">
        <f t="shared" si="4"/>
        <v>#DIV/0!</v>
      </c>
      <c r="E55" s="194" t="e">
        <f t="shared" si="4"/>
        <v>#DIV/0!</v>
      </c>
      <c r="F55" s="171">
        <f t="shared" si="4"/>
        <v>0</v>
      </c>
      <c r="G55" s="194">
        <f t="shared" si="4"/>
        <v>0</v>
      </c>
      <c r="H55" s="171">
        <f t="shared" si="4"/>
        <v>0</v>
      </c>
      <c r="I55" s="172">
        <f t="shared" si="4"/>
        <v>0</v>
      </c>
      <c r="J55" s="195">
        <f t="shared" si="4"/>
        <v>0</v>
      </c>
      <c r="K55" s="193">
        <f t="shared" si="4"/>
        <v>0</v>
      </c>
      <c r="L55" s="172">
        <f t="shared" si="4"/>
        <v>0</v>
      </c>
      <c r="M55" s="172">
        <f t="shared" si="4"/>
        <v>0</v>
      </c>
      <c r="N55" s="195">
        <f t="shared" si="4"/>
        <v>0</v>
      </c>
      <c r="O55" s="171">
        <f t="shared" si="4"/>
        <v>0</v>
      </c>
      <c r="P55" s="172">
        <f t="shared" si="4"/>
        <v>0</v>
      </c>
      <c r="Q55" s="195">
        <f t="shared" si="4"/>
        <v>0</v>
      </c>
      <c r="R55" s="171">
        <f t="shared" si="4"/>
        <v>0</v>
      </c>
      <c r="S55" s="195">
        <f t="shared" si="4"/>
        <v>0</v>
      </c>
      <c r="T55" s="317"/>
    </row>
    <row r="56" spans="1:20">
      <c r="A56" s="312" t="s">
        <v>434</v>
      </c>
      <c r="B56" s="167">
        <v>0</v>
      </c>
      <c r="C56" s="169">
        <v>0</v>
      </c>
      <c r="D56" s="168" t="e">
        <v>#DIV/0!</v>
      </c>
      <c r="E56" s="191" t="e">
        <v>#DIV/0!</v>
      </c>
      <c r="F56" s="167">
        <v>0</v>
      </c>
      <c r="G56" s="191">
        <v>0</v>
      </c>
      <c r="H56" s="167">
        <v>0</v>
      </c>
      <c r="I56" s="168">
        <v>0</v>
      </c>
      <c r="J56" s="192">
        <v>0</v>
      </c>
      <c r="K56" s="190">
        <v>0</v>
      </c>
      <c r="L56" s="168">
        <v>0</v>
      </c>
      <c r="M56" s="168">
        <v>0</v>
      </c>
      <c r="N56" s="192">
        <v>0</v>
      </c>
      <c r="O56" s="167">
        <v>0</v>
      </c>
      <c r="P56" s="168">
        <v>0</v>
      </c>
      <c r="Q56" s="192">
        <v>0</v>
      </c>
      <c r="R56" s="167">
        <v>0</v>
      </c>
      <c r="S56" s="192">
        <v>0</v>
      </c>
      <c r="T56" s="315"/>
    </row>
    <row r="57" spans="1:20">
      <c r="A57" s="312" t="s">
        <v>435</v>
      </c>
      <c r="B57" s="167">
        <v>0</v>
      </c>
      <c r="C57" s="169">
        <v>0</v>
      </c>
      <c r="D57" s="168" t="e">
        <v>#DIV/0!</v>
      </c>
      <c r="E57" s="191" t="e">
        <v>#DIV/0!</v>
      </c>
      <c r="F57" s="167">
        <v>0</v>
      </c>
      <c r="G57" s="191">
        <v>0</v>
      </c>
      <c r="H57" s="167">
        <v>0</v>
      </c>
      <c r="I57" s="168">
        <v>0</v>
      </c>
      <c r="J57" s="192">
        <v>0</v>
      </c>
      <c r="K57" s="190">
        <v>0</v>
      </c>
      <c r="L57" s="168">
        <v>0</v>
      </c>
      <c r="M57" s="168">
        <v>0</v>
      </c>
      <c r="N57" s="192">
        <v>0</v>
      </c>
      <c r="O57" s="167">
        <v>0</v>
      </c>
      <c r="P57" s="168">
        <v>0</v>
      </c>
      <c r="Q57" s="192">
        <v>0</v>
      </c>
      <c r="R57" s="167">
        <v>0</v>
      </c>
      <c r="S57" s="192">
        <v>0</v>
      </c>
      <c r="T57" s="315"/>
    </row>
    <row r="58" spans="1:20">
      <c r="A58" s="312" t="s">
        <v>436</v>
      </c>
      <c r="B58" s="167">
        <v>0</v>
      </c>
      <c r="C58" s="169">
        <v>0</v>
      </c>
      <c r="D58" s="168" t="e">
        <v>#DIV/0!</v>
      </c>
      <c r="E58" s="191" t="e">
        <v>#DIV/0!</v>
      </c>
      <c r="F58" s="167">
        <v>0</v>
      </c>
      <c r="G58" s="191">
        <v>0</v>
      </c>
      <c r="H58" s="167">
        <v>0</v>
      </c>
      <c r="I58" s="168">
        <v>0</v>
      </c>
      <c r="J58" s="192">
        <v>0</v>
      </c>
      <c r="K58" s="190">
        <v>0</v>
      </c>
      <c r="L58" s="168">
        <v>0</v>
      </c>
      <c r="M58" s="168">
        <v>0</v>
      </c>
      <c r="N58" s="192">
        <v>0</v>
      </c>
      <c r="O58" s="167">
        <v>0</v>
      </c>
      <c r="P58" s="168">
        <v>0</v>
      </c>
      <c r="Q58" s="192">
        <v>0</v>
      </c>
      <c r="R58" s="167">
        <v>0</v>
      </c>
      <c r="S58" s="192">
        <v>0</v>
      </c>
      <c r="T58" s="315"/>
    </row>
    <row r="59" spans="1:20">
      <c r="A59" s="312" t="s">
        <v>437</v>
      </c>
      <c r="B59" s="167">
        <v>0</v>
      </c>
      <c r="C59" s="169">
        <v>0</v>
      </c>
      <c r="D59" s="168" t="e">
        <v>#DIV/0!</v>
      </c>
      <c r="E59" s="191" t="e">
        <v>#DIV/0!</v>
      </c>
      <c r="F59" s="167">
        <v>0</v>
      </c>
      <c r="G59" s="191">
        <v>0</v>
      </c>
      <c r="H59" s="167">
        <v>0</v>
      </c>
      <c r="I59" s="168">
        <v>0</v>
      </c>
      <c r="J59" s="192">
        <v>0</v>
      </c>
      <c r="K59" s="190">
        <v>0</v>
      </c>
      <c r="L59" s="168">
        <v>0</v>
      </c>
      <c r="M59" s="168">
        <v>0</v>
      </c>
      <c r="N59" s="192">
        <v>0</v>
      </c>
      <c r="O59" s="167">
        <v>0</v>
      </c>
      <c r="P59" s="168">
        <v>0</v>
      </c>
      <c r="Q59" s="192">
        <v>0</v>
      </c>
      <c r="R59" s="167">
        <v>0</v>
      </c>
      <c r="S59" s="192">
        <v>0</v>
      </c>
      <c r="T59" s="315"/>
    </row>
    <row r="60" spans="1:20">
      <c r="A60" s="312" t="s">
        <v>438</v>
      </c>
      <c r="B60" s="167">
        <v>0</v>
      </c>
      <c r="C60" s="169">
        <v>0</v>
      </c>
      <c r="D60" s="168" t="e">
        <v>#DIV/0!</v>
      </c>
      <c r="E60" s="191" t="e">
        <v>#DIV/0!</v>
      </c>
      <c r="F60" s="167">
        <v>0</v>
      </c>
      <c r="G60" s="191">
        <v>0</v>
      </c>
      <c r="H60" s="167">
        <v>0</v>
      </c>
      <c r="I60" s="168">
        <v>0</v>
      </c>
      <c r="J60" s="192">
        <v>0</v>
      </c>
      <c r="K60" s="190">
        <v>0</v>
      </c>
      <c r="L60" s="168">
        <v>0</v>
      </c>
      <c r="M60" s="168">
        <v>0</v>
      </c>
      <c r="N60" s="192">
        <v>0</v>
      </c>
      <c r="O60" s="167">
        <v>0</v>
      </c>
      <c r="P60" s="168">
        <v>0</v>
      </c>
      <c r="Q60" s="192">
        <v>0</v>
      </c>
      <c r="R60" s="167">
        <v>0</v>
      </c>
      <c r="S60" s="192">
        <v>0</v>
      </c>
      <c r="T60" s="315"/>
    </row>
    <row r="61" spans="1:20">
      <c r="A61" s="312" t="s">
        <v>439</v>
      </c>
      <c r="B61" s="167">
        <v>0</v>
      </c>
      <c r="C61" s="169">
        <v>0</v>
      </c>
      <c r="D61" s="168" t="e">
        <v>#DIV/0!</v>
      </c>
      <c r="E61" s="191" t="e">
        <v>#DIV/0!</v>
      </c>
      <c r="F61" s="167">
        <v>0</v>
      </c>
      <c r="G61" s="191">
        <v>0</v>
      </c>
      <c r="H61" s="167">
        <v>0</v>
      </c>
      <c r="I61" s="168">
        <v>0</v>
      </c>
      <c r="J61" s="192">
        <v>0</v>
      </c>
      <c r="K61" s="190">
        <v>0</v>
      </c>
      <c r="L61" s="168">
        <v>0</v>
      </c>
      <c r="M61" s="168">
        <v>0</v>
      </c>
      <c r="N61" s="192">
        <v>0</v>
      </c>
      <c r="O61" s="167">
        <v>0</v>
      </c>
      <c r="P61" s="168">
        <v>0</v>
      </c>
      <c r="Q61" s="192">
        <v>0</v>
      </c>
      <c r="R61" s="167">
        <v>0</v>
      </c>
      <c r="S61" s="192">
        <v>0</v>
      </c>
      <c r="T61" s="315"/>
    </row>
    <row r="62" spans="1:20">
      <c r="A62" s="312" t="s">
        <v>440</v>
      </c>
      <c r="B62" s="167">
        <v>0</v>
      </c>
      <c r="C62" s="169">
        <v>0</v>
      </c>
      <c r="D62" s="168" t="e">
        <v>#DIV/0!</v>
      </c>
      <c r="E62" s="191" t="e">
        <v>#DIV/0!</v>
      </c>
      <c r="F62" s="167">
        <v>0</v>
      </c>
      <c r="G62" s="191">
        <v>0</v>
      </c>
      <c r="H62" s="167">
        <v>0</v>
      </c>
      <c r="I62" s="168">
        <v>0</v>
      </c>
      <c r="J62" s="192">
        <v>0</v>
      </c>
      <c r="K62" s="190">
        <v>0</v>
      </c>
      <c r="L62" s="168">
        <v>0</v>
      </c>
      <c r="M62" s="168">
        <v>0</v>
      </c>
      <c r="N62" s="192">
        <v>0</v>
      </c>
      <c r="O62" s="167">
        <v>0</v>
      </c>
      <c r="P62" s="168">
        <v>0</v>
      </c>
      <c r="Q62" s="192">
        <v>0</v>
      </c>
      <c r="R62" s="167">
        <v>0</v>
      </c>
      <c r="S62" s="192">
        <v>0</v>
      </c>
      <c r="T62" s="315"/>
    </row>
    <row r="63" spans="1:20">
      <c r="A63" s="312" t="s">
        <v>441</v>
      </c>
      <c r="B63" s="167">
        <v>0</v>
      </c>
      <c r="C63" s="169">
        <v>0</v>
      </c>
      <c r="D63" s="168" t="e">
        <v>#DIV/0!</v>
      </c>
      <c r="E63" s="191" t="e">
        <v>#DIV/0!</v>
      </c>
      <c r="F63" s="167">
        <v>0</v>
      </c>
      <c r="G63" s="191">
        <v>0</v>
      </c>
      <c r="H63" s="167">
        <v>0</v>
      </c>
      <c r="I63" s="168">
        <v>0</v>
      </c>
      <c r="J63" s="192">
        <v>0</v>
      </c>
      <c r="K63" s="190">
        <v>0</v>
      </c>
      <c r="L63" s="168">
        <v>0</v>
      </c>
      <c r="M63" s="168">
        <v>0</v>
      </c>
      <c r="N63" s="192">
        <v>0</v>
      </c>
      <c r="O63" s="167">
        <v>0</v>
      </c>
      <c r="P63" s="168">
        <v>0</v>
      </c>
      <c r="Q63" s="192">
        <v>0</v>
      </c>
      <c r="R63" s="167">
        <v>0</v>
      </c>
      <c r="S63" s="192">
        <v>0</v>
      </c>
      <c r="T63" s="315"/>
    </row>
    <row r="64" spans="1:20">
      <c r="A64" s="312" t="s">
        <v>442</v>
      </c>
      <c r="B64" s="167">
        <v>0</v>
      </c>
      <c r="C64" s="169">
        <v>0</v>
      </c>
      <c r="D64" s="168" t="e">
        <v>#DIV/0!</v>
      </c>
      <c r="E64" s="191" t="e">
        <v>#DIV/0!</v>
      </c>
      <c r="F64" s="167">
        <v>0</v>
      </c>
      <c r="G64" s="191">
        <v>0</v>
      </c>
      <c r="H64" s="167">
        <v>0</v>
      </c>
      <c r="I64" s="168">
        <v>0</v>
      </c>
      <c r="J64" s="192">
        <v>0</v>
      </c>
      <c r="K64" s="190">
        <v>0</v>
      </c>
      <c r="L64" s="168">
        <v>0</v>
      </c>
      <c r="M64" s="168">
        <v>0</v>
      </c>
      <c r="N64" s="192">
        <v>0</v>
      </c>
      <c r="O64" s="167">
        <v>0</v>
      </c>
      <c r="P64" s="168">
        <v>0</v>
      </c>
      <c r="Q64" s="192">
        <v>0</v>
      </c>
      <c r="R64" s="167">
        <v>0</v>
      </c>
      <c r="S64" s="192">
        <v>0</v>
      </c>
      <c r="T64" s="315"/>
    </row>
    <row r="65" spans="1:20">
      <c r="A65" s="312" t="s">
        <v>443</v>
      </c>
      <c r="B65" s="167">
        <v>0</v>
      </c>
      <c r="C65" s="169">
        <v>0</v>
      </c>
      <c r="D65" s="168" t="e">
        <v>#DIV/0!</v>
      </c>
      <c r="E65" s="191" t="e">
        <v>#DIV/0!</v>
      </c>
      <c r="F65" s="167">
        <v>0</v>
      </c>
      <c r="G65" s="191">
        <v>0</v>
      </c>
      <c r="H65" s="167">
        <v>0</v>
      </c>
      <c r="I65" s="168">
        <v>0</v>
      </c>
      <c r="J65" s="192">
        <v>0</v>
      </c>
      <c r="K65" s="190">
        <v>0</v>
      </c>
      <c r="L65" s="168">
        <v>0</v>
      </c>
      <c r="M65" s="168">
        <v>0</v>
      </c>
      <c r="N65" s="192">
        <v>0</v>
      </c>
      <c r="O65" s="167">
        <v>0</v>
      </c>
      <c r="P65" s="168">
        <v>0</v>
      </c>
      <c r="Q65" s="192">
        <v>0</v>
      </c>
      <c r="R65" s="167">
        <v>0</v>
      </c>
      <c r="S65" s="192">
        <v>0</v>
      </c>
      <c r="T65" s="315"/>
    </row>
    <row r="66" spans="1:20">
      <c r="A66" s="312" t="s">
        <v>444</v>
      </c>
      <c r="B66" s="167">
        <v>0</v>
      </c>
      <c r="C66" s="169">
        <v>0</v>
      </c>
      <c r="D66" s="168" t="e">
        <v>#DIV/0!</v>
      </c>
      <c r="E66" s="191" t="e">
        <v>#DIV/0!</v>
      </c>
      <c r="F66" s="167">
        <v>0</v>
      </c>
      <c r="G66" s="191">
        <v>0</v>
      </c>
      <c r="H66" s="167">
        <v>0</v>
      </c>
      <c r="I66" s="168">
        <v>0</v>
      </c>
      <c r="J66" s="192">
        <v>0</v>
      </c>
      <c r="K66" s="190">
        <v>0</v>
      </c>
      <c r="L66" s="168">
        <v>0</v>
      </c>
      <c r="M66" s="168">
        <v>0</v>
      </c>
      <c r="N66" s="192">
        <v>0</v>
      </c>
      <c r="O66" s="167">
        <v>0</v>
      </c>
      <c r="P66" s="168">
        <v>0</v>
      </c>
      <c r="Q66" s="192">
        <v>0</v>
      </c>
      <c r="R66" s="167">
        <v>0</v>
      </c>
      <c r="S66" s="192">
        <v>0</v>
      </c>
      <c r="T66" s="315"/>
    </row>
    <row r="67" spans="1:20">
      <c r="A67" s="312" t="s">
        <v>445</v>
      </c>
      <c r="B67" s="167">
        <v>0</v>
      </c>
      <c r="C67" s="169">
        <v>0</v>
      </c>
      <c r="D67" s="168" t="e">
        <v>#DIV/0!</v>
      </c>
      <c r="E67" s="191" t="e">
        <v>#DIV/0!</v>
      </c>
      <c r="F67" s="167">
        <v>0</v>
      </c>
      <c r="G67" s="191">
        <v>0</v>
      </c>
      <c r="H67" s="167">
        <v>0</v>
      </c>
      <c r="I67" s="168">
        <v>0</v>
      </c>
      <c r="J67" s="192">
        <v>0</v>
      </c>
      <c r="K67" s="190">
        <v>0</v>
      </c>
      <c r="L67" s="168">
        <v>0</v>
      </c>
      <c r="M67" s="168">
        <v>0</v>
      </c>
      <c r="N67" s="192">
        <v>0</v>
      </c>
      <c r="O67" s="167">
        <v>0</v>
      </c>
      <c r="P67" s="168">
        <v>0</v>
      </c>
      <c r="Q67" s="192">
        <v>0</v>
      </c>
      <c r="R67" s="167">
        <v>0</v>
      </c>
      <c r="S67" s="192">
        <v>0</v>
      </c>
      <c r="T67" s="315"/>
    </row>
    <row r="68" spans="1:20">
      <c r="A68" s="312" t="s">
        <v>446</v>
      </c>
      <c r="B68" s="167">
        <v>0</v>
      </c>
      <c r="C68" s="169">
        <v>0</v>
      </c>
      <c r="D68" s="168" t="e">
        <v>#DIV/0!</v>
      </c>
      <c r="E68" s="191" t="e">
        <v>#DIV/0!</v>
      </c>
      <c r="F68" s="167">
        <v>0</v>
      </c>
      <c r="G68" s="191">
        <v>0</v>
      </c>
      <c r="H68" s="167">
        <v>0</v>
      </c>
      <c r="I68" s="168">
        <v>0</v>
      </c>
      <c r="J68" s="192">
        <v>0</v>
      </c>
      <c r="K68" s="190">
        <v>0</v>
      </c>
      <c r="L68" s="168">
        <v>0</v>
      </c>
      <c r="M68" s="168">
        <v>0</v>
      </c>
      <c r="N68" s="192">
        <v>0</v>
      </c>
      <c r="O68" s="167">
        <v>0</v>
      </c>
      <c r="P68" s="168">
        <v>0</v>
      </c>
      <c r="Q68" s="192">
        <v>0</v>
      </c>
      <c r="R68" s="167">
        <v>0</v>
      </c>
      <c r="S68" s="192">
        <v>0</v>
      </c>
      <c r="T68" s="315"/>
    </row>
    <row r="69" spans="1:20" ht="13.5">
      <c r="A69" s="316" t="s">
        <v>447</v>
      </c>
      <c r="B69" s="171">
        <f>SUM(B56:B68)</f>
        <v>0</v>
      </c>
      <c r="C69" s="173">
        <f t="shared" ref="C69:S69" si="5">SUM(C56:C68)</f>
        <v>0</v>
      </c>
      <c r="D69" s="172" t="e">
        <f t="shared" si="5"/>
        <v>#DIV/0!</v>
      </c>
      <c r="E69" s="194" t="e">
        <f t="shared" si="5"/>
        <v>#DIV/0!</v>
      </c>
      <c r="F69" s="171">
        <f t="shared" si="5"/>
        <v>0</v>
      </c>
      <c r="G69" s="194">
        <f t="shared" si="5"/>
        <v>0</v>
      </c>
      <c r="H69" s="171">
        <f t="shared" si="5"/>
        <v>0</v>
      </c>
      <c r="I69" s="172">
        <f t="shared" si="5"/>
        <v>0</v>
      </c>
      <c r="J69" s="195">
        <f t="shared" si="5"/>
        <v>0</v>
      </c>
      <c r="K69" s="193">
        <f t="shared" si="5"/>
        <v>0</v>
      </c>
      <c r="L69" s="172">
        <f t="shared" si="5"/>
        <v>0</v>
      </c>
      <c r="M69" s="172">
        <f t="shared" si="5"/>
        <v>0</v>
      </c>
      <c r="N69" s="195">
        <f t="shared" si="5"/>
        <v>0</v>
      </c>
      <c r="O69" s="171">
        <f t="shared" si="5"/>
        <v>0</v>
      </c>
      <c r="P69" s="172">
        <f t="shared" si="5"/>
        <v>0</v>
      </c>
      <c r="Q69" s="195">
        <f t="shared" si="5"/>
        <v>0</v>
      </c>
      <c r="R69" s="171">
        <f t="shared" si="5"/>
        <v>0</v>
      </c>
      <c r="S69" s="195">
        <f t="shared" si="5"/>
        <v>0</v>
      </c>
      <c r="T69" s="317"/>
    </row>
    <row r="70" spans="1:20">
      <c r="A70" s="312" t="s">
        <v>448</v>
      </c>
      <c r="B70" s="167">
        <v>0</v>
      </c>
      <c r="C70" s="169">
        <v>0</v>
      </c>
      <c r="D70" s="168" t="e">
        <v>#DIV/0!</v>
      </c>
      <c r="E70" s="191" t="e">
        <v>#DIV/0!</v>
      </c>
      <c r="F70" s="167">
        <v>0</v>
      </c>
      <c r="G70" s="191">
        <v>0</v>
      </c>
      <c r="H70" s="167">
        <v>0</v>
      </c>
      <c r="I70" s="168">
        <v>0</v>
      </c>
      <c r="J70" s="192">
        <v>0</v>
      </c>
      <c r="K70" s="190">
        <v>0</v>
      </c>
      <c r="L70" s="168">
        <v>0</v>
      </c>
      <c r="M70" s="168">
        <v>0</v>
      </c>
      <c r="N70" s="192">
        <v>0</v>
      </c>
      <c r="O70" s="167">
        <v>0</v>
      </c>
      <c r="P70" s="168">
        <v>0</v>
      </c>
      <c r="Q70" s="192">
        <v>0</v>
      </c>
      <c r="R70" s="167">
        <v>0</v>
      </c>
      <c r="S70" s="192">
        <v>0</v>
      </c>
      <c r="T70" s="315"/>
    </row>
    <row r="71" spans="1:20">
      <c r="A71" s="312" t="s">
        <v>449</v>
      </c>
      <c r="B71" s="167">
        <v>0</v>
      </c>
      <c r="C71" s="169">
        <v>0</v>
      </c>
      <c r="D71" s="168" t="e">
        <v>#DIV/0!</v>
      </c>
      <c r="E71" s="191" t="e">
        <v>#DIV/0!</v>
      </c>
      <c r="F71" s="167">
        <v>0</v>
      </c>
      <c r="G71" s="191">
        <v>0</v>
      </c>
      <c r="H71" s="167">
        <v>0</v>
      </c>
      <c r="I71" s="168">
        <v>0</v>
      </c>
      <c r="J71" s="192">
        <v>0</v>
      </c>
      <c r="K71" s="190">
        <v>0</v>
      </c>
      <c r="L71" s="168">
        <v>0</v>
      </c>
      <c r="M71" s="168">
        <v>0</v>
      </c>
      <c r="N71" s="192">
        <v>0</v>
      </c>
      <c r="O71" s="167">
        <v>0</v>
      </c>
      <c r="P71" s="168">
        <v>0</v>
      </c>
      <c r="Q71" s="192">
        <v>0</v>
      </c>
      <c r="R71" s="167">
        <v>0</v>
      </c>
      <c r="S71" s="192">
        <v>0</v>
      </c>
      <c r="T71" s="315"/>
    </row>
    <row r="72" spans="1:20">
      <c r="A72" s="312" t="s">
        <v>450</v>
      </c>
      <c r="B72" s="167">
        <v>0</v>
      </c>
      <c r="C72" s="169">
        <v>0</v>
      </c>
      <c r="D72" s="168" t="e">
        <v>#DIV/0!</v>
      </c>
      <c r="E72" s="191" t="e">
        <v>#DIV/0!</v>
      </c>
      <c r="F72" s="167">
        <v>0</v>
      </c>
      <c r="G72" s="191">
        <v>0</v>
      </c>
      <c r="H72" s="167">
        <v>0</v>
      </c>
      <c r="I72" s="168">
        <v>0</v>
      </c>
      <c r="J72" s="192">
        <v>0</v>
      </c>
      <c r="K72" s="190">
        <v>0</v>
      </c>
      <c r="L72" s="168">
        <v>0</v>
      </c>
      <c r="M72" s="168">
        <v>0</v>
      </c>
      <c r="N72" s="192">
        <v>0</v>
      </c>
      <c r="O72" s="167">
        <v>0</v>
      </c>
      <c r="P72" s="168">
        <v>0</v>
      </c>
      <c r="Q72" s="192">
        <v>0</v>
      </c>
      <c r="R72" s="167">
        <v>0</v>
      </c>
      <c r="S72" s="192">
        <v>0</v>
      </c>
      <c r="T72" s="315"/>
    </row>
    <row r="73" spans="1:20">
      <c r="A73" s="312" t="s">
        <v>451</v>
      </c>
      <c r="B73" s="167">
        <v>0</v>
      </c>
      <c r="C73" s="169">
        <v>0</v>
      </c>
      <c r="D73" s="168" t="e">
        <v>#DIV/0!</v>
      </c>
      <c r="E73" s="191" t="e">
        <v>#DIV/0!</v>
      </c>
      <c r="F73" s="167">
        <v>0</v>
      </c>
      <c r="G73" s="191">
        <v>0</v>
      </c>
      <c r="H73" s="167">
        <v>0</v>
      </c>
      <c r="I73" s="168">
        <v>0</v>
      </c>
      <c r="J73" s="192">
        <v>0</v>
      </c>
      <c r="K73" s="190">
        <v>0</v>
      </c>
      <c r="L73" s="168">
        <v>0</v>
      </c>
      <c r="M73" s="168">
        <v>0</v>
      </c>
      <c r="N73" s="192">
        <v>0</v>
      </c>
      <c r="O73" s="167">
        <v>0</v>
      </c>
      <c r="P73" s="168">
        <v>0</v>
      </c>
      <c r="Q73" s="192">
        <v>0</v>
      </c>
      <c r="R73" s="167">
        <v>0</v>
      </c>
      <c r="S73" s="192">
        <v>0</v>
      </c>
      <c r="T73" s="315"/>
    </row>
    <row r="74" spans="1:20">
      <c r="A74" s="312" t="s">
        <v>452</v>
      </c>
      <c r="B74" s="167">
        <v>0</v>
      </c>
      <c r="C74" s="169">
        <v>0</v>
      </c>
      <c r="D74" s="168" t="e">
        <v>#DIV/0!</v>
      </c>
      <c r="E74" s="191" t="e">
        <v>#DIV/0!</v>
      </c>
      <c r="F74" s="167">
        <v>0</v>
      </c>
      <c r="G74" s="191">
        <v>0</v>
      </c>
      <c r="H74" s="167">
        <v>0</v>
      </c>
      <c r="I74" s="168">
        <v>0</v>
      </c>
      <c r="J74" s="192">
        <v>0</v>
      </c>
      <c r="K74" s="190">
        <v>0</v>
      </c>
      <c r="L74" s="168">
        <v>0</v>
      </c>
      <c r="M74" s="168">
        <v>0</v>
      </c>
      <c r="N74" s="192">
        <v>0</v>
      </c>
      <c r="O74" s="167">
        <v>0</v>
      </c>
      <c r="P74" s="168">
        <v>0</v>
      </c>
      <c r="Q74" s="192">
        <v>0</v>
      </c>
      <c r="R74" s="167">
        <v>0</v>
      </c>
      <c r="S74" s="192">
        <v>0</v>
      </c>
      <c r="T74" s="315"/>
    </row>
    <row r="75" spans="1:20">
      <c r="A75" s="312" t="s">
        <v>453</v>
      </c>
      <c r="B75" s="167">
        <v>0</v>
      </c>
      <c r="C75" s="169">
        <v>0</v>
      </c>
      <c r="D75" s="168" t="e">
        <v>#DIV/0!</v>
      </c>
      <c r="E75" s="191" t="e">
        <v>#DIV/0!</v>
      </c>
      <c r="F75" s="167">
        <v>0</v>
      </c>
      <c r="G75" s="191">
        <v>0</v>
      </c>
      <c r="H75" s="167">
        <v>0</v>
      </c>
      <c r="I75" s="168">
        <v>0</v>
      </c>
      <c r="J75" s="192">
        <v>0</v>
      </c>
      <c r="K75" s="190">
        <v>0</v>
      </c>
      <c r="L75" s="168">
        <v>0</v>
      </c>
      <c r="M75" s="168">
        <v>0</v>
      </c>
      <c r="N75" s="192">
        <v>0</v>
      </c>
      <c r="O75" s="167">
        <v>0</v>
      </c>
      <c r="P75" s="168">
        <v>0</v>
      </c>
      <c r="Q75" s="192">
        <v>0</v>
      </c>
      <c r="R75" s="167">
        <v>0</v>
      </c>
      <c r="S75" s="192">
        <v>0</v>
      </c>
      <c r="T75" s="315"/>
    </row>
    <row r="76" spans="1:20">
      <c r="A76" s="312" t="s">
        <v>454</v>
      </c>
      <c r="B76" s="167">
        <v>0</v>
      </c>
      <c r="C76" s="169">
        <v>0</v>
      </c>
      <c r="D76" s="168" t="e">
        <v>#DIV/0!</v>
      </c>
      <c r="E76" s="191" t="e">
        <v>#DIV/0!</v>
      </c>
      <c r="F76" s="167">
        <v>0</v>
      </c>
      <c r="G76" s="191">
        <v>0</v>
      </c>
      <c r="H76" s="167">
        <v>0</v>
      </c>
      <c r="I76" s="168">
        <v>0</v>
      </c>
      <c r="J76" s="192">
        <v>0</v>
      </c>
      <c r="K76" s="190">
        <v>0</v>
      </c>
      <c r="L76" s="168">
        <v>0</v>
      </c>
      <c r="M76" s="168">
        <v>0</v>
      </c>
      <c r="N76" s="192">
        <v>0</v>
      </c>
      <c r="O76" s="167">
        <v>0</v>
      </c>
      <c r="P76" s="168">
        <v>0</v>
      </c>
      <c r="Q76" s="192">
        <v>0</v>
      </c>
      <c r="R76" s="167">
        <v>0</v>
      </c>
      <c r="S76" s="192">
        <v>0</v>
      </c>
      <c r="T76" s="315"/>
    </row>
    <row r="77" spans="1:20">
      <c r="A77" s="312" t="s">
        <v>455</v>
      </c>
      <c r="B77" s="167">
        <v>0</v>
      </c>
      <c r="C77" s="169">
        <v>0</v>
      </c>
      <c r="D77" s="168" t="e">
        <v>#DIV/0!</v>
      </c>
      <c r="E77" s="191" t="e">
        <v>#DIV/0!</v>
      </c>
      <c r="F77" s="167">
        <v>0</v>
      </c>
      <c r="G77" s="191">
        <v>0</v>
      </c>
      <c r="H77" s="167">
        <v>0</v>
      </c>
      <c r="I77" s="168">
        <v>0</v>
      </c>
      <c r="J77" s="192">
        <v>0</v>
      </c>
      <c r="K77" s="190">
        <v>0</v>
      </c>
      <c r="L77" s="168">
        <v>0</v>
      </c>
      <c r="M77" s="168">
        <v>0</v>
      </c>
      <c r="N77" s="192">
        <v>0</v>
      </c>
      <c r="O77" s="167">
        <v>0</v>
      </c>
      <c r="P77" s="168">
        <v>0</v>
      </c>
      <c r="Q77" s="192">
        <v>0</v>
      </c>
      <c r="R77" s="167">
        <v>0</v>
      </c>
      <c r="S77" s="192">
        <v>0</v>
      </c>
      <c r="T77" s="315"/>
    </row>
    <row r="78" spans="1:20">
      <c r="A78" s="312" t="s">
        <v>456</v>
      </c>
      <c r="B78" s="167">
        <v>0</v>
      </c>
      <c r="C78" s="169">
        <v>0</v>
      </c>
      <c r="D78" s="168" t="e">
        <v>#DIV/0!</v>
      </c>
      <c r="E78" s="191" t="e">
        <v>#DIV/0!</v>
      </c>
      <c r="F78" s="167">
        <v>0</v>
      </c>
      <c r="G78" s="191">
        <v>0</v>
      </c>
      <c r="H78" s="167">
        <v>0</v>
      </c>
      <c r="I78" s="168">
        <v>0</v>
      </c>
      <c r="J78" s="192">
        <v>0</v>
      </c>
      <c r="K78" s="190">
        <v>0</v>
      </c>
      <c r="L78" s="168">
        <v>0</v>
      </c>
      <c r="M78" s="168">
        <v>0</v>
      </c>
      <c r="N78" s="192">
        <v>0</v>
      </c>
      <c r="O78" s="167">
        <v>0</v>
      </c>
      <c r="P78" s="168">
        <v>0</v>
      </c>
      <c r="Q78" s="192">
        <v>0</v>
      </c>
      <c r="R78" s="167">
        <v>0</v>
      </c>
      <c r="S78" s="192">
        <v>0</v>
      </c>
      <c r="T78" s="315"/>
    </row>
    <row r="79" spans="1:20">
      <c r="A79" s="312" t="s">
        <v>457</v>
      </c>
      <c r="B79" s="167">
        <v>0</v>
      </c>
      <c r="C79" s="169">
        <v>0</v>
      </c>
      <c r="D79" s="168" t="e">
        <v>#DIV/0!</v>
      </c>
      <c r="E79" s="191" t="e">
        <v>#DIV/0!</v>
      </c>
      <c r="F79" s="167">
        <v>0</v>
      </c>
      <c r="G79" s="191">
        <v>0</v>
      </c>
      <c r="H79" s="167">
        <v>0</v>
      </c>
      <c r="I79" s="168">
        <v>0</v>
      </c>
      <c r="J79" s="192">
        <v>0</v>
      </c>
      <c r="K79" s="190">
        <v>0</v>
      </c>
      <c r="L79" s="168">
        <v>0</v>
      </c>
      <c r="M79" s="168">
        <v>0</v>
      </c>
      <c r="N79" s="192">
        <v>0</v>
      </c>
      <c r="O79" s="167">
        <v>0</v>
      </c>
      <c r="P79" s="168">
        <v>0</v>
      </c>
      <c r="Q79" s="192">
        <v>0</v>
      </c>
      <c r="R79" s="167">
        <v>0</v>
      </c>
      <c r="S79" s="192">
        <v>0</v>
      </c>
      <c r="T79" s="315"/>
    </row>
    <row r="80" spans="1:20">
      <c r="A80" s="312" t="s">
        <v>458</v>
      </c>
      <c r="B80" s="167">
        <v>0</v>
      </c>
      <c r="C80" s="169">
        <v>0</v>
      </c>
      <c r="D80" s="168" t="e">
        <v>#DIV/0!</v>
      </c>
      <c r="E80" s="191" t="e">
        <v>#DIV/0!</v>
      </c>
      <c r="F80" s="167">
        <v>0</v>
      </c>
      <c r="G80" s="191">
        <v>0</v>
      </c>
      <c r="H80" s="167">
        <v>0</v>
      </c>
      <c r="I80" s="168">
        <v>0</v>
      </c>
      <c r="J80" s="192">
        <v>0</v>
      </c>
      <c r="K80" s="190">
        <v>0</v>
      </c>
      <c r="L80" s="168">
        <v>0</v>
      </c>
      <c r="M80" s="168">
        <v>0</v>
      </c>
      <c r="N80" s="192">
        <v>0</v>
      </c>
      <c r="O80" s="167">
        <v>0</v>
      </c>
      <c r="P80" s="168">
        <v>0</v>
      </c>
      <c r="Q80" s="192">
        <v>0</v>
      </c>
      <c r="R80" s="167">
        <v>0</v>
      </c>
      <c r="S80" s="192">
        <v>0</v>
      </c>
      <c r="T80" s="315"/>
    </row>
    <row r="81" spans="1:20">
      <c r="A81" s="312" t="s">
        <v>459</v>
      </c>
      <c r="B81" s="167">
        <v>0</v>
      </c>
      <c r="C81" s="169">
        <v>0</v>
      </c>
      <c r="D81" s="168" t="e">
        <v>#DIV/0!</v>
      </c>
      <c r="E81" s="191" t="e">
        <v>#DIV/0!</v>
      </c>
      <c r="F81" s="167">
        <v>0</v>
      </c>
      <c r="G81" s="191">
        <v>0</v>
      </c>
      <c r="H81" s="167">
        <v>0</v>
      </c>
      <c r="I81" s="168">
        <v>0</v>
      </c>
      <c r="J81" s="192">
        <v>0</v>
      </c>
      <c r="K81" s="190">
        <v>0</v>
      </c>
      <c r="L81" s="168">
        <v>0</v>
      </c>
      <c r="M81" s="168">
        <v>0</v>
      </c>
      <c r="N81" s="192">
        <v>0</v>
      </c>
      <c r="O81" s="167">
        <v>0</v>
      </c>
      <c r="P81" s="168">
        <v>0</v>
      </c>
      <c r="Q81" s="192">
        <v>0</v>
      </c>
      <c r="R81" s="167">
        <v>0</v>
      </c>
      <c r="S81" s="192">
        <v>0</v>
      </c>
      <c r="T81" s="315"/>
    </row>
    <row r="82" spans="1:20">
      <c r="A82" s="312" t="s">
        <v>460</v>
      </c>
      <c r="B82" s="167">
        <v>0</v>
      </c>
      <c r="C82" s="169">
        <v>0</v>
      </c>
      <c r="D82" s="168" t="e">
        <v>#DIV/0!</v>
      </c>
      <c r="E82" s="191" t="e">
        <v>#DIV/0!</v>
      </c>
      <c r="F82" s="167">
        <v>0</v>
      </c>
      <c r="G82" s="191">
        <v>0</v>
      </c>
      <c r="H82" s="167">
        <v>0</v>
      </c>
      <c r="I82" s="168">
        <v>0</v>
      </c>
      <c r="J82" s="192">
        <v>0</v>
      </c>
      <c r="K82" s="190">
        <v>0</v>
      </c>
      <c r="L82" s="168">
        <v>0</v>
      </c>
      <c r="M82" s="168">
        <v>0</v>
      </c>
      <c r="N82" s="192">
        <v>0</v>
      </c>
      <c r="O82" s="167">
        <v>0</v>
      </c>
      <c r="P82" s="168">
        <v>0</v>
      </c>
      <c r="Q82" s="192">
        <v>0</v>
      </c>
      <c r="R82" s="167">
        <v>0</v>
      </c>
      <c r="S82" s="192">
        <v>0</v>
      </c>
      <c r="T82" s="315"/>
    </row>
    <row r="83" spans="1:20" ht="13.5">
      <c r="A83" s="316" t="s">
        <v>461</v>
      </c>
      <c r="B83" s="171">
        <f>SUM(B70:B82)</f>
        <v>0</v>
      </c>
      <c r="C83" s="173">
        <f t="shared" ref="C83:S83" si="6">SUM(C70:C82)</f>
        <v>0</v>
      </c>
      <c r="D83" s="172" t="e">
        <f t="shared" si="6"/>
        <v>#DIV/0!</v>
      </c>
      <c r="E83" s="194" t="e">
        <f t="shared" si="6"/>
        <v>#DIV/0!</v>
      </c>
      <c r="F83" s="171">
        <f t="shared" si="6"/>
        <v>0</v>
      </c>
      <c r="G83" s="194">
        <f t="shared" si="6"/>
        <v>0</v>
      </c>
      <c r="H83" s="171">
        <f t="shared" si="6"/>
        <v>0</v>
      </c>
      <c r="I83" s="172">
        <f t="shared" si="6"/>
        <v>0</v>
      </c>
      <c r="J83" s="195">
        <f t="shared" si="6"/>
        <v>0</v>
      </c>
      <c r="K83" s="193">
        <f t="shared" si="6"/>
        <v>0</v>
      </c>
      <c r="L83" s="172">
        <f t="shared" si="6"/>
        <v>0</v>
      </c>
      <c r="M83" s="172">
        <f t="shared" si="6"/>
        <v>0</v>
      </c>
      <c r="N83" s="195">
        <f t="shared" si="6"/>
        <v>0</v>
      </c>
      <c r="O83" s="171">
        <f t="shared" si="6"/>
        <v>0</v>
      </c>
      <c r="P83" s="172">
        <f t="shared" si="6"/>
        <v>0</v>
      </c>
      <c r="Q83" s="195">
        <f t="shared" si="6"/>
        <v>0</v>
      </c>
      <c r="R83" s="171">
        <f t="shared" si="6"/>
        <v>0</v>
      </c>
      <c r="S83" s="195">
        <f t="shared" si="6"/>
        <v>0</v>
      </c>
      <c r="T83" s="317"/>
    </row>
    <row r="84" spans="1:20">
      <c r="A84" s="312" t="s">
        <v>462</v>
      </c>
      <c r="B84" s="167">
        <v>0</v>
      </c>
      <c r="C84" s="169">
        <v>0</v>
      </c>
      <c r="D84" s="168" t="e">
        <v>#DIV/0!</v>
      </c>
      <c r="E84" s="191" t="e">
        <v>#DIV/0!</v>
      </c>
      <c r="F84" s="167">
        <v>0</v>
      </c>
      <c r="G84" s="191">
        <v>0</v>
      </c>
      <c r="H84" s="167">
        <v>0</v>
      </c>
      <c r="I84" s="168">
        <v>0</v>
      </c>
      <c r="J84" s="192">
        <v>0</v>
      </c>
      <c r="K84" s="190">
        <v>0</v>
      </c>
      <c r="L84" s="168">
        <v>0</v>
      </c>
      <c r="M84" s="168">
        <v>0</v>
      </c>
      <c r="N84" s="192">
        <v>0</v>
      </c>
      <c r="O84" s="167">
        <v>0</v>
      </c>
      <c r="P84" s="168">
        <v>0</v>
      </c>
      <c r="Q84" s="192">
        <v>0</v>
      </c>
      <c r="R84" s="167">
        <v>0</v>
      </c>
      <c r="S84" s="192">
        <v>0</v>
      </c>
      <c r="T84" s="315"/>
    </row>
    <row r="85" spans="1:20">
      <c r="A85" s="312" t="s">
        <v>463</v>
      </c>
      <c r="B85" s="167">
        <v>0</v>
      </c>
      <c r="C85" s="169">
        <v>0</v>
      </c>
      <c r="D85" s="168" t="e">
        <v>#DIV/0!</v>
      </c>
      <c r="E85" s="191" t="e">
        <v>#DIV/0!</v>
      </c>
      <c r="F85" s="167">
        <v>0</v>
      </c>
      <c r="G85" s="191">
        <v>0</v>
      </c>
      <c r="H85" s="167">
        <v>0</v>
      </c>
      <c r="I85" s="168">
        <v>0</v>
      </c>
      <c r="J85" s="192">
        <v>0</v>
      </c>
      <c r="K85" s="190">
        <v>0</v>
      </c>
      <c r="L85" s="168">
        <v>0</v>
      </c>
      <c r="M85" s="168">
        <v>0</v>
      </c>
      <c r="N85" s="192">
        <v>0</v>
      </c>
      <c r="O85" s="167">
        <v>0</v>
      </c>
      <c r="P85" s="168">
        <v>0</v>
      </c>
      <c r="Q85" s="192">
        <v>0</v>
      </c>
      <c r="R85" s="167">
        <v>0</v>
      </c>
      <c r="S85" s="192">
        <v>0</v>
      </c>
      <c r="T85" s="315"/>
    </row>
    <row r="86" spans="1:20">
      <c r="A86" s="312" t="s">
        <v>464</v>
      </c>
      <c r="B86" s="167">
        <v>0</v>
      </c>
      <c r="C86" s="169">
        <v>0</v>
      </c>
      <c r="D86" s="168" t="e">
        <v>#DIV/0!</v>
      </c>
      <c r="E86" s="191" t="e">
        <v>#DIV/0!</v>
      </c>
      <c r="F86" s="167">
        <v>0</v>
      </c>
      <c r="G86" s="191">
        <v>0</v>
      </c>
      <c r="H86" s="167">
        <v>0</v>
      </c>
      <c r="I86" s="168">
        <v>0</v>
      </c>
      <c r="J86" s="192">
        <v>0</v>
      </c>
      <c r="K86" s="190">
        <v>0</v>
      </c>
      <c r="L86" s="168">
        <v>0</v>
      </c>
      <c r="M86" s="168">
        <v>0</v>
      </c>
      <c r="N86" s="192">
        <v>0</v>
      </c>
      <c r="O86" s="167">
        <v>0</v>
      </c>
      <c r="P86" s="168">
        <v>0</v>
      </c>
      <c r="Q86" s="192">
        <v>0</v>
      </c>
      <c r="R86" s="167">
        <v>0</v>
      </c>
      <c r="S86" s="192">
        <v>0</v>
      </c>
      <c r="T86" s="315"/>
    </row>
    <row r="87" spans="1:20">
      <c r="A87" s="312" t="s">
        <v>465</v>
      </c>
      <c r="B87" s="167">
        <v>0</v>
      </c>
      <c r="C87" s="169">
        <v>0</v>
      </c>
      <c r="D87" s="168" t="e">
        <v>#DIV/0!</v>
      </c>
      <c r="E87" s="191" t="e">
        <v>#DIV/0!</v>
      </c>
      <c r="F87" s="167">
        <v>0</v>
      </c>
      <c r="G87" s="191">
        <v>0</v>
      </c>
      <c r="H87" s="167">
        <v>0</v>
      </c>
      <c r="I87" s="168">
        <v>0</v>
      </c>
      <c r="J87" s="192">
        <v>0</v>
      </c>
      <c r="K87" s="190">
        <v>0</v>
      </c>
      <c r="L87" s="168">
        <v>0</v>
      </c>
      <c r="M87" s="168">
        <v>0</v>
      </c>
      <c r="N87" s="192">
        <v>0</v>
      </c>
      <c r="O87" s="167">
        <v>0</v>
      </c>
      <c r="P87" s="168">
        <v>0</v>
      </c>
      <c r="Q87" s="192">
        <v>0</v>
      </c>
      <c r="R87" s="167">
        <v>0</v>
      </c>
      <c r="S87" s="192">
        <v>0</v>
      </c>
      <c r="T87" s="315"/>
    </row>
    <row r="88" spans="1:20">
      <c r="A88" s="312" t="s">
        <v>466</v>
      </c>
      <c r="B88" s="167">
        <v>0</v>
      </c>
      <c r="C88" s="169">
        <v>0</v>
      </c>
      <c r="D88" s="168" t="e">
        <v>#DIV/0!</v>
      </c>
      <c r="E88" s="191" t="e">
        <v>#DIV/0!</v>
      </c>
      <c r="F88" s="167">
        <v>0</v>
      </c>
      <c r="G88" s="191">
        <v>0</v>
      </c>
      <c r="H88" s="167">
        <v>0</v>
      </c>
      <c r="I88" s="168">
        <v>0</v>
      </c>
      <c r="J88" s="192">
        <v>0</v>
      </c>
      <c r="K88" s="190">
        <v>0</v>
      </c>
      <c r="L88" s="168">
        <v>0</v>
      </c>
      <c r="M88" s="168">
        <v>0</v>
      </c>
      <c r="N88" s="192">
        <v>0</v>
      </c>
      <c r="O88" s="167">
        <v>0</v>
      </c>
      <c r="P88" s="168">
        <v>0</v>
      </c>
      <c r="Q88" s="192">
        <v>0</v>
      </c>
      <c r="R88" s="167">
        <v>0</v>
      </c>
      <c r="S88" s="192">
        <v>0</v>
      </c>
      <c r="T88" s="315"/>
    </row>
    <row r="89" spans="1:20">
      <c r="A89" s="312" t="s">
        <v>467</v>
      </c>
      <c r="B89" s="167">
        <v>0</v>
      </c>
      <c r="C89" s="169">
        <v>0</v>
      </c>
      <c r="D89" s="168" t="e">
        <v>#DIV/0!</v>
      </c>
      <c r="E89" s="191" t="e">
        <v>#DIV/0!</v>
      </c>
      <c r="F89" s="167">
        <v>0</v>
      </c>
      <c r="G89" s="191">
        <v>0</v>
      </c>
      <c r="H89" s="167">
        <v>0</v>
      </c>
      <c r="I89" s="168">
        <v>0</v>
      </c>
      <c r="J89" s="192">
        <v>0</v>
      </c>
      <c r="K89" s="190">
        <v>0</v>
      </c>
      <c r="L89" s="168">
        <v>0</v>
      </c>
      <c r="M89" s="168">
        <v>0</v>
      </c>
      <c r="N89" s="192">
        <v>0</v>
      </c>
      <c r="O89" s="167">
        <v>0</v>
      </c>
      <c r="P89" s="168">
        <v>0</v>
      </c>
      <c r="Q89" s="192">
        <v>0</v>
      </c>
      <c r="R89" s="167">
        <v>0</v>
      </c>
      <c r="S89" s="192">
        <v>0</v>
      </c>
      <c r="T89" s="315"/>
    </row>
    <row r="90" spans="1:20">
      <c r="A90" s="312" t="s">
        <v>468</v>
      </c>
      <c r="B90" s="167">
        <v>0</v>
      </c>
      <c r="C90" s="169">
        <v>0</v>
      </c>
      <c r="D90" s="168" t="e">
        <v>#DIV/0!</v>
      </c>
      <c r="E90" s="191" t="e">
        <v>#DIV/0!</v>
      </c>
      <c r="F90" s="167">
        <v>0</v>
      </c>
      <c r="G90" s="191">
        <v>0</v>
      </c>
      <c r="H90" s="167">
        <v>0</v>
      </c>
      <c r="I90" s="168">
        <v>0</v>
      </c>
      <c r="J90" s="192">
        <v>0</v>
      </c>
      <c r="K90" s="190">
        <v>0</v>
      </c>
      <c r="L90" s="168">
        <v>0</v>
      </c>
      <c r="M90" s="168">
        <v>0</v>
      </c>
      <c r="N90" s="192">
        <v>0</v>
      </c>
      <c r="O90" s="167">
        <v>0</v>
      </c>
      <c r="P90" s="168">
        <v>0</v>
      </c>
      <c r="Q90" s="192">
        <v>0</v>
      </c>
      <c r="R90" s="167">
        <v>0</v>
      </c>
      <c r="S90" s="192">
        <v>0</v>
      </c>
      <c r="T90" s="315"/>
    </row>
    <row r="91" spans="1:20">
      <c r="A91" s="312" t="s">
        <v>469</v>
      </c>
      <c r="B91" s="167">
        <v>0</v>
      </c>
      <c r="C91" s="169">
        <v>0</v>
      </c>
      <c r="D91" s="168" t="e">
        <v>#DIV/0!</v>
      </c>
      <c r="E91" s="191" t="e">
        <v>#DIV/0!</v>
      </c>
      <c r="F91" s="167">
        <v>0</v>
      </c>
      <c r="G91" s="191">
        <v>0</v>
      </c>
      <c r="H91" s="167">
        <v>0</v>
      </c>
      <c r="I91" s="168">
        <v>0</v>
      </c>
      <c r="J91" s="192">
        <v>0</v>
      </c>
      <c r="K91" s="190">
        <v>0</v>
      </c>
      <c r="L91" s="168">
        <v>0</v>
      </c>
      <c r="M91" s="168">
        <v>0</v>
      </c>
      <c r="N91" s="192">
        <v>0</v>
      </c>
      <c r="O91" s="167">
        <v>0</v>
      </c>
      <c r="P91" s="168">
        <v>0</v>
      </c>
      <c r="Q91" s="192">
        <v>0</v>
      </c>
      <c r="R91" s="167">
        <v>0</v>
      </c>
      <c r="S91" s="192">
        <v>0</v>
      </c>
      <c r="T91" s="315"/>
    </row>
    <row r="92" spans="1:20">
      <c r="A92" s="312" t="s">
        <v>470</v>
      </c>
      <c r="B92" s="167">
        <v>0</v>
      </c>
      <c r="C92" s="169">
        <v>0</v>
      </c>
      <c r="D92" s="168" t="e">
        <v>#DIV/0!</v>
      </c>
      <c r="E92" s="191" t="e">
        <v>#DIV/0!</v>
      </c>
      <c r="F92" s="167">
        <v>0</v>
      </c>
      <c r="G92" s="191">
        <v>0</v>
      </c>
      <c r="H92" s="167">
        <v>0</v>
      </c>
      <c r="I92" s="168">
        <v>0</v>
      </c>
      <c r="J92" s="192">
        <v>0</v>
      </c>
      <c r="K92" s="190">
        <v>0</v>
      </c>
      <c r="L92" s="168">
        <v>0</v>
      </c>
      <c r="M92" s="168">
        <v>0</v>
      </c>
      <c r="N92" s="192">
        <v>0</v>
      </c>
      <c r="O92" s="167">
        <v>0</v>
      </c>
      <c r="P92" s="168">
        <v>0</v>
      </c>
      <c r="Q92" s="192">
        <v>0</v>
      </c>
      <c r="R92" s="167">
        <v>0</v>
      </c>
      <c r="S92" s="192">
        <v>0</v>
      </c>
      <c r="T92" s="315"/>
    </row>
    <row r="93" spans="1:20">
      <c r="A93" s="312" t="s">
        <v>471</v>
      </c>
      <c r="B93" s="167">
        <v>0</v>
      </c>
      <c r="C93" s="169">
        <v>0</v>
      </c>
      <c r="D93" s="168" t="e">
        <v>#DIV/0!</v>
      </c>
      <c r="E93" s="191" t="e">
        <v>#DIV/0!</v>
      </c>
      <c r="F93" s="167">
        <v>0</v>
      </c>
      <c r="G93" s="191">
        <v>0</v>
      </c>
      <c r="H93" s="167">
        <v>0</v>
      </c>
      <c r="I93" s="168">
        <v>0</v>
      </c>
      <c r="J93" s="192">
        <v>0</v>
      </c>
      <c r="K93" s="190">
        <v>0</v>
      </c>
      <c r="L93" s="168">
        <v>0</v>
      </c>
      <c r="M93" s="168">
        <v>0</v>
      </c>
      <c r="N93" s="192">
        <v>0</v>
      </c>
      <c r="O93" s="167">
        <v>0</v>
      </c>
      <c r="P93" s="168">
        <v>0</v>
      </c>
      <c r="Q93" s="192">
        <v>0</v>
      </c>
      <c r="R93" s="167">
        <v>0</v>
      </c>
      <c r="S93" s="192">
        <v>0</v>
      </c>
      <c r="T93" s="315"/>
    </row>
    <row r="94" spans="1:20">
      <c r="A94" s="312" t="s">
        <v>472</v>
      </c>
      <c r="B94" s="167">
        <v>0</v>
      </c>
      <c r="C94" s="169">
        <v>0</v>
      </c>
      <c r="D94" s="168" t="e">
        <v>#DIV/0!</v>
      </c>
      <c r="E94" s="191" t="e">
        <v>#DIV/0!</v>
      </c>
      <c r="F94" s="167">
        <v>0</v>
      </c>
      <c r="G94" s="191">
        <v>0</v>
      </c>
      <c r="H94" s="167">
        <v>0</v>
      </c>
      <c r="I94" s="168">
        <v>0</v>
      </c>
      <c r="J94" s="192">
        <v>0</v>
      </c>
      <c r="K94" s="190">
        <v>0</v>
      </c>
      <c r="L94" s="168">
        <v>0</v>
      </c>
      <c r="M94" s="168">
        <v>0</v>
      </c>
      <c r="N94" s="192">
        <v>0</v>
      </c>
      <c r="O94" s="167">
        <v>0</v>
      </c>
      <c r="P94" s="168">
        <v>0</v>
      </c>
      <c r="Q94" s="192">
        <v>0</v>
      </c>
      <c r="R94" s="167">
        <v>0</v>
      </c>
      <c r="S94" s="192">
        <v>0</v>
      </c>
      <c r="T94" s="315"/>
    </row>
    <row r="95" spans="1:20" ht="13.5">
      <c r="A95" s="316" t="s">
        <v>473</v>
      </c>
      <c r="B95" s="171">
        <f>SUM(B84:B94)</f>
        <v>0</v>
      </c>
      <c r="C95" s="173">
        <f t="shared" ref="C95:S95" si="7">SUM(C84:C94)</f>
        <v>0</v>
      </c>
      <c r="D95" s="172" t="e">
        <f t="shared" si="7"/>
        <v>#DIV/0!</v>
      </c>
      <c r="E95" s="194" t="e">
        <f t="shared" si="7"/>
        <v>#DIV/0!</v>
      </c>
      <c r="F95" s="171">
        <f t="shared" si="7"/>
        <v>0</v>
      </c>
      <c r="G95" s="194">
        <f t="shared" si="7"/>
        <v>0</v>
      </c>
      <c r="H95" s="171">
        <f t="shared" si="7"/>
        <v>0</v>
      </c>
      <c r="I95" s="172">
        <f t="shared" si="7"/>
        <v>0</v>
      </c>
      <c r="J95" s="195">
        <f t="shared" si="7"/>
        <v>0</v>
      </c>
      <c r="K95" s="193">
        <f t="shared" si="7"/>
        <v>0</v>
      </c>
      <c r="L95" s="172">
        <f t="shared" si="7"/>
        <v>0</v>
      </c>
      <c r="M95" s="172">
        <f t="shared" si="7"/>
        <v>0</v>
      </c>
      <c r="N95" s="195">
        <f t="shared" si="7"/>
        <v>0</v>
      </c>
      <c r="O95" s="171">
        <f t="shared" si="7"/>
        <v>0</v>
      </c>
      <c r="P95" s="172">
        <f t="shared" si="7"/>
        <v>0</v>
      </c>
      <c r="Q95" s="195">
        <f t="shared" si="7"/>
        <v>0</v>
      </c>
      <c r="R95" s="171">
        <f t="shared" si="7"/>
        <v>0</v>
      </c>
      <c r="S95" s="195">
        <f t="shared" si="7"/>
        <v>0</v>
      </c>
      <c r="T95" s="317"/>
    </row>
    <row r="96" spans="1:20" ht="14.25" thickBot="1">
      <c r="A96" s="318" t="s">
        <v>386</v>
      </c>
      <c r="B96" s="183">
        <f>B17+B25+B35+B43+B55+B69+B83+B95</f>
        <v>0</v>
      </c>
      <c r="C96" s="387">
        <f>C17+C25+C35+C43+C55+C69+C83+C95</f>
        <v>0</v>
      </c>
      <c r="D96" s="388" t="e">
        <f>(D17*B17+D25*B25+D35*B35+D43*B43+D55*B55+D69*B69+D83*B83+D95*B95)/B96</f>
        <v>#DIV/0!</v>
      </c>
      <c r="E96" s="389" t="e">
        <f>(E17*B17+E25*B25+E35*B35+E43*B43+E55*B55+E69*B69+E83*B83+E95*B95)/B96</f>
        <v>#DIV/0!</v>
      </c>
      <c r="F96" s="183">
        <f t="shared" ref="F96:S96" si="8">F17+F25+F35+F43+F55+F69+F83+F95</f>
        <v>0</v>
      </c>
      <c r="G96" s="197">
        <f t="shared" si="8"/>
        <v>0</v>
      </c>
      <c r="H96" s="183">
        <f t="shared" si="8"/>
        <v>0</v>
      </c>
      <c r="I96" s="184">
        <f t="shared" si="8"/>
        <v>0</v>
      </c>
      <c r="J96" s="198">
        <f t="shared" si="8"/>
        <v>0</v>
      </c>
      <c r="K96" s="196">
        <f t="shared" si="8"/>
        <v>0</v>
      </c>
      <c r="L96" s="184">
        <f t="shared" si="8"/>
        <v>0</v>
      </c>
      <c r="M96" s="184">
        <f t="shared" si="8"/>
        <v>0</v>
      </c>
      <c r="N96" s="198">
        <f t="shared" si="8"/>
        <v>0</v>
      </c>
      <c r="O96" s="183">
        <f t="shared" si="8"/>
        <v>0</v>
      </c>
      <c r="P96" s="184">
        <f t="shared" si="8"/>
        <v>0</v>
      </c>
      <c r="Q96" s="198">
        <f t="shared" si="8"/>
        <v>0</v>
      </c>
      <c r="R96" s="183">
        <f t="shared" si="8"/>
        <v>0</v>
      </c>
      <c r="S96" s="198">
        <f t="shared" si="8"/>
        <v>0</v>
      </c>
      <c r="T96" s="322"/>
    </row>
    <row r="97" spans="1:42">
      <c r="T97" s="311"/>
    </row>
    <row r="98" spans="1:42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</row>
    <row r="99" spans="1:42">
      <c r="A99" s="1" t="s">
        <v>491</v>
      </c>
      <c r="B99" s="467">
        <f>B17</f>
        <v>0</v>
      </c>
      <c r="C99" s="352">
        <f t="shared" ref="C99:S99" si="9">C17</f>
        <v>0</v>
      </c>
      <c r="D99" s="326" t="e">
        <f t="shared" si="9"/>
        <v>#DIV/0!</v>
      </c>
      <c r="E99" s="326" t="e">
        <f t="shared" si="9"/>
        <v>#DIV/0!</v>
      </c>
      <c r="F99" s="326">
        <f t="shared" si="9"/>
        <v>0</v>
      </c>
      <c r="G99" s="326">
        <f t="shared" si="9"/>
        <v>0</v>
      </c>
      <c r="H99" s="326">
        <f t="shared" si="9"/>
        <v>0</v>
      </c>
      <c r="I99" s="326">
        <f t="shared" si="9"/>
        <v>0</v>
      </c>
      <c r="J99" s="326">
        <f t="shared" si="9"/>
        <v>0</v>
      </c>
      <c r="K99" s="326">
        <f t="shared" si="9"/>
        <v>0</v>
      </c>
      <c r="L99" s="326">
        <f t="shared" si="9"/>
        <v>0</v>
      </c>
      <c r="M99" s="326">
        <f t="shared" si="9"/>
        <v>0</v>
      </c>
      <c r="N99" s="326">
        <f t="shared" si="9"/>
        <v>0</v>
      </c>
      <c r="O99" s="326">
        <f t="shared" si="9"/>
        <v>0</v>
      </c>
      <c r="P99" s="326">
        <f t="shared" si="9"/>
        <v>0</v>
      </c>
      <c r="Q99" s="326">
        <f t="shared" si="9"/>
        <v>0</v>
      </c>
      <c r="R99" s="326">
        <f t="shared" si="9"/>
        <v>0</v>
      </c>
      <c r="S99" s="326">
        <f t="shared" si="9"/>
        <v>0</v>
      </c>
      <c r="T99" s="326"/>
    </row>
    <row r="100" spans="1:42">
      <c r="A100" s="1" t="s">
        <v>386</v>
      </c>
      <c r="B100" s="467">
        <f>B96-B17</f>
        <v>0</v>
      </c>
      <c r="C100" s="352">
        <f t="shared" ref="C100:S100" si="10">C96-C17</f>
        <v>0</v>
      </c>
      <c r="D100" s="328" t="e">
        <f t="shared" si="10"/>
        <v>#DIV/0!</v>
      </c>
      <c r="E100" s="328" t="e">
        <f t="shared" si="10"/>
        <v>#DIV/0!</v>
      </c>
      <c r="F100" s="328">
        <f t="shared" si="10"/>
        <v>0</v>
      </c>
      <c r="G100" s="328">
        <f t="shared" si="10"/>
        <v>0</v>
      </c>
      <c r="H100" s="328">
        <f t="shared" si="10"/>
        <v>0</v>
      </c>
      <c r="I100" s="328">
        <f t="shared" si="10"/>
        <v>0</v>
      </c>
      <c r="J100" s="328">
        <f t="shared" si="10"/>
        <v>0</v>
      </c>
      <c r="K100" s="328">
        <f t="shared" si="10"/>
        <v>0</v>
      </c>
      <c r="L100" s="328">
        <f t="shared" si="10"/>
        <v>0</v>
      </c>
      <c r="M100" s="328">
        <f t="shared" si="10"/>
        <v>0</v>
      </c>
      <c r="N100" s="328">
        <f t="shared" si="10"/>
        <v>0</v>
      </c>
      <c r="O100" s="328">
        <f t="shared" si="10"/>
        <v>0</v>
      </c>
      <c r="P100" s="328">
        <f t="shared" si="10"/>
        <v>0</v>
      </c>
      <c r="Q100" s="328">
        <f t="shared" si="10"/>
        <v>0</v>
      </c>
      <c r="R100" s="328">
        <f t="shared" si="10"/>
        <v>0</v>
      </c>
      <c r="S100" s="328">
        <f t="shared" si="10"/>
        <v>0</v>
      </c>
      <c r="T100" s="328"/>
    </row>
    <row r="101" spans="1:42" s="44" customFormat="1">
      <c r="AM101" s="340"/>
      <c r="AN101" s="340"/>
      <c r="AO101" s="340"/>
      <c r="AP101" s="340"/>
    </row>
    <row r="102" spans="1:42">
      <c r="T102" s="311"/>
    </row>
    <row r="103" spans="1:42">
      <c r="T103" s="311"/>
    </row>
    <row r="104" spans="1:42">
      <c r="T104" s="311"/>
    </row>
    <row r="105" spans="1:42">
      <c r="T105" s="311"/>
    </row>
    <row r="106" spans="1:42">
      <c r="T106" s="311"/>
    </row>
    <row r="107" spans="1:42">
      <c r="T107" s="311"/>
    </row>
    <row r="108" spans="1:42">
      <c r="T108" s="311"/>
    </row>
    <row r="109" spans="1:42">
      <c r="T109" s="311"/>
    </row>
    <row r="110" spans="1:42">
      <c r="T110" s="311"/>
    </row>
    <row r="111" spans="1:42">
      <c r="T111" s="311"/>
    </row>
    <row r="112" spans="1:42">
      <c r="T112" s="311"/>
    </row>
    <row r="113" spans="20:20">
      <c r="T113" s="311"/>
    </row>
    <row r="114" spans="20:20">
      <c r="T114" s="311"/>
    </row>
    <row r="115" spans="20:20">
      <c r="T115" s="311"/>
    </row>
    <row r="116" spans="20:20">
      <c r="T116" s="311"/>
    </row>
    <row r="117" spans="20:20">
      <c r="T117" s="311"/>
    </row>
    <row r="118" spans="20:20">
      <c r="T118" s="311"/>
    </row>
    <row r="119" spans="20:20">
      <c r="T119" s="311"/>
    </row>
    <row r="120" spans="20:20">
      <c r="T120" s="311"/>
    </row>
    <row r="121" spans="20:20">
      <c r="T121" s="311"/>
    </row>
    <row r="122" spans="20:20">
      <c r="T122" s="311"/>
    </row>
  </sheetData>
  <mergeCells count="14">
    <mergeCell ref="T5:T8"/>
    <mergeCell ref="A5:A7"/>
    <mergeCell ref="H6:J6"/>
    <mergeCell ref="R5:S5"/>
    <mergeCell ref="R6:R7"/>
    <mergeCell ref="B5:C6"/>
    <mergeCell ref="D5:D7"/>
    <mergeCell ref="E5:E7"/>
    <mergeCell ref="K6:N6"/>
    <mergeCell ref="F5:N5"/>
    <mergeCell ref="F6:F7"/>
    <mergeCell ref="O6:O7"/>
    <mergeCell ref="P6:Q6"/>
    <mergeCell ref="O5:Q5"/>
  </mergeCells>
  <phoneticPr fontId="17" type="noConversion"/>
  <conditionalFormatting sqref="G9:N96">
    <cfRule type="cellIs" dxfId="343" priority="13" operator="greaterThan">
      <formula>$F9</formula>
    </cfRule>
  </conditionalFormatting>
  <conditionalFormatting sqref="F9:F96">
    <cfRule type="cellIs" dxfId="342" priority="11" operator="notEqual">
      <formula>$K9+$L9+$M9+$N9</formula>
    </cfRule>
    <cfRule type="cellIs" dxfId="341" priority="12" operator="notEqual">
      <formula>$H9+$I9+$J9</formula>
    </cfRule>
  </conditionalFormatting>
  <conditionalFormatting sqref="P9:Q96">
    <cfRule type="cellIs" dxfId="340" priority="10" operator="greaterThan">
      <formula>$O9</formula>
    </cfRule>
  </conditionalFormatting>
  <conditionalFormatting sqref="S9:S96">
    <cfRule type="cellIs" dxfId="339" priority="9" operator="greaterThan">
      <formula>$R9</formula>
    </cfRule>
  </conditionalFormatting>
  <conditionalFormatting sqref="E17">
    <cfRule type="cellIs" dxfId="338" priority="8" operator="greaterThan">
      <formula>10</formula>
    </cfRule>
  </conditionalFormatting>
  <conditionalFormatting sqref="E17">
    <cfRule type="cellIs" dxfId="337" priority="7" operator="greaterThan">
      <formula>10</formula>
    </cfRule>
  </conditionalFormatting>
  <conditionalFormatting sqref="G9:N96">
    <cfRule type="cellIs" dxfId="336" priority="6" operator="greaterThan">
      <formula>$F9</formula>
    </cfRule>
  </conditionalFormatting>
  <conditionalFormatting sqref="F9:F96">
    <cfRule type="cellIs" dxfId="335" priority="4" operator="notEqual">
      <formula>$K9+$L9+$M9+$N9</formula>
    </cfRule>
    <cfRule type="cellIs" dxfId="334" priority="5" operator="notEqual">
      <formula>$H9+$I9+$J9</formula>
    </cfRule>
  </conditionalFormatting>
  <conditionalFormatting sqref="P9:Q96">
    <cfRule type="cellIs" dxfId="333" priority="3" operator="greaterThan">
      <formula>$O9</formula>
    </cfRule>
  </conditionalFormatting>
  <conditionalFormatting sqref="S9:S96">
    <cfRule type="cellIs" dxfId="332" priority="2" operator="greaterThan">
      <formula>$R9</formula>
    </cfRule>
  </conditionalFormatting>
  <conditionalFormatting sqref="E17">
    <cfRule type="cellIs" dxfId="331" priority="1" operator="greaterThan">
      <formula>10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91">
    <pageSetUpPr fitToPage="1"/>
  </sheetPr>
  <dimension ref="A1:AH122"/>
  <sheetViews>
    <sheetView showGridLines="0" topLeftCell="A25" workbookViewId="0">
      <selection activeCell="B9" sqref="B9:S95"/>
    </sheetView>
  </sheetViews>
  <sheetFormatPr defaultRowHeight="12.75"/>
  <cols>
    <col min="1" max="1" width="20.7109375" style="326" customWidth="1"/>
    <col min="2" max="3" width="9.5703125" style="326" customWidth="1"/>
    <col min="4" max="4" width="7.85546875" style="326" customWidth="1"/>
    <col min="5" max="5" width="9.28515625" style="326" customWidth="1"/>
    <col min="6" max="8" width="7.28515625" style="326" customWidth="1"/>
    <col min="9" max="9" width="11.7109375" style="326" customWidth="1"/>
    <col min="10" max="10" width="16.28515625" style="326" customWidth="1"/>
    <col min="11" max="11" width="16" style="326" customWidth="1"/>
    <col min="12" max="12" width="8.7109375" style="326" customWidth="1"/>
    <col min="13" max="13" width="9.7109375" style="326" customWidth="1"/>
    <col min="14" max="14" width="9.42578125" style="326" customWidth="1"/>
    <col min="15" max="15" width="10.5703125" style="326" customWidth="1"/>
    <col min="16" max="16" width="9" style="326" customWidth="1"/>
    <col min="17" max="17" width="8.85546875" style="326" customWidth="1"/>
    <col min="18" max="18" width="10" style="326" customWidth="1"/>
    <col min="19" max="19" width="10.85546875" style="44" hidden="1" customWidth="1"/>
    <col min="20" max="16384" width="9.140625" style="326"/>
  </cols>
  <sheetData>
    <row r="1" spans="1:34" ht="20.25">
      <c r="A1" s="26" t="s">
        <v>170</v>
      </c>
      <c r="S1" s="303"/>
    </row>
    <row r="2" spans="1:34" s="327" customFormat="1" ht="15.75">
      <c r="A2" s="28" t="s">
        <v>501</v>
      </c>
      <c r="S2" s="304"/>
    </row>
    <row r="3" spans="1:34" s="327" customFormat="1" ht="15.75">
      <c r="A3" s="28"/>
      <c r="S3" s="304"/>
    </row>
    <row r="4" spans="1:34" ht="14.25" thickBot="1">
      <c r="I4" s="326" t="s">
        <v>36</v>
      </c>
      <c r="K4" s="331"/>
      <c r="N4" s="596"/>
      <c r="O4" s="596"/>
      <c r="P4" s="596" t="s">
        <v>202</v>
      </c>
      <c r="Q4" s="596"/>
      <c r="R4" s="596"/>
      <c r="S4" s="303"/>
    </row>
    <row r="5" spans="1:34" ht="45" customHeight="1">
      <c r="A5" s="544" t="s">
        <v>231</v>
      </c>
      <c r="B5" s="571" t="s">
        <v>93</v>
      </c>
      <c r="C5" s="569" t="s">
        <v>281</v>
      </c>
      <c r="D5" s="569"/>
      <c r="E5" s="569"/>
      <c r="F5" s="569"/>
      <c r="G5" s="569"/>
      <c r="H5" s="569"/>
      <c r="I5" s="553" t="s">
        <v>35</v>
      </c>
      <c r="J5" s="590" t="s">
        <v>270</v>
      </c>
      <c r="K5" s="597" t="s">
        <v>150</v>
      </c>
      <c r="L5" s="581" t="s">
        <v>282</v>
      </c>
      <c r="M5" s="552"/>
      <c r="N5" s="552"/>
      <c r="O5" s="582"/>
      <c r="P5" s="581" t="s">
        <v>285</v>
      </c>
      <c r="Q5" s="552"/>
      <c r="R5" s="582"/>
      <c r="S5" s="524"/>
    </row>
    <row r="6" spans="1:34" ht="46.5" customHeight="1">
      <c r="A6" s="545"/>
      <c r="B6" s="595"/>
      <c r="C6" s="33"/>
      <c r="D6" s="576" t="s">
        <v>46</v>
      </c>
      <c r="E6" s="568"/>
      <c r="F6" s="561" t="s">
        <v>361</v>
      </c>
      <c r="G6" s="561"/>
      <c r="H6" s="561"/>
      <c r="I6" s="566"/>
      <c r="J6" s="591"/>
      <c r="K6" s="598"/>
      <c r="L6" s="80"/>
      <c r="M6" s="564" t="s">
        <v>46</v>
      </c>
      <c r="N6" s="565"/>
      <c r="O6" s="585"/>
      <c r="P6" s="80"/>
      <c r="Q6" s="576" t="s">
        <v>46</v>
      </c>
      <c r="R6" s="583"/>
      <c r="S6" s="525"/>
    </row>
    <row r="7" spans="1:34" ht="56.25" customHeight="1">
      <c r="A7" s="546"/>
      <c r="B7" s="573"/>
      <c r="C7" s="30" t="s">
        <v>45</v>
      </c>
      <c r="D7" s="30" t="s">
        <v>47</v>
      </c>
      <c r="E7" s="34" t="s">
        <v>48</v>
      </c>
      <c r="F7" s="17" t="s">
        <v>246</v>
      </c>
      <c r="G7" s="17" t="s">
        <v>238</v>
      </c>
      <c r="H7" s="17" t="s">
        <v>239</v>
      </c>
      <c r="I7" s="566"/>
      <c r="J7" s="561"/>
      <c r="K7" s="562"/>
      <c r="L7" s="288" t="s">
        <v>45</v>
      </c>
      <c r="M7" s="265" t="s">
        <v>277</v>
      </c>
      <c r="N7" s="30" t="s">
        <v>47</v>
      </c>
      <c r="O7" s="273" t="s">
        <v>48</v>
      </c>
      <c r="P7" s="288" t="s">
        <v>45</v>
      </c>
      <c r="Q7" s="30" t="s">
        <v>47</v>
      </c>
      <c r="R7" s="273" t="s">
        <v>48</v>
      </c>
      <c r="S7" s="525"/>
    </row>
    <row r="8" spans="1:34" ht="13.5" thickBot="1">
      <c r="A8" s="341">
        <v>1</v>
      </c>
      <c r="B8" s="98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94">
        <v>9</v>
      </c>
      <c r="J8" s="62">
        <v>10</v>
      </c>
      <c r="K8" s="63">
        <v>11</v>
      </c>
      <c r="L8" s="61">
        <v>12</v>
      </c>
      <c r="M8" s="94">
        <v>13</v>
      </c>
      <c r="N8" s="62">
        <v>14</v>
      </c>
      <c r="O8" s="63">
        <v>15</v>
      </c>
      <c r="P8" s="61">
        <v>16</v>
      </c>
      <c r="Q8" s="94">
        <v>17</v>
      </c>
      <c r="R8" s="63">
        <v>18</v>
      </c>
      <c r="S8" s="526"/>
    </row>
    <row r="9" spans="1:34" ht="13.5" thickTop="1">
      <c r="A9" s="306" t="s">
        <v>387</v>
      </c>
      <c r="B9" s="199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5">
        <v>0</v>
      </c>
      <c r="J9" s="165">
        <v>0</v>
      </c>
      <c r="K9" s="166">
        <v>0</v>
      </c>
      <c r="L9" s="163">
        <v>0</v>
      </c>
      <c r="M9" s="164">
        <v>0</v>
      </c>
      <c r="N9" s="164">
        <v>0</v>
      </c>
      <c r="O9" s="189">
        <v>0</v>
      </c>
      <c r="P9" s="163">
        <v>0</v>
      </c>
      <c r="Q9" s="164">
        <v>0</v>
      </c>
      <c r="R9" s="189">
        <v>0</v>
      </c>
      <c r="S9" s="310">
        <v>0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</row>
    <row r="10" spans="1:34">
      <c r="A10" s="312" t="s">
        <v>388</v>
      </c>
      <c r="B10" s="126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9">
        <v>0</v>
      </c>
      <c r="J10" s="169">
        <v>0</v>
      </c>
      <c r="K10" s="170">
        <v>0</v>
      </c>
      <c r="L10" s="167">
        <v>0</v>
      </c>
      <c r="M10" s="168">
        <v>0</v>
      </c>
      <c r="N10" s="168">
        <v>0</v>
      </c>
      <c r="O10" s="192">
        <v>0</v>
      </c>
      <c r="P10" s="167">
        <v>0</v>
      </c>
      <c r="Q10" s="168">
        <v>0</v>
      </c>
      <c r="R10" s="192">
        <v>0</v>
      </c>
      <c r="S10" s="315">
        <v>0</v>
      </c>
    </row>
    <row r="11" spans="1:34">
      <c r="A11" s="312" t="s">
        <v>389</v>
      </c>
      <c r="B11" s="126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9">
        <v>0</v>
      </c>
      <c r="J11" s="169">
        <v>0</v>
      </c>
      <c r="K11" s="170">
        <v>0</v>
      </c>
      <c r="L11" s="167">
        <v>0</v>
      </c>
      <c r="M11" s="168">
        <v>0</v>
      </c>
      <c r="N11" s="168">
        <v>0</v>
      </c>
      <c r="O11" s="192">
        <v>0</v>
      </c>
      <c r="P11" s="167">
        <v>0</v>
      </c>
      <c r="Q11" s="168">
        <v>0</v>
      </c>
      <c r="R11" s="192">
        <v>0</v>
      </c>
      <c r="S11" s="315">
        <v>0</v>
      </c>
    </row>
    <row r="12" spans="1:34">
      <c r="A12" s="312" t="s">
        <v>390</v>
      </c>
      <c r="B12" s="126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9">
        <v>0</v>
      </c>
      <c r="J12" s="169">
        <v>0</v>
      </c>
      <c r="K12" s="170">
        <v>0</v>
      </c>
      <c r="L12" s="167">
        <v>0</v>
      </c>
      <c r="M12" s="168">
        <v>0</v>
      </c>
      <c r="N12" s="168">
        <v>0</v>
      </c>
      <c r="O12" s="192">
        <v>0</v>
      </c>
      <c r="P12" s="167">
        <v>0</v>
      </c>
      <c r="Q12" s="168">
        <v>0</v>
      </c>
      <c r="R12" s="192">
        <v>0</v>
      </c>
      <c r="S12" s="315">
        <v>0</v>
      </c>
    </row>
    <row r="13" spans="1:34">
      <c r="A13" s="312" t="s">
        <v>391</v>
      </c>
      <c r="B13" s="126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9">
        <v>0</v>
      </c>
      <c r="J13" s="169">
        <v>0</v>
      </c>
      <c r="K13" s="170">
        <v>0</v>
      </c>
      <c r="L13" s="167">
        <v>0</v>
      </c>
      <c r="M13" s="168">
        <v>0</v>
      </c>
      <c r="N13" s="168">
        <v>0</v>
      </c>
      <c r="O13" s="192">
        <v>0</v>
      </c>
      <c r="P13" s="167">
        <v>0</v>
      </c>
      <c r="Q13" s="168">
        <v>0</v>
      </c>
      <c r="R13" s="192">
        <v>0</v>
      </c>
      <c r="S13" s="315">
        <v>0</v>
      </c>
    </row>
    <row r="14" spans="1:34">
      <c r="A14" s="312" t="s">
        <v>392</v>
      </c>
      <c r="B14" s="126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9">
        <v>0</v>
      </c>
      <c r="J14" s="169">
        <v>0</v>
      </c>
      <c r="K14" s="170">
        <v>0</v>
      </c>
      <c r="L14" s="167">
        <v>0</v>
      </c>
      <c r="M14" s="168">
        <v>0</v>
      </c>
      <c r="N14" s="168">
        <v>0</v>
      </c>
      <c r="O14" s="192">
        <v>0</v>
      </c>
      <c r="P14" s="167">
        <v>0</v>
      </c>
      <c r="Q14" s="168">
        <v>0</v>
      </c>
      <c r="R14" s="192">
        <v>0</v>
      </c>
      <c r="S14" s="315">
        <v>0</v>
      </c>
    </row>
    <row r="15" spans="1:34">
      <c r="A15" s="312" t="s">
        <v>393</v>
      </c>
      <c r="B15" s="126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9">
        <v>0</v>
      </c>
      <c r="J15" s="169">
        <v>0</v>
      </c>
      <c r="K15" s="170">
        <v>0</v>
      </c>
      <c r="L15" s="167">
        <v>0</v>
      </c>
      <c r="M15" s="168">
        <v>0</v>
      </c>
      <c r="N15" s="168">
        <v>0</v>
      </c>
      <c r="O15" s="192">
        <v>0</v>
      </c>
      <c r="P15" s="167">
        <v>0</v>
      </c>
      <c r="Q15" s="168">
        <v>0</v>
      </c>
      <c r="R15" s="192">
        <v>0</v>
      </c>
      <c r="S15" s="315">
        <v>0</v>
      </c>
    </row>
    <row r="16" spans="1:34">
      <c r="A16" s="312" t="s">
        <v>394</v>
      </c>
      <c r="B16" s="126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9">
        <v>0</v>
      </c>
      <c r="J16" s="169">
        <v>0</v>
      </c>
      <c r="K16" s="170">
        <v>0</v>
      </c>
      <c r="L16" s="167">
        <v>0</v>
      </c>
      <c r="M16" s="168">
        <v>0</v>
      </c>
      <c r="N16" s="168">
        <v>0</v>
      </c>
      <c r="O16" s="192">
        <v>0</v>
      </c>
      <c r="P16" s="167">
        <v>0</v>
      </c>
      <c r="Q16" s="168">
        <v>0</v>
      </c>
      <c r="R16" s="192">
        <v>0</v>
      </c>
      <c r="S16" s="315">
        <v>0</v>
      </c>
    </row>
    <row r="17" spans="1:19" ht="13.5">
      <c r="A17" s="316" t="s">
        <v>395</v>
      </c>
      <c r="B17" s="200">
        <f>SUM(B9:B16)</f>
        <v>0</v>
      </c>
      <c r="C17" s="172">
        <f t="shared" ref="C17:S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3">
        <f t="shared" si="0"/>
        <v>0</v>
      </c>
      <c r="J17" s="173">
        <f t="shared" si="0"/>
        <v>0</v>
      </c>
      <c r="K17" s="174">
        <f t="shared" si="0"/>
        <v>0</v>
      </c>
      <c r="L17" s="171">
        <f t="shared" si="0"/>
        <v>0</v>
      </c>
      <c r="M17" s="172">
        <f t="shared" si="0"/>
        <v>0</v>
      </c>
      <c r="N17" s="172">
        <f t="shared" si="0"/>
        <v>0</v>
      </c>
      <c r="O17" s="195">
        <f t="shared" si="0"/>
        <v>0</v>
      </c>
      <c r="P17" s="171">
        <f t="shared" si="0"/>
        <v>0</v>
      </c>
      <c r="Q17" s="172">
        <f t="shared" si="0"/>
        <v>0</v>
      </c>
      <c r="R17" s="195">
        <f t="shared" si="0"/>
        <v>0</v>
      </c>
      <c r="S17" s="317">
        <f t="shared" si="0"/>
        <v>0</v>
      </c>
    </row>
    <row r="18" spans="1:19">
      <c r="A18" s="312" t="s">
        <v>396</v>
      </c>
      <c r="B18" s="126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9">
        <v>0</v>
      </c>
      <c r="J18" s="169">
        <v>0</v>
      </c>
      <c r="K18" s="170">
        <v>0</v>
      </c>
      <c r="L18" s="167">
        <v>0</v>
      </c>
      <c r="M18" s="168">
        <v>0</v>
      </c>
      <c r="N18" s="168">
        <v>0</v>
      </c>
      <c r="O18" s="192">
        <v>0</v>
      </c>
      <c r="P18" s="167">
        <v>0</v>
      </c>
      <c r="Q18" s="168">
        <v>0</v>
      </c>
      <c r="R18" s="192">
        <v>0</v>
      </c>
      <c r="S18" s="315">
        <v>0</v>
      </c>
    </row>
    <row r="19" spans="1:19">
      <c r="A19" s="312" t="s">
        <v>397</v>
      </c>
      <c r="B19" s="126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9">
        <v>0</v>
      </c>
      <c r="J19" s="169">
        <v>0</v>
      </c>
      <c r="K19" s="170">
        <v>0</v>
      </c>
      <c r="L19" s="167">
        <v>0</v>
      </c>
      <c r="M19" s="168">
        <v>0</v>
      </c>
      <c r="N19" s="168">
        <v>0</v>
      </c>
      <c r="O19" s="192">
        <v>0</v>
      </c>
      <c r="P19" s="167">
        <v>0</v>
      </c>
      <c r="Q19" s="168">
        <v>0</v>
      </c>
      <c r="R19" s="192">
        <v>0</v>
      </c>
      <c r="S19" s="315">
        <v>0</v>
      </c>
    </row>
    <row r="20" spans="1:19">
      <c r="A20" s="312" t="s">
        <v>398</v>
      </c>
      <c r="B20" s="126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9">
        <v>0</v>
      </c>
      <c r="J20" s="169">
        <v>0</v>
      </c>
      <c r="K20" s="170">
        <v>0</v>
      </c>
      <c r="L20" s="167">
        <v>0</v>
      </c>
      <c r="M20" s="168">
        <v>0</v>
      </c>
      <c r="N20" s="168">
        <v>0</v>
      </c>
      <c r="O20" s="192">
        <v>0</v>
      </c>
      <c r="P20" s="167">
        <v>0</v>
      </c>
      <c r="Q20" s="168">
        <v>0</v>
      </c>
      <c r="R20" s="192">
        <v>0</v>
      </c>
      <c r="S20" s="315">
        <v>0</v>
      </c>
    </row>
    <row r="21" spans="1:19">
      <c r="A21" s="312" t="s">
        <v>399</v>
      </c>
      <c r="B21" s="126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9">
        <v>0</v>
      </c>
      <c r="J21" s="169">
        <v>0</v>
      </c>
      <c r="K21" s="170">
        <v>0</v>
      </c>
      <c r="L21" s="167">
        <v>0</v>
      </c>
      <c r="M21" s="168">
        <v>0</v>
      </c>
      <c r="N21" s="168">
        <v>0</v>
      </c>
      <c r="O21" s="192">
        <v>0</v>
      </c>
      <c r="P21" s="167">
        <v>0</v>
      </c>
      <c r="Q21" s="168">
        <v>0</v>
      </c>
      <c r="R21" s="192">
        <v>0</v>
      </c>
      <c r="S21" s="315">
        <v>0</v>
      </c>
    </row>
    <row r="22" spans="1:19">
      <c r="A22" s="312" t="s">
        <v>400</v>
      </c>
      <c r="B22" s="126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9">
        <v>0</v>
      </c>
      <c r="J22" s="169">
        <v>0</v>
      </c>
      <c r="K22" s="170">
        <v>0</v>
      </c>
      <c r="L22" s="167">
        <v>0</v>
      </c>
      <c r="M22" s="168">
        <v>0</v>
      </c>
      <c r="N22" s="168">
        <v>0</v>
      </c>
      <c r="O22" s="192">
        <v>0</v>
      </c>
      <c r="P22" s="167">
        <v>0</v>
      </c>
      <c r="Q22" s="168">
        <v>0</v>
      </c>
      <c r="R22" s="192">
        <v>0</v>
      </c>
      <c r="S22" s="315">
        <v>0</v>
      </c>
    </row>
    <row r="23" spans="1:19">
      <c r="A23" s="312" t="s">
        <v>401</v>
      </c>
      <c r="B23" s="126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9">
        <v>0</v>
      </c>
      <c r="J23" s="169">
        <v>0</v>
      </c>
      <c r="K23" s="170">
        <v>0</v>
      </c>
      <c r="L23" s="167">
        <v>0</v>
      </c>
      <c r="M23" s="168">
        <v>0</v>
      </c>
      <c r="N23" s="168">
        <v>0</v>
      </c>
      <c r="O23" s="192">
        <v>0</v>
      </c>
      <c r="P23" s="167">
        <v>0</v>
      </c>
      <c r="Q23" s="168">
        <v>0</v>
      </c>
      <c r="R23" s="192">
        <v>0</v>
      </c>
      <c r="S23" s="315">
        <v>0</v>
      </c>
    </row>
    <row r="24" spans="1:19">
      <c r="A24" s="312" t="s">
        <v>402</v>
      </c>
      <c r="B24" s="126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9">
        <v>0</v>
      </c>
      <c r="J24" s="169">
        <v>0</v>
      </c>
      <c r="K24" s="170">
        <v>0</v>
      </c>
      <c r="L24" s="167">
        <v>0</v>
      </c>
      <c r="M24" s="168">
        <v>0</v>
      </c>
      <c r="N24" s="168">
        <v>0</v>
      </c>
      <c r="O24" s="192">
        <v>0</v>
      </c>
      <c r="P24" s="167">
        <v>0</v>
      </c>
      <c r="Q24" s="168">
        <v>0</v>
      </c>
      <c r="R24" s="192">
        <v>0</v>
      </c>
      <c r="S24" s="315">
        <v>0</v>
      </c>
    </row>
    <row r="25" spans="1:19" ht="13.5">
      <c r="A25" s="316" t="s">
        <v>403</v>
      </c>
      <c r="B25" s="200">
        <f>SUM(B18:B24)</f>
        <v>0</v>
      </c>
      <c r="C25" s="172">
        <f t="shared" ref="C25:S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172">
        <f t="shared" si="1"/>
        <v>0</v>
      </c>
      <c r="H25" s="172">
        <f t="shared" si="1"/>
        <v>0</v>
      </c>
      <c r="I25" s="173">
        <f t="shared" si="1"/>
        <v>0</v>
      </c>
      <c r="J25" s="173">
        <f t="shared" si="1"/>
        <v>0</v>
      </c>
      <c r="K25" s="174">
        <f t="shared" si="1"/>
        <v>0</v>
      </c>
      <c r="L25" s="171">
        <f t="shared" si="1"/>
        <v>0</v>
      </c>
      <c r="M25" s="172">
        <f t="shared" si="1"/>
        <v>0</v>
      </c>
      <c r="N25" s="172">
        <f t="shared" si="1"/>
        <v>0</v>
      </c>
      <c r="O25" s="195">
        <f t="shared" si="1"/>
        <v>0</v>
      </c>
      <c r="P25" s="171">
        <f t="shared" si="1"/>
        <v>0</v>
      </c>
      <c r="Q25" s="172">
        <f t="shared" si="1"/>
        <v>0</v>
      </c>
      <c r="R25" s="195">
        <f t="shared" si="1"/>
        <v>0</v>
      </c>
      <c r="S25" s="317">
        <f t="shared" si="1"/>
        <v>0</v>
      </c>
    </row>
    <row r="26" spans="1:19">
      <c r="A26" s="312" t="s">
        <v>404</v>
      </c>
      <c r="B26" s="126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9">
        <v>0</v>
      </c>
      <c r="J26" s="169">
        <v>0</v>
      </c>
      <c r="K26" s="170">
        <v>0</v>
      </c>
      <c r="L26" s="167">
        <v>0</v>
      </c>
      <c r="M26" s="168">
        <v>0</v>
      </c>
      <c r="N26" s="168">
        <v>0</v>
      </c>
      <c r="O26" s="192">
        <v>0</v>
      </c>
      <c r="P26" s="167">
        <v>0</v>
      </c>
      <c r="Q26" s="168">
        <v>0</v>
      </c>
      <c r="R26" s="192">
        <v>0</v>
      </c>
      <c r="S26" s="315">
        <v>0</v>
      </c>
    </row>
    <row r="27" spans="1:19">
      <c r="A27" s="312" t="s">
        <v>405</v>
      </c>
      <c r="B27" s="126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9">
        <v>0</v>
      </c>
      <c r="J27" s="169">
        <v>0</v>
      </c>
      <c r="K27" s="170">
        <v>0</v>
      </c>
      <c r="L27" s="167">
        <v>0</v>
      </c>
      <c r="M27" s="168">
        <v>0</v>
      </c>
      <c r="N27" s="168">
        <v>0</v>
      </c>
      <c r="O27" s="192">
        <v>0</v>
      </c>
      <c r="P27" s="167">
        <v>0</v>
      </c>
      <c r="Q27" s="168">
        <v>0</v>
      </c>
      <c r="R27" s="192">
        <v>0</v>
      </c>
      <c r="S27" s="315">
        <v>0</v>
      </c>
    </row>
    <row r="28" spans="1:19">
      <c r="A28" s="312" t="s">
        <v>406</v>
      </c>
      <c r="B28" s="126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9">
        <v>0</v>
      </c>
      <c r="J28" s="169">
        <v>0</v>
      </c>
      <c r="K28" s="170">
        <v>0</v>
      </c>
      <c r="L28" s="167">
        <v>0</v>
      </c>
      <c r="M28" s="168">
        <v>0</v>
      </c>
      <c r="N28" s="168">
        <v>0</v>
      </c>
      <c r="O28" s="192">
        <v>0</v>
      </c>
      <c r="P28" s="167">
        <v>0</v>
      </c>
      <c r="Q28" s="168">
        <v>0</v>
      </c>
      <c r="R28" s="192">
        <v>0</v>
      </c>
      <c r="S28" s="315">
        <v>0</v>
      </c>
    </row>
    <row r="29" spans="1:19">
      <c r="A29" s="312" t="s">
        <v>407</v>
      </c>
      <c r="B29" s="126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9">
        <v>0</v>
      </c>
      <c r="J29" s="169">
        <v>0</v>
      </c>
      <c r="K29" s="170">
        <v>0</v>
      </c>
      <c r="L29" s="167">
        <v>0</v>
      </c>
      <c r="M29" s="168">
        <v>0</v>
      </c>
      <c r="N29" s="168">
        <v>0</v>
      </c>
      <c r="O29" s="192">
        <v>0</v>
      </c>
      <c r="P29" s="167">
        <v>0</v>
      </c>
      <c r="Q29" s="168">
        <v>0</v>
      </c>
      <c r="R29" s="192">
        <v>0</v>
      </c>
      <c r="S29" s="315">
        <v>0</v>
      </c>
    </row>
    <row r="30" spans="1:19">
      <c r="A30" s="312" t="s">
        <v>408</v>
      </c>
      <c r="B30" s="126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9">
        <v>0</v>
      </c>
      <c r="J30" s="169">
        <v>0</v>
      </c>
      <c r="K30" s="170">
        <v>0</v>
      </c>
      <c r="L30" s="167">
        <v>0</v>
      </c>
      <c r="M30" s="168">
        <v>0</v>
      </c>
      <c r="N30" s="168">
        <v>0</v>
      </c>
      <c r="O30" s="192">
        <v>0</v>
      </c>
      <c r="P30" s="167">
        <v>0</v>
      </c>
      <c r="Q30" s="168">
        <v>0</v>
      </c>
      <c r="R30" s="192">
        <v>0</v>
      </c>
      <c r="S30" s="315">
        <v>0</v>
      </c>
    </row>
    <row r="31" spans="1:19">
      <c r="A31" s="312" t="s">
        <v>409</v>
      </c>
      <c r="B31" s="126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9">
        <v>0</v>
      </c>
      <c r="J31" s="169">
        <v>0</v>
      </c>
      <c r="K31" s="170">
        <v>0</v>
      </c>
      <c r="L31" s="167">
        <v>0</v>
      </c>
      <c r="M31" s="168">
        <v>0</v>
      </c>
      <c r="N31" s="168">
        <v>0</v>
      </c>
      <c r="O31" s="192">
        <v>0</v>
      </c>
      <c r="P31" s="167">
        <v>0</v>
      </c>
      <c r="Q31" s="168">
        <v>0</v>
      </c>
      <c r="R31" s="192">
        <v>0</v>
      </c>
      <c r="S31" s="315">
        <v>0</v>
      </c>
    </row>
    <row r="32" spans="1:19">
      <c r="A32" s="312" t="s">
        <v>410</v>
      </c>
      <c r="B32" s="126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9">
        <v>0</v>
      </c>
      <c r="J32" s="169">
        <v>0</v>
      </c>
      <c r="K32" s="170">
        <v>0</v>
      </c>
      <c r="L32" s="167">
        <v>0</v>
      </c>
      <c r="M32" s="168">
        <v>0</v>
      </c>
      <c r="N32" s="168">
        <v>0</v>
      </c>
      <c r="O32" s="192">
        <v>0</v>
      </c>
      <c r="P32" s="167">
        <v>0</v>
      </c>
      <c r="Q32" s="168">
        <v>0</v>
      </c>
      <c r="R32" s="192">
        <v>0</v>
      </c>
      <c r="S32" s="315">
        <v>0</v>
      </c>
    </row>
    <row r="33" spans="1:19">
      <c r="A33" s="312" t="s">
        <v>411</v>
      </c>
      <c r="B33" s="126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9">
        <v>0</v>
      </c>
      <c r="J33" s="169">
        <v>0</v>
      </c>
      <c r="K33" s="170">
        <v>0</v>
      </c>
      <c r="L33" s="167">
        <v>0</v>
      </c>
      <c r="M33" s="168">
        <v>0</v>
      </c>
      <c r="N33" s="168">
        <v>0</v>
      </c>
      <c r="O33" s="192">
        <v>0</v>
      </c>
      <c r="P33" s="167">
        <v>0</v>
      </c>
      <c r="Q33" s="168">
        <v>0</v>
      </c>
      <c r="R33" s="192">
        <v>0</v>
      </c>
      <c r="S33" s="315">
        <v>0</v>
      </c>
    </row>
    <row r="34" spans="1:19">
      <c r="A34" s="312" t="s">
        <v>412</v>
      </c>
      <c r="B34" s="126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9">
        <v>0</v>
      </c>
      <c r="J34" s="169">
        <v>0</v>
      </c>
      <c r="K34" s="170">
        <v>0</v>
      </c>
      <c r="L34" s="167">
        <v>0</v>
      </c>
      <c r="M34" s="168">
        <v>0</v>
      </c>
      <c r="N34" s="168">
        <v>0</v>
      </c>
      <c r="O34" s="192">
        <v>0</v>
      </c>
      <c r="P34" s="167">
        <v>0</v>
      </c>
      <c r="Q34" s="168">
        <v>0</v>
      </c>
      <c r="R34" s="192">
        <v>0</v>
      </c>
      <c r="S34" s="315">
        <v>0</v>
      </c>
    </row>
    <row r="35" spans="1:19" ht="13.5">
      <c r="A35" s="316" t="s">
        <v>413</v>
      </c>
      <c r="B35" s="200">
        <f>SUM(B26:B34)</f>
        <v>0</v>
      </c>
      <c r="C35" s="172">
        <f t="shared" ref="C35:S35" si="2">SUM(C26:C34)</f>
        <v>0</v>
      </c>
      <c r="D35" s="172">
        <f t="shared" si="2"/>
        <v>0</v>
      </c>
      <c r="E35" s="172">
        <f t="shared" si="2"/>
        <v>0</v>
      </c>
      <c r="F35" s="172">
        <f t="shared" si="2"/>
        <v>0</v>
      </c>
      <c r="G35" s="172">
        <f t="shared" si="2"/>
        <v>0</v>
      </c>
      <c r="H35" s="172">
        <f t="shared" si="2"/>
        <v>0</v>
      </c>
      <c r="I35" s="173">
        <f t="shared" si="2"/>
        <v>0</v>
      </c>
      <c r="J35" s="173">
        <f t="shared" si="2"/>
        <v>0</v>
      </c>
      <c r="K35" s="174">
        <f t="shared" si="2"/>
        <v>0</v>
      </c>
      <c r="L35" s="171">
        <f t="shared" si="2"/>
        <v>0</v>
      </c>
      <c r="M35" s="172">
        <f t="shared" si="2"/>
        <v>0</v>
      </c>
      <c r="N35" s="172">
        <f t="shared" si="2"/>
        <v>0</v>
      </c>
      <c r="O35" s="195">
        <f t="shared" si="2"/>
        <v>0</v>
      </c>
      <c r="P35" s="171">
        <f t="shared" si="2"/>
        <v>0</v>
      </c>
      <c r="Q35" s="172">
        <f t="shared" si="2"/>
        <v>0</v>
      </c>
      <c r="R35" s="195">
        <f t="shared" si="2"/>
        <v>0</v>
      </c>
      <c r="S35" s="317">
        <f t="shared" si="2"/>
        <v>0</v>
      </c>
    </row>
    <row r="36" spans="1:19">
      <c r="A36" s="312" t="s">
        <v>414</v>
      </c>
      <c r="B36" s="126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9">
        <v>0</v>
      </c>
      <c r="J36" s="169">
        <v>0</v>
      </c>
      <c r="K36" s="170">
        <v>0</v>
      </c>
      <c r="L36" s="167">
        <v>0</v>
      </c>
      <c r="M36" s="168">
        <v>0</v>
      </c>
      <c r="N36" s="168">
        <v>0</v>
      </c>
      <c r="O36" s="192">
        <v>0</v>
      </c>
      <c r="P36" s="167">
        <v>0</v>
      </c>
      <c r="Q36" s="168">
        <v>0</v>
      </c>
      <c r="R36" s="192">
        <v>0</v>
      </c>
      <c r="S36" s="315">
        <v>0</v>
      </c>
    </row>
    <row r="37" spans="1:19">
      <c r="A37" s="312" t="s">
        <v>415</v>
      </c>
      <c r="B37" s="126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9">
        <v>0</v>
      </c>
      <c r="J37" s="169">
        <v>0</v>
      </c>
      <c r="K37" s="170">
        <v>0</v>
      </c>
      <c r="L37" s="167">
        <v>0</v>
      </c>
      <c r="M37" s="168">
        <v>0</v>
      </c>
      <c r="N37" s="168">
        <v>0</v>
      </c>
      <c r="O37" s="192">
        <v>0</v>
      </c>
      <c r="P37" s="167">
        <v>0</v>
      </c>
      <c r="Q37" s="168">
        <v>0</v>
      </c>
      <c r="R37" s="192">
        <v>0</v>
      </c>
      <c r="S37" s="315">
        <v>0</v>
      </c>
    </row>
    <row r="38" spans="1:19">
      <c r="A38" s="312" t="s">
        <v>416</v>
      </c>
      <c r="B38" s="126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9">
        <v>0</v>
      </c>
      <c r="J38" s="169">
        <v>0</v>
      </c>
      <c r="K38" s="170">
        <v>0</v>
      </c>
      <c r="L38" s="167">
        <v>0</v>
      </c>
      <c r="M38" s="168">
        <v>0</v>
      </c>
      <c r="N38" s="168">
        <v>0</v>
      </c>
      <c r="O38" s="192">
        <v>0</v>
      </c>
      <c r="P38" s="167">
        <v>0</v>
      </c>
      <c r="Q38" s="168">
        <v>0</v>
      </c>
      <c r="R38" s="192">
        <v>0</v>
      </c>
      <c r="S38" s="315">
        <v>0</v>
      </c>
    </row>
    <row r="39" spans="1:19">
      <c r="A39" s="312" t="s">
        <v>417</v>
      </c>
      <c r="B39" s="126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9">
        <v>0</v>
      </c>
      <c r="J39" s="169">
        <v>0</v>
      </c>
      <c r="K39" s="170">
        <v>0</v>
      </c>
      <c r="L39" s="167">
        <v>8</v>
      </c>
      <c r="M39" s="168">
        <v>0</v>
      </c>
      <c r="N39" s="168">
        <v>5</v>
      </c>
      <c r="O39" s="192">
        <v>0</v>
      </c>
      <c r="P39" s="167">
        <v>0</v>
      </c>
      <c r="Q39" s="168">
        <v>0</v>
      </c>
      <c r="R39" s="192">
        <v>0</v>
      </c>
      <c r="S39" s="315">
        <v>0</v>
      </c>
    </row>
    <row r="40" spans="1:19">
      <c r="A40" s="312" t="s">
        <v>418</v>
      </c>
      <c r="B40" s="126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9">
        <v>0</v>
      </c>
      <c r="J40" s="169">
        <v>0</v>
      </c>
      <c r="K40" s="170">
        <v>0</v>
      </c>
      <c r="L40" s="167">
        <v>0</v>
      </c>
      <c r="M40" s="168">
        <v>0</v>
      </c>
      <c r="N40" s="168">
        <v>0</v>
      </c>
      <c r="O40" s="192">
        <v>0</v>
      </c>
      <c r="P40" s="167">
        <v>0</v>
      </c>
      <c r="Q40" s="168">
        <v>0</v>
      </c>
      <c r="R40" s="192">
        <v>0</v>
      </c>
      <c r="S40" s="315">
        <v>0</v>
      </c>
    </row>
    <row r="41" spans="1:19">
      <c r="A41" s="312" t="s">
        <v>419</v>
      </c>
      <c r="B41" s="126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9">
        <v>0</v>
      </c>
      <c r="J41" s="169">
        <v>0</v>
      </c>
      <c r="K41" s="170">
        <v>0</v>
      </c>
      <c r="L41" s="167">
        <v>0</v>
      </c>
      <c r="M41" s="168">
        <v>0</v>
      </c>
      <c r="N41" s="168">
        <v>0</v>
      </c>
      <c r="O41" s="192">
        <v>0</v>
      </c>
      <c r="P41" s="167">
        <v>0</v>
      </c>
      <c r="Q41" s="168">
        <v>0</v>
      </c>
      <c r="R41" s="192">
        <v>0</v>
      </c>
      <c r="S41" s="315">
        <v>0</v>
      </c>
    </row>
    <row r="42" spans="1:19">
      <c r="A42" s="312" t="s">
        <v>420</v>
      </c>
      <c r="B42" s="126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9">
        <v>0</v>
      </c>
      <c r="J42" s="169">
        <v>0</v>
      </c>
      <c r="K42" s="170">
        <v>0</v>
      </c>
      <c r="L42" s="167">
        <v>0</v>
      </c>
      <c r="M42" s="168">
        <v>0</v>
      </c>
      <c r="N42" s="168">
        <v>0</v>
      </c>
      <c r="O42" s="192">
        <v>0</v>
      </c>
      <c r="P42" s="167">
        <v>0</v>
      </c>
      <c r="Q42" s="168">
        <v>0</v>
      </c>
      <c r="R42" s="192">
        <v>0</v>
      </c>
      <c r="S42" s="315">
        <v>0</v>
      </c>
    </row>
    <row r="43" spans="1:19" ht="13.5">
      <c r="A43" s="316" t="s">
        <v>421</v>
      </c>
      <c r="B43" s="200">
        <f>SUM(B36:B42)</f>
        <v>0</v>
      </c>
      <c r="C43" s="172">
        <f t="shared" ref="C43:S43" si="3">SUM(C36:C42)</f>
        <v>0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3">
        <f t="shared" si="3"/>
        <v>0</v>
      </c>
      <c r="J43" s="173">
        <f t="shared" si="3"/>
        <v>0</v>
      </c>
      <c r="K43" s="174">
        <f t="shared" si="3"/>
        <v>0</v>
      </c>
      <c r="L43" s="171">
        <f t="shared" si="3"/>
        <v>8</v>
      </c>
      <c r="M43" s="172">
        <f t="shared" si="3"/>
        <v>0</v>
      </c>
      <c r="N43" s="172">
        <f t="shared" si="3"/>
        <v>5</v>
      </c>
      <c r="O43" s="195">
        <f t="shared" si="3"/>
        <v>0</v>
      </c>
      <c r="P43" s="171">
        <f t="shared" si="3"/>
        <v>0</v>
      </c>
      <c r="Q43" s="172">
        <f t="shared" si="3"/>
        <v>0</v>
      </c>
      <c r="R43" s="195">
        <f t="shared" si="3"/>
        <v>0</v>
      </c>
      <c r="S43" s="317">
        <f t="shared" si="3"/>
        <v>0</v>
      </c>
    </row>
    <row r="44" spans="1:19">
      <c r="A44" s="312" t="s">
        <v>422</v>
      </c>
      <c r="B44" s="126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9">
        <v>0</v>
      </c>
      <c r="J44" s="169">
        <v>0</v>
      </c>
      <c r="K44" s="170">
        <v>0</v>
      </c>
      <c r="L44" s="167">
        <v>0</v>
      </c>
      <c r="M44" s="168">
        <v>0</v>
      </c>
      <c r="N44" s="168">
        <v>0</v>
      </c>
      <c r="O44" s="192">
        <v>0</v>
      </c>
      <c r="P44" s="167">
        <v>0</v>
      </c>
      <c r="Q44" s="168">
        <v>0</v>
      </c>
      <c r="R44" s="192">
        <v>0</v>
      </c>
      <c r="S44" s="315">
        <v>0</v>
      </c>
    </row>
    <row r="45" spans="1:19">
      <c r="A45" s="312" t="s">
        <v>423</v>
      </c>
      <c r="B45" s="126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9">
        <v>0</v>
      </c>
      <c r="J45" s="169">
        <v>0</v>
      </c>
      <c r="K45" s="170">
        <v>0</v>
      </c>
      <c r="L45" s="167">
        <v>0</v>
      </c>
      <c r="M45" s="168">
        <v>0</v>
      </c>
      <c r="N45" s="168">
        <v>0</v>
      </c>
      <c r="O45" s="192">
        <v>0</v>
      </c>
      <c r="P45" s="167">
        <v>0</v>
      </c>
      <c r="Q45" s="168">
        <v>0</v>
      </c>
      <c r="R45" s="192">
        <v>0</v>
      </c>
      <c r="S45" s="315">
        <v>0</v>
      </c>
    </row>
    <row r="46" spans="1:19">
      <c r="A46" s="312" t="s">
        <v>424</v>
      </c>
      <c r="B46" s="126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9">
        <v>0</v>
      </c>
      <c r="J46" s="169">
        <v>0</v>
      </c>
      <c r="K46" s="170">
        <v>0</v>
      </c>
      <c r="L46" s="167">
        <v>0</v>
      </c>
      <c r="M46" s="168">
        <v>0</v>
      </c>
      <c r="N46" s="168">
        <v>0</v>
      </c>
      <c r="O46" s="192">
        <v>0</v>
      </c>
      <c r="P46" s="167">
        <v>0</v>
      </c>
      <c r="Q46" s="168">
        <v>0</v>
      </c>
      <c r="R46" s="192">
        <v>0</v>
      </c>
      <c r="S46" s="315">
        <v>0</v>
      </c>
    </row>
    <row r="47" spans="1:19">
      <c r="A47" s="312" t="s">
        <v>425</v>
      </c>
      <c r="B47" s="126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9">
        <v>0</v>
      </c>
      <c r="J47" s="169">
        <v>0</v>
      </c>
      <c r="K47" s="170">
        <v>0</v>
      </c>
      <c r="L47" s="167">
        <v>0</v>
      </c>
      <c r="M47" s="168">
        <v>0</v>
      </c>
      <c r="N47" s="168">
        <v>0</v>
      </c>
      <c r="O47" s="192">
        <v>0</v>
      </c>
      <c r="P47" s="167">
        <v>0</v>
      </c>
      <c r="Q47" s="168">
        <v>0</v>
      </c>
      <c r="R47" s="192">
        <v>0</v>
      </c>
      <c r="S47" s="315">
        <v>0</v>
      </c>
    </row>
    <row r="48" spans="1:19">
      <c r="A48" s="312" t="s">
        <v>426</v>
      </c>
      <c r="B48" s="126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9">
        <v>0</v>
      </c>
      <c r="J48" s="169">
        <v>0</v>
      </c>
      <c r="K48" s="170">
        <v>0</v>
      </c>
      <c r="L48" s="167">
        <v>0</v>
      </c>
      <c r="M48" s="168">
        <v>0</v>
      </c>
      <c r="N48" s="168">
        <v>0</v>
      </c>
      <c r="O48" s="192">
        <v>0</v>
      </c>
      <c r="P48" s="167">
        <v>0</v>
      </c>
      <c r="Q48" s="168">
        <v>0</v>
      </c>
      <c r="R48" s="192">
        <v>0</v>
      </c>
      <c r="S48" s="315">
        <v>0</v>
      </c>
    </row>
    <row r="49" spans="1:19">
      <c r="A49" s="312" t="s">
        <v>427</v>
      </c>
      <c r="B49" s="126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9">
        <v>0</v>
      </c>
      <c r="J49" s="169">
        <v>0</v>
      </c>
      <c r="K49" s="170">
        <v>0</v>
      </c>
      <c r="L49" s="167">
        <v>0</v>
      </c>
      <c r="M49" s="168">
        <v>0</v>
      </c>
      <c r="N49" s="168">
        <v>0</v>
      </c>
      <c r="O49" s="192">
        <v>0</v>
      </c>
      <c r="P49" s="167">
        <v>0</v>
      </c>
      <c r="Q49" s="168">
        <v>0</v>
      </c>
      <c r="R49" s="192">
        <v>0</v>
      </c>
      <c r="S49" s="315">
        <v>0</v>
      </c>
    </row>
    <row r="50" spans="1:19">
      <c r="A50" s="312" t="s">
        <v>428</v>
      </c>
      <c r="B50" s="126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9">
        <v>0</v>
      </c>
      <c r="J50" s="169">
        <v>0</v>
      </c>
      <c r="K50" s="170">
        <v>0</v>
      </c>
      <c r="L50" s="167">
        <v>0</v>
      </c>
      <c r="M50" s="168">
        <v>0</v>
      </c>
      <c r="N50" s="168">
        <v>0</v>
      </c>
      <c r="O50" s="192">
        <v>0</v>
      </c>
      <c r="P50" s="167">
        <v>0</v>
      </c>
      <c r="Q50" s="168">
        <v>0</v>
      </c>
      <c r="R50" s="192">
        <v>0</v>
      </c>
      <c r="S50" s="315">
        <v>0</v>
      </c>
    </row>
    <row r="51" spans="1:19">
      <c r="A51" s="312" t="s">
        <v>429</v>
      </c>
      <c r="B51" s="126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9">
        <v>0</v>
      </c>
      <c r="J51" s="169">
        <v>0</v>
      </c>
      <c r="K51" s="170">
        <v>0</v>
      </c>
      <c r="L51" s="167">
        <v>0</v>
      </c>
      <c r="M51" s="168">
        <v>0</v>
      </c>
      <c r="N51" s="168">
        <v>0</v>
      </c>
      <c r="O51" s="192">
        <v>0</v>
      </c>
      <c r="P51" s="167">
        <v>0</v>
      </c>
      <c r="Q51" s="168">
        <v>0</v>
      </c>
      <c r="R51" s="192">
        <v>0</v>
      </c>
      <c r="S51" s="315">
        <v>0</v>
      </c>
    </row>
    <row r="52" spans="1:19">
      <c r="A52" s="312" t="s">
        <v>430</v>
      </c>
      <c r="B52" s="126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9">
        <v>0</v>
      </c>
      <c r="J52" s="169">
        <v>0</v>
      </c>
      <c r="K52" s="170">
        <v>0</v>
      </c>
      <c r="L52" s="167">
        <v>0</v>
      </c>
      <c r="M52" s="168">
        <v>0</v>
      </c>
      <c r="N52" s="168">
        <v>0</v>
      </c>
      <c r="O52" s="192">
        <v>0</v>
      </c>
      <c r="P52" s="167">
        <v>0</v>
      </c>
      <c r="Q52" s="168">
        <v>0</v>
      </c>
      <c r="R52" s="192">
        <v>0</v>
      </c>
      <c r="S52" s="315">
        <v>0</v>
      </c>
    </row>
    <row r="53" spans="1:19">
      <c r="A53" s="312" t="s">
        <v>431</v>
      </c>
      <c r="B53" s="126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9">
        <v>0</v>
      </c>
      <c r="J53" s="169">
        <v>0</v>
      </c>
      <c r="K53" s="170">
        <v>0</v>
      </c>
      <c r="L53" s="167">
        <v>0</v>
      </c>
      <c r="M53" s="168">
        <v>0</v>
      </c>
      <c r="N53" s="168">
        <v>0</v>
      </c>
      <c r="O53" s="192">
        <v>0</v>
      </c>
      <c r="P53" s="167">
        <v>0</v>
      </c>
      <c r="Q53" s="168">
        <v>0</v>
      </c>
      <c r="R53" s="192">
        <v>0</v>
      </c>
      <c r="S53" s="315">
        <v>0</v>
      </c>
    </row>
    <row r="54" spans="1:19">
      <c r="A54" s="312" t="s">
        <v>432</v>
      </c>
      <c r="B54" s="126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8">
        <v>0</v>
      </c>
      <c r="O54" s="192">
        <v>0</v>
      </c>
      <c r="P54" s="167">
        <v>0</v>
      </c>
      <c r="Q54" s="168">
        <v>0</v>
      </c>
      <c r="R54" s="192">
        <v>0</v>
      </c>
      <c r="S54" s="315">
        <v>0</v>
      </c>
    </row>
    <row r="55" spans="1:19" ht="13.5">
      <c r="A55" s="316" t="s">
        <v>433</v>
      </c>
      <c r="B55" s="200">
        <f>SUM(B44:B54)</f>
        <v>0</v>
      </c>
      <c r="C55" s="172">
        <f t="shared" ref="C55:S55" si="4">SUM(C44:C54)</f>
        <v>0</v>
      </c>
      <c r="D55" s="172">
        <f t="shared" si="4"/>
        <v>0</v>
      </c>
      <c r="E55" s="172">
        <f t="shared" si="4"/>
        <v>0</v>
      </c>
      <c r="F55" s="172">
        <f t="shared" si="4"/>
        <v>0</v>
      </c>
      <c r="G55" s="172">
        <f t="shared" si="4"/>
        <v>0</v>
      </c>
      <c r="H55" s="172">
        <f t="shared" si="4"/>
        <v>0</v>
      </c>
      <c r="I55" s="173">
        <f t="shared" si="4"/>
        <v>0</v>
      </c>
      <c r="J55" s="173">
        <f t="shared" si="4"/>
        <v>0</v>
      </c>
      <c r="K55" s="174">
        <f t="shared" si="4"/>
        <v>0</v>
      </c>
      <c r="L55" s="171">
        <f t="shared" si="4"/>
        <v>0</v>
      </c>
      <c r="M55" s="172">
        <f t="shared" si="4"/>
        <v>0</v>
      </c>
      <c r="N55" s="172">
        <f t="shared" si="4"/>
        <v>0</v>
      </c>
      <c r="O55" s="195">
        <f t="shared" si="4"/>
        <v>0</v>
      </c>
      <c r="P55" s="171">
        <f t="shared" si="4"/>
        <v>0</v>
      </c>
      <c r="Q55" s="172">
        <f t="shared" si="4"/>
        <v>0</v>
      </c>
      <c r="R55" s="195">
        <f t="shared" si="4"/>
        <v>0</v>
      </c>
      <c r="S55" s="317">
        <f t="shared" si="4"/>
        <v>0</v>
      </c>
    </row>
    <row r="56" spans="1:19">
      <c r="A56" s="312" t="s">
        <v>434</v>
      </c>
      <c r="B56" s="126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9">
        <v>0</v>
      </c>
      <c r="J56" s="169">
        <v>0</v>
      </c>
      <c r="K56" s="170">
        <v>0</v>
      </c>
      <c r="L56" s="167">
        <v>0</v>
      </c>
      <c r="M56" s="168">
        <v>0</v>
      </c>
      <c r="N56" s="168">
        <v>0</v>
      </c>
      <c r="O56" s="192">
        <v>0</v>
      </c>
      <c r="P56" s="167">
        <v>0</v>
      </c>
      <c r="Q56" s="168">
        <v>0</v>
      </c>
      <c r="R56" s="192">
        <v>0</v>
      </c>
      <c r="S56" s="315">
        <v>0</v>
      </c>
    </row>
    <row r="57" spans="1:19">
      <c r="A57" s="312" t="s">
        <v>435</v>
      </c>
      <c r="B57" s="126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9">
        <v>0</v>
      </c>
      <c r="J57" s="169">
        <v>0</v>
      </c>
      <c r="K57" s="170">
        <v>0</v>
      </c>
      <c r="L57" s="167">
        <v>0</v>
      </c>
      <c r="M57" s="168">
        <v>0</v>
      </c>
      <c r="N57" s="168">
        <v>0</v>
      </c>
      <c r="O57" s="192">
        <v>0</v>
      </c>
      <c r="P57" s="167">
        <v>0</v>
      </c>
      <c r="Q57" s="168">
        <v>0</v>
      </c>
      <c r="R57" s="192">
        <v>0</v>
      </c>
      <c r="S57" s="315">
        <v>0</v>
      </c>
    </row>
    <row r="58" spans="1:19">
      <c r="A58" s="312" t="s">
        <v>436</v>
      </c>
      <c r="B58" s="126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9">
        <v>0</v>
      </c>
      <c r="J58" s="169">
        <v>0</v>
      </c>
      <c r="K58" s="170">
        <v>0</v>
      </c>
      <c r="L58" s="167">
        <v>0</v>
      </c>
      <c r="M58" s="168">
        <v>0</v>
      </c>
      <c r="N58" s="168">
        <v>0</v>
      </c>
      <c r="O58" s="192">
        <v>0</v>
      </c>
      <c r="P58" s="167">
        <v>0</v>
      </c>
      <c r="Q58" s="168">
        <v>0</v>
      </c>
      <c r="R58" s="192">
        <v>0</v>
      </c>
      <c r="S58" s="315">
        <v>0</v>
      </c>
    </row>
    <row r="59" spans="1:19">
      <c r="A59" s="312" t="s">
        <v>437</v>
      </c>
      <c r="B59" s="126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9">
        <v>0</v>
      </c>
      <c r="J59" s="169">
        <v>0</v>
      </c>
      <c r="K59" s="170">
        <v>0</v>
      </c>
      <c r="L59" s="167">
        <v>0</v>
      </c>
      <c r="M59" s="168">
        <v>0</v>
      </c>
      <c r="N59" s="168">
        <v>0</v>
      </c>
      <c r="O59" s="192">
        <v>0</v>
      </c>
      <c r="P59" s="167">
        <v>0</v>
      </c>
      <c r="Q59" s="168">
        <v>0</v>
      </c>
      <c r="R59" s="192">
        <v>0</v>
      </c>
      <c r="S59" s="315">
        <v>0</v>
      </c>
    </row>
    <row r="60" spans="1:19">
      <c r="A60" s="312" t="s">
        <v>438</v>
      </c>
      <c r="B60" s="126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9">
        <v>0</v>
      </c>
      <c r="J60" s="169">
        <v>0</v>
      </c>
      <c r="K60" s="170">
        <v>0</v>
      </c>
      <c r="L60" s="167">
        <v>0</v>
      </c>
      <c r="M60" s="168">
        <v>0</v>
      </c>
      <c r="N60" s="168">
        <v>0</v>
      </c>
      <c r="O60" s="192">
        <v>0</v>
      </c>
      <c r="P60" s="167">
        <v>0</v>
      </c>
      <c r="Q60" s="168">
        <v>0</v>
      </c>
      <c r="R60" s="192">
        <v>0</v>
      </c>
      <c r="S60" s="315">
        <v>0</v>
      </c>
    </row>
    <row r="61" spans="1:19">
      <c r="A61" s="312" t="s">
        <v>439</v>
      </c>
      <c r="B61" s="126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9">
        <v>0</v>
      </c>
      <c r="J61" s="169">
        <v>0</v>
      </c>
      <c r="K61" s="170">
        <v>0</v>
      </c>
      <c r="L61" s="167">
        <v>0</v>
      </c>
      <c r="M61" s="168">
        <v>0</v>
      </c>
      <c r="N61" s="168">
        <v>0</v>
      </c>
      <c r="O61" s="192">
        <v>0</v>
      </c>
      <c r="P61" s="167">
        <v>0</v>
      </c>
      <c r="Q61" s="168">
        <v>0</v>
      </c>
      <c r="R61" s="192">
        <v>0</v>
      </c>
      <c r="S61" s="315">
        <v>0</v>
      </c>
    </row>
    <row r="62" spans="1:19">
      <c r="A62" s="312" t="s">
        <v>440</v>
      </c>
      <c r="B62" s="126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9">
        <v>0</v>
      </c>
      <c r="J62" s="169">
        <v>0</v>
      </c>
      <c r="K62" s="170">
        <v>0</v>
      </c>
      <c r="L62" s="167">
        <v>0</v>
      </c>
      <c r="M62" s="168">
        <v>0</v>
      </c>
      <c r="N62" s="168">
        <v>0</v>
      </c>
      <c r="O62" s="192">
        <v>0</v>
      </c>
      <c r="P62" s="167">
        <v>0</v>
      </c>
      <c r="Q62" s="168">
        <v>0</v>
      </c>
      <c r="R62" s="192">
        <v>0</v>
      </c>
      <c r="S62" s="315">
        <v>0</v>
      </c>
    </row>
    <row r="63" spans="1:19">
      <c r="A63" s="312" t="s">
        <v>441</v>
      </c>
      <c r="B63" s="126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9">
        <v>0</v>
      </c>
      <c r="J63" s="169">
        <v>0</v>
      </c>
      <c r="K63" s="170">
        <v>0</v>
      </c>
      <c r="L63" s="167">
        <v>0</v>
      </c>
      <c r="M63" s="168">
        <v>0</v>
      </c>
      <c r="N63" s="168">
        <v>0</v>
      </c>
      <c r="O63" s="192">
        <v>0</v>
      </c>
      <c r="P63" s="167">
        <v>0</v>
      </c>
      <c r="Q63" s="168">
        <v>0</v>
      </c>
      <c r="R63" s="192">
        <v>0</v>
      </c>
      <c r="S63" s="315">
        <v>0</v>
      </c>
    </row>
    <row r="64" spans="1:19">
      <c r="A64" s="312" t="s">
        <v>442</v>
      </c>
      <c r="B64" s="126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9">
        <v>0</v>
      </c>
      <c r="J64" s="169">
        <v>0</v>
      </c>
      <c r="K64" s="170">
        <v>0</v>
      </c>
      <c r="L64" s="167">
        <v>0</v>
      </c>
      <c r="M64" s="168">
        <v>0</v>
      </c>
      <c r="N64" s="168">
        <v>0</v>
      </c>
      <c r="O64" s="192">
        <v>0</v>
      </c>
      <c r="P64" s="167">
        <v>0</v>
      </c>
      <c r="Q64" s="168">
        <v>0</v>
      </c>
      <c r="R64" s="192">
        <v>0</v>
      </c>
      <c r="S64" s="315">
        <v>0</v>
      </c>
    </row>
    <row r="65" spans="1:19">
      <c r="A65" s="312" t="s">
        <v>443</v>
      </c>
      <c r="B65" s="126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9">
        <v>0</v>
      </c>
      <c r="J65" s="169">
        <v>0</v>
      </c>
      <c r="K65" s="170">
        <v>0</v>
      </c>
      <c r="L65" s="167">
        <v>0</v>
      </c>
      <c r="M65" s="168">
        <v>0</v>
      </c>
      <c r="N65" s="168">
        <v>0</v>
      </c>
      <c r="O65" s="192">
        <v>0</v>
      </c>
      <c r="P65" s="167">
        <v>0</v>
      </c>
      <c r="Q65" s="168">
        <v>0</v>
      </c>
      <c r="R65" s="192">
        <v>0</v>
      </c>
      <c r="S65" s="315">
        <v>0</v>
      </c>
    </row>
    <row r="66" spans="1:19">
      <c r="A66" s="312" t="s">
        <v>444</v>
      </c>
      <c r="B66" s="126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9">
        <v>0</v>
      </c>
      <c r="J66" s="169">
        <v>0</v>
      </c>
      <c r="K66" s="170">
        <v>0</v>
      </c>
      <c r="L66" s="167">
        <v>0</v>
      </c>
      <c r="M66" s="168">
        <v>0</v>
      </c>
      <c r="N66" s="168">
        <v>0</v>
      </c>
      <c r="O66" s="192">
        <v>0</v>
      </c>
      <c r="P66" s="167">
        <v>0</v>
      </c>
      <c r="Q66" s="168">
        <v>0</v>
      </c>
      <c r="R66" s="192">
        <v>0</v>
      </c>
      <c r="S66" s="315">
        <v>0</v>
      </c>
    </row>
    <row r="67" spans="1:19">
      <c r="A67" s="312" t="s">
        <v>445</v>
      </c>
      <c r="B67" s="126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9">
        <v>0</v>
      </c>
      <c r="J67" s="169">
        <v>0</v>
      </c>
      <c r="K67" s="170">
        <v>0</v>
      </c>
      <c r="L67" s="167">
        <v>0</v>
      </c>
      <c r="M67" s="168">
        <v>0</v>
      </c>
      <c r="N67" s="168">
        <v>0</v>
      </c>
      <c r="O67" s="192">
        <v>0</v>
      </c>
      <c r="P67" s="167">
        <v>0</v>
      </c>
      <c r="Q67" s="168">
        <v>0</v>
      </c>
      <c r="R67" s="192">
        <v>0</v>
      </c>
      <c r="S67" s="315">
        <v>0</v>
      </c>
    </row>
    <row r="68" spans="1:19">
      <c r="A68" s="312" t="s">
        <v>446</v>
      </c>
      <c r="B68" s="126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9">
        <v>0</v>
      </c>
      <c r="J68" s="169">
        <v>0</v>
      </c>
      <c r="K68" s="170">
        <v>0</v>
      </c>
      <c r="L68" s="167">
        <v>0</v>
      </c>
      <c r="M68" s="168">
        <v>0</v>
      </c>
      <c r="N68" s="168">
        <v>0</v>
      </c>
      <c r="O68" s="192">
        <v>0</v>
      </c>
      <c r="P68" s="167">
        <v>0</v>
      </c>
      <c r="Q68" s="168">
        <v>0</v>
      </c>
      <c r="R68" s="192">
        <v>0</v>
      </c>
      <c r="S68" s="315">
        <v>0</v>
      </c>
    </row>
    <row r="69" spans="1:19" ht="13.5">
      <c r="A69" s="316" t="s">
        <v>447</v>
      </c>
      <c r="B69" s="200">
        <f>SUM(B56:B68)</f>
        <v>0</v>
      </c>
      <c r="C69" s="172">
        <f t="shared" ref="C69:S69" si="5">SUM(C56:C68)</f>
        <v>0</v>
      </c>
      <c r="D69" s="172">
        <f t="shared" si="5"/>
        <v>0</v>
      </c>
      <c r="E69" s="172">
        <f t="shared" si="5"/>
        <v>0</v>
      </c>
      <c r="F69" s="172">
        <f t="shared" si="5"/>
        <v>0</v>
      </c>
      <c r="G69" s="172">
        <f t="shared" si="5"/>
        <v>0</v>
      </c>
      <c r="H69" s="172">
        <f t="shared" si="5"/>
        <v>0</v>
      </c>
      <c r="I69" s="173">
        <f t="shared" si="5"/>
        <v>0</v>
      </c>
      <c r="J69" s="173">
        <f t="shared" si="5"/>
        <v>0</v>
      </c>
      <c r="K69" s="174">
        <f t="shared" si="5"/>
        <v>0</v>
      </c>
      <c r="L69" s="171">
        <f t="shared" si="5"/>
        <v>0</v>
      </c>
      <c r="M69" s="172">
        <f t="shared" si="5"/>
        <v>0</v>
      </c>
      <c r="N69" s="172">
        <f t="shared" si="5"/>
        <v>0</v>
      </c>
      <c r="O69" s="195">
        <f t="shared" si="5"/>
        <v>0</v>
      </c>
      <c r="P69" s="171">
        <f t="shared" si="5"/>
        <v>0</v>
      </c>
      <c r="Q69" s="172">
        <f t="shared" si="5"/>
        <v>0</v>
      </c>
      <c r="R69" s="195">
        <f t="shared" si="5"/>
        <v>0</v>
      </c>
      <c r="S69" s="317">
        <f t="shared" si="5"/>
        <v>0</v>
      </c>
    </row>
    <row r="70" spans="1:19">
      <c r="A70" s="312" t="s">
        <v>448</v>
      </c>
      <c r="B70" s="126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9">
        <v>0</v>
      </c>
      <c r="J70" s="169">
        <v>0</v>
      </c>
      <c r="K70" s="170">
        <v>0</v>
      </c>
      <c r="L70" s="167">
        <v>0</v>
      </c>
      <c r="M70" s="168">
        <v>0</v>
      </c>
      <c r="N70" s="168">
        <v>0</v>
      </c>
      <c r="O70" s="192">
        <v>0</v>
      </c>
      <c r="P70" s="167">
        <v>0</v>
      </c>
      <c r="Q70" s="168">
        <v>0</v>
      </c>
      <c r="R70" s="192">
        <v>0</v>
      </c>
      <c r="S70" s="315">
        <v>0</v>
      </c>
    </row>
    <row r="71" spans="1:19">
      <c r="A71" s="312" t="s">
        <v>449</v>
      </c>
      <c r="B71" s="126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  <c r="I71" s="169">
        <v>0</v>
      </c>
      <c r="J71" s="169">
        <v>0</v>
      </c>
      <c r="K71" s="170">
        <v>0</v>
      </c>
      <c r="L71" s="167">
        <v>0</v>
      </c>
      <c r="M71" s="168">
        <v>0</v>
      </c>
      <c r="N71" s="168">
        <v>0</v>
      </c>
      <c r="O71" s="192">
        <v>0</v>
      </c>
      <c r="P71" s="167">
        <v>0</v>
      </c>
      <c r="Q71" s="168">
        <v>0</v>
      </c>
      <c r="R71" s="192">
        <v>0</v>
      </c>
      <c r="S71" s="315">
        <v>0</v>
      </c>
    </row>
    <row r="72" spans="1:19">
      <c r="A72" s="312" t="s">
        <v>450</v>
      </c>
      <c r="B72" s="126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9">
        <v>0</v>
      </c>
      <c r="J72" s="169">
        <v>0</v>
      </c>
      <c r="K72" s="170">
        <v>0</v>
      </c>
      <c r="L72" s="167">
        <v>0</v>
      </c>
      <c r="M72" s="168">
        <v>0</v>
      </c>
      <c r="N72" s="168">
        <v>0</v>
      </c>
      <c r="O72" s="192">
        <v>0</v>
      </c>
      <c r="P72" s="167">
        <v>0</v>
      </c>
      <c r="Q72" s="168">
        <v>0</v>
      </c>
      <c r="R72" s="192">
        <v>0</v>
      </c>
      <c r="S72" s="315">
        <v>0</v>
      </c>
    </row>
    <row r="73" spans="1:19">
      <c r="A73" s="312" t="s">
        <v>451</v>
      </c>
      <c r="B73" s="126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9">
        <v>0</v>
      </c>
      <c r="J73" s="169">
        <v>0</v>
      </c>
      <c r="K73" s="170">
        <v>0</v>
      </c>
      <c r="L73" s="167">
        <v>0</v>
      </c>
      <c r="M73" s="168">
        <v>0</v>
      </c>
      <c r="N73" s="168">
        <v>0</v>
      </c>
      <c r="O73" s="192">
        <v>0</v>
      </c>
      <c r="P73" s="167">
        <v>0</v>
      </c>
      <c r="Q73" s="168">
        <v>0</v>
      </c>
      <c r="R73" s="192">
        <v>0</v>
      </c>
      <c r="S73" s="315">
        <v>0</v>
      </c>
    </row>
    <row r="74" spans="1:19">
      <c r="A74" s="312" t="s">
        <v>452</v>
      </c>
      <c r="B74" s="126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9">
        <v>0</v>
      </c>
      <c r="J74" s="169">
        <v>0</v>
      </c>
      <c r="K74" s="170">
        <v>0</v>
      </c>
      <c r="L74" s="167">
        <v>0</v>
      </c>
      <c r="M74" s="168">
        <v>0</v>
      </c>
      <c r="N74" s="168">
        <v>0</v>
      </c>
      <c r="O74" s="192">
        <v>0</v>
      </c>
      <c r="P74" s="167">
        <v>0</v>
      </c>
      <c r="Q74" s="168">
        <v>0</v>
      </c>
      <c r="R74" s="192">
        <v>0</v>
      </c>
      <c r="S74" s="315">
        <v>0</v>
      </c>
    </row>
    <row r="75" spans="1:19">
      <c r="A75" s="312" t="s">
        <v>453</v>
      </c>
      <c r="B75" s="126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9">
        <v>0</v>
      </c>
      <c r="J75" s="169">
        <v>0</v>
      </c>
      <c r="K75" s="170">
        <v>0</v>
      </c>
      <c r="L75" s="167">
        <v>0</v>
      </c>
      <c r="M75" s="168">
        <v>0</v>
      </c>
      <c r="N75" s="168">
        <v>0</v>
      </c>
      <c r="O75" s="192">
        <v>0</v>
      </c>
      <c r="P75" s="167">
        <v>0</v>
      </c>
      <c r="Q75" s="168">
        <v>0</v>
      </c>
      <c r="R75" s="192">
        <v>0</v>
      </c>
      <c r="S75" s="315">
        <v>0</v>
      </c>
    </row>
    <row r="76" spans="1:19">
      <c r="A76" s="312" t="s">
        <v>454</v>
      </c>
      <c r="B76" s="126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9">
        <v>0</v>
      </c>
      <c r="J76" s="169">
        <v>0</v>
      </c>
      <c r="K76" s="170">
        <v>0</v>
      </c>
      <c r="L76" s="167">
        <v>0</v>
      </c>
      <c r="M76" s="168">
        <v>0</v>
      </c>
      <c r="N76" s="168">
        <v>0</v>
      </c>
      <c r="O76" s="192">
        <v>0</v>
      </c>
      <c r="P76" s="167">
        <v>0</v>
      </c>
      <c r="Q76" s="168">
        <v>0</v>
      </c>
      <c r="R76" s="192">
        <v>0</v>
      </c>
      <c r="S76" s="315">
        <v>0</v>
      </c>
    </row>
    <row r="77" spans="1:19">
      <c r="A77" s="312" t="s">
        <v>455</v>
      </c>
      <c r="B77" s="126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9">
        <v>0</v>
      </c>
      <c r="J77" s="169">
        <v>0</v>
      </c>
      <c r="K77" s="170">
        <v>0</v>
      </c>
      <c r="L77" s="167">
        <v>0</v>
      </c>
      <c r="M77" s="168">
        <v>0</v>
      </c>
      <c r="N77" s="168">
        <v>0</v>
      </c>
      <c r="O77" s="192">
        <v>0</v>
      </c>
      <c r="P77" s="167">
        <v>0</v>
      </c>
      <c r="Q77" s="168">
        <v>0</v>
      </c>
      <c r="R77" s="192">
        <v>0</v>
      </c>
      <c r="S77" s="315">
        <v>0</v>
      </c>
    </row>
    <row r="78" spans="1:19">
      <c r="A78" s="312" t="s">
        <v>456</v>
      </c>
      <c r="B78" s="126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9">
        <v>0</v>
      </c>
      <c r="J78" s="169">
        <v>0</v>
      </c>
      <c r="K78" s="170">
        <v>0</v>
      </c>
      <c r="L78" s="167">
        <v>0</v>
      </c>
      <c r="M78" s="168">
        <v>0</v>
      </c>
      <c r="N78" s="168">
        <v>0</v>
      </c>
      <c r="O78" s="192">
        <v>0</v>
      </c>
      <c r="P78" s="167">
        <v>0</v>
      </c>
      <c r="Q78" s="168">
        <v>0</v>
      </c>
      <c r="R78" s="192">
        <v>0</v>
      </c>
      <c r="S78" s="315">
        <v>0</v>
      </c>
    </row>
    <row r="79" spans="1:19">
      <c r="A79" s="312" t="s">
        <v>457</v>
      </c>
      <c r="B79" s="126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9">
        <v>0</v>
      </c>
      <c r="J79" s="169">
        <v>0</v>
      </c>
      <c r="K79" s="170">
        <v>0</v>
      </c>
      <c r="L79" s="167">
        <v>0</v>
      </c>
      <c r="M79" s="168">
        <v>0</v>
      </c>
      <c r="N79" s="168">
        <v>0</v>
      </c>
      <c r="O79" s="192">
        <v>0</v>
      </c>
      <c r="P79" s="167">
        <v>0</v>
      </c>
      <c r="Q79" s="168">
        <v>0</v>
      </c>
      <c r="R79" s="192">
        <v>0</v>
      </c>
      <c r="S79" s="315">
        <v>0</v>
      </c>
    </row>
    <row r="80" spans="1:19">
      <c r="A80" s="312" t="s">
        <v>458</v>
      </c>
      <c r="B80" s="126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9">
        <v>0</v>
      </c>
      <c r="J80" s="169">
        <v>0</v>
      </c>
      <c r="K80" s="170">
        <v>0</v>
      </c>
      <c r="L80" s="167">
        <v>0</v>
      </c>
      <c r="M80" s="168">
        <v>0</v>
      </c>
      <c r="N80" s="168">
        <v>0</v>
      </c>
      <c r="O80" s="192">
        <v>0</v>
      </c>
      <c r="P80" s="167">
        <v>0</v>
      </c>
      <c r="Q80" s="168">
        <v>0</v>
      </c>
      <c r="R80" s="192">
        <v>0</v>
      </c>
      <c r="S80" s="315">
        <v>0</v>
      </c>
    </row>
    <row r="81" spans="1:19">
      <c r="A81" s="312" t="s">
        <v>459</v>
      </c>
      <c r="B81" s="126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9">
        <v>0</v>
      </c>
      <c r="J81" s="169">
        <v>0</v>
      </c>
      <c r="K81" s="170">
        <v>0</v>
      </c>
      <c r="L81" s="167">
        <v>0</v>
      </c>
      <c r="M81" s="168">
        <v>0</v>
      </c>
      <c r="N81" s="168">
        <v>0</v>
      </c>
      <c r="O81" s="192">
        <v>0</v>
      </c>
      <c r="P81" s="167">
        <v>0</v>
      </c>
      <c r="Q81" s="168">
        <v>0</v>
      </c>
      <c r="R81" s="192">
        <v>0</v>
      </c>
      <c r="S81" s="315">
        <v>0</v>
      </c>
    </row>
    <row r="82" spans="1:19">
      <c r="A82" s="312" t="s">
        <v>460</v>
      </c>
      <c r="B82" s="126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9">
        <v>0</v>
      </c>
      <c r="J82" s="169">
        <v>0</v>
      </c>
      <c r="K82" s="170">
        <v>0</v>
      </c>
      <c r="L82" s="167">
        <v>0</v>
      </c>
      <c r="M82" s="168">
        <v>0</v>
      </c>
      <c r="N82" s="168">
        <v>0</v>
      </c>
      <c r="O82" s="192">
        <v>0</v>
      </c>
      <c r="P82" s="167">
        <v>0</v>
      </c>
      <c r="Q82" s="168">
        <v>0</v>
      </c>
      <c r="R82" s="192">
        <v>0</v>
      </c>
      <c r="S82" s="315">
        <v>0</v>
      </c>
    </row>
    <row r="83" spans="1:19" ht="13.5">
      <c r="A83" s="316" t="s">
        <v>461</v>
      </c>
      <c r="B83" s="200">
        <f>SUM(B70:B82)</f>
        <v>0</v>
      </c>
      <c r="C83" s="172">
        <f t="shared" ref="C83:S83" si="6">SUM(C70:C82)</f>
        <v>0</v>
      </c>
      <c r="D83" s="172">
        <f t="shared" si="6"/>
        <v>0</v>
      </c>
      <c r="E83" s="172">
        <f t="shared" si="6"/>
        <v>0</v>
      </c>
      <c r="F83" s="172">
        <f t="shared" si="6"/>
        <v>0</v>
      </c>
      <c r="G83" s="172">
        <f t="shared" si="6"/>
        <v>0</v>
      </c>
      <c r="H83" s="172">
        <f t="shared" si="6"/>
        <v>0</v>
      </c>
      <c r="I83" s="173">
        <f t="shared" si="6"/>
        <v>0</v>
      </c>
      <c r="J83" s="173">
        <f t="shared" si="6"/>
        <v>0</v>
      </c>
      <c r="K83" s="174">
        <f t="shared" si="6"/>
        <v>0</v>
      </c>
      <c r="L83" s="171">
        <f t="shared" si="6"/>
        <v>0</v>
      </c>
      <c r="M83" s="172">
        <f t="shared" si="6"/>
        <v>0</v>
      </c>
      <c r="N83" s="172">
        <f t="shared" si="6"/>
        <v>0</v>
      </c>
      <c r="O83" s="195">
        <f t="shared" si="6"/>
        <v>0</v>
      </c>
      <c r="P83" s="171">
        <f t="shared" si="6"/>
        <v>0</v>
      </c>
      <c r="Q83" s="172">
        <f t="shared" si="6"/>
        <v>0</v>
      </c>
      <c r="R83" s="195">
        <f t="shared" si="6"/>
        <v>0</v>
      </c>
      <c r="S83" s="317">
        <f t="shared" si="6"/>
        <v>0</v>
      </c>
    </row>
    <row r="84" spans="1:19">
      <c r="A84" s="312" t="s">
        <v>462</v>
      </c>
      <c r="B84" s="126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9">
        <v>0</v>
      </c>
      <c r="J84" s="169">
        <v>0</v>
      </c>
      <c r="K84" s="170">
        <v>0</v>
      </c>
      <c r="L84" s="167">
        <v>0</v>
      </c>
      <c r="M84" s="168">
        <v>0</v>
      </c>
      <c r="N84" s="168">
        <v>0</v>
      </c>
      <c r="O84" s="192">
        <v>0</v>
      </c>
      <c r="P84" s="167">
        <v>0</v>
      </c>
      <c r="Q84" s="168">
        <v>0</v>
      </c>
      <c r="R84" s="192">
        <v>0</v>
      </c>
      <c r="S84" s="315">
        <v>0</v>
      </c>
    </row>
    <row r="85" spans="1:19">
      <c r="A85" s="312" t="s">
        <v>463</v>
      </c>
      <c r="B85" s="126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68">
        <v>0</v>
      </c>
      <c r="I85" s="169">
        <v>0</v>
      </c>
      <c r="J85" s="169">
        <v>0</v>
      </c>
      <c r="K85" s="170">
        <v>0</v>
      </c>
      <c r="L85" s="167">
        <v>0</v>
      </c>
      <c r="M85" s="168">
        <v>0</v>
      </c>
      <c r="N85" s="168">
        <v>0</v>
      </c>
      <c r="O85" s="192">
        <v>0</v>
      </c>
      <c r="P85" s="167">
        <v>0</v>
      </c>
      <c r="Q85" s="168">
        <v>0</v>
      </c>
      <c r="R85" s="192">
        <v>0</v>
      </c>
      <c r="S85" s="315">
        <v>0</v>
      </c>
    </row>
    <row r="86" spans="1:19">
      <c r="A86" s="312" t="s">
        <v>464</v>
      </c>
      <c r="B86" s="126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9">
        <v>0</v>
      </c>
      <c r="J86" s="169">
        <v>0</v>
      </c>
      <c r="K86" s="170">
        <v>0</v>
      </c>
      <c r="L86" s="167">
        <v>0</v>
      </c>
      <c r="M86" s="168">
        <v>0</v>
      </c>
      <c r="N86" s="168">
        <v>0</v>
      </c>
      <c r="O86" s="192">
        <v>0</v>
      </c>
      <c r="P86" s="167">
        <v>0</v>
      </c>
      <c r="Q86" s="168">
        <v>0</v>
      </c>
      <c r="R86" s="192">
        <v>0</v>
      </c>
      <c r="S86" s="315">
        <v>0</v>
      </c>
    </row>
    <row r="87" spans="1:19">
      <c r="A87" s="312" t="s">
        <v>465</v>
      </c>
      <c r="B87" s="126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9">
        <v>0</v>
      </c>
      <c r="J87" s="169">
        <v>0</v>
      </c>
      <c r="K87" s="170">
        <v>0</v>
      </c>
      <c r="L87" s="167">
        <v>0</v>
      </c>
      <c r="M87" s="168">
        <v>0</v>
      </c>
      <c r="N87" s="168">
        <v>0</v>
      </c>
      <c r="O87" s="192">
        <v>0</v>
      </c>
      <c r="P87" s="167">
        <v>0</v>
      </c>
      <c r="Q87" s="168">
        <v>0</v>
      </c>
      <c r="R87" s="192">
        <v>0</v>
      </c>
      <c r="S87" s="315">
        <v>0</v>
      </c>
    </row>
    <row r="88" spans="1:19">
      <c r="A88" s="312" t="s">
        <v>466</v>
      </c>
      <c r="B88" s="126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9">
        <v>0</v>
      </c>
      <c r="J88" s="169">
        <v>0</v>
      </c>
      <c r="K88" s="170">
        <v>0</v>
      </c>
      <c r="L88" s="167">
        <v>0</v>
      </c>
      <c r="M88" s="168">
        <v>0</v>
      </c>
      <c r="N88" s="168">
        <v>0</v>
      </c>
      <c r="O88" s="192">
        <v>0</v>
      </c>
      <c r="P88" s="167">
        <v>0</v>
      </c>
      <c r="Q88" s="168">
        <v>0</v>
      </c>
      <c r="R88" s="192">
        <v>0</v>
      </c>
      <c r="S88" s="315">
        <v>0</v>
      </c>
    </row>
    <row r="89" spans="1:19">
      <c r="A89" s="312" t="s">
        <v>467</v>
      </c>
      <c r="B89" s="126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9">
        <v>0</v>
      </c>
      <c r="J89" s="169">
        <v>0</v>
      </c>
      <c r="K89" s="170">
        <v>0</v>
      </c>
      <c r="L89" s="167">
        <v>0</v>
      </c>
      <c r="M89" s="168">
        <v>0</v>
      </c>
      <c r="N89" s="168">
        <v>0</v>
      </c>
      <c r="O89" s="192">
        <v>0</v>
      </c>
      <c r="P89" s="167">
        <v>0</v>
      </c>
      <c r="Q89" s="168">
        <v>0</v>
      </c>
      <c r="R89" s="192">
        <v>0</v>
      </c>
      <c r="S89" s="315">
        <v>0</v>
      </c>
    </row>
    <row r="90" spans="1:19">
      <c r="A90" s="312" t="s">
        <v>468</v>
      </c>
      <c r="B90" s="126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9">
        <v>0</v>
      </c>
      <c r="J90" s="169">
        <v>0</v>
      </c>
      <c r="K90" s="170">
        <v>0</v>
      </c>
      <c r="L90" s="167">
        <v>0</v>
      </c>
      <c r="M90" s="168">
        <v>0</v>
      </c>
      <c r="N90" s="168">
        <v>0</v>
      </c>
      <c r="O90" s="192">
        <v>0</v>
      </c>
      <c r="P90" s="167">
        <v>0</v>
      </c>
      <c r="Q90" s="168">
        <v>0</v>
      </c>
      <c r="R90" s="192">
        <v>0</v>
      </c>
      <c r="S90" s="315">
        <v>0</v>
      </c>
    </row>
    <row r="91" spans="1:19">
      <c r="A91" s="312" t="s">
        <v>469</v>
      </c>
      <c r="B91" s="126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9">
        <v>0</v>
      </c>
      <c r="J91" s="169">
        <v>0</v>
      </c>
      <c r="K91" s="170">
        <v>0</v>
      </c>
      <c r="L91" s="167">
        <v>0</v>
      </c>
      <c r="M91" s="168">
        <v>0</v>
      </c>
      <c r="N91" s="168">
        <v>0</v>
      </c>
      <c r="O91" s="192">
        <v>0</v>
      </c>
      <c r="P91" s="167">
        <v>0</v>
      </c>
      <c r="Q91" s="168">
        <v>0</v>
      </c>
      <c r="R91" s="192">
        <v>0</v>
      </c>
      <c r="S91" s="315">
        <v>0</v>
      </c>
    </row>
    <row r="92" spans="1:19">
      <c r="A92" s="312" t="s">
        <v>470</v>
      </c>
      <c r="B92" s="126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9">
        <v>0</v>
      </c>
      <c r="J92" s="169">
        <v>0</v>
      </c>
      <c r="K92" s="170">
        <v>0</v>
      </c>
      <c r="L92" s="167">
        <v>0</v>
      </c>
      <c r="M92" s="168">
        <v>0</v>
      </c>
      <c r="N92" s="168">
        <v>0</v>
      </c>
      <c r="O92" s="192">
        <v>0</v>
      </c>
      <c r="P92" s="167">
        <v>0</v>
      </c>
      <c r="Q92" s="168">
        <v>0</v>
      </c>
      <c r="R92" s="192">
        <v>0</v>
      </c>
      <c r="S92" s="315">
        <v>0</v>
      </c>
    </row>
    <row r="93" spans="1:19">
      <c r="A93" s="312" t="s">
        <v>471</v>
      </c>
      <c r="B93" s="126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9">
        <v>0</v>
      </c>
      <c r="J93" s="169">
        <v>0</v>
      </c>
      <c r="K93" s="170">
        <v>0</v>
      </c>
      <c r="L93" s="167">
        <v>0</v>
      </c>
      <c r="M93" s="168">
        <v>0</v>
      </c>
      <c r="N93" s="168">
        <v>0</v>
      </c>
      <c r="O93" s="192">
        <v>0</v>
      </c>
      <c r="P93" s="167">
        <v>0</v>
      </c>
      <c r="Q93" s="168">
        <v>0</v>
      </c>
      <c r="R93" s="192">
        <v>0</v>
      </c>
      <c r="S93" s="315">
        <v>0</v>
      </c>
    </row>
    <row r="94" spans="1:19">
      <c r="A94" s="312" t="s">
        <v>472</v>
      </c>
      <c r="B94" s="126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9">
        <v>0</v>
      </c>
      <c r="J94" s="169">
        <v>0</v>
      </c>
      <c r="K94" s="170">
        <v>0</v>
      </c>
      <c r="L94" s="167">
        <v>0</v>
      </c>
      <c r="M94" s="168">
        <v>0</v>
      </c>
      <c r="N94" s="168">
        <v>0</v>
      </c>
      <c r="O94" s="192">
        <v>0</v>
      </c>
      <c r="P94" s="167">
        <v>0</v>
      </c>
      <c r="Q94" s="168">
        <v>0</v>
      </c>
      <c r="R94" s="192">
        <v>0</v>
      </c>
      <c r="S94" s="315">
        <v>0</v>
      </c>
    </row>
    <row r="95" spans="1:19" ht="13.5">
      <c r="A95" s="316" t="s">
        <v>473</v>
      </c>
      <c r="B95" s="200">
        <f>SUM(B84:B94)</f>
        <v>0</v>
      </c>
      <c r="C95" s="172">
        <f t="shared" ref="C95:S95" si="7">SUM(C84:C94)</f>
        <v>0</v>
      </c>
      <c r="D95" s="172">
        <f t="shared" si="7"/>
        <v>0</v>
      </c>
      <c r="E95" s="172">
        <f t="shared" si="7"/>
        <v>0</v>
      </c>
      <c r="F95" s="172">
        <f t="shared" si="7"/>
        <v>0</v>
      </c>
      <c r="G95" s="172">
        <f t="shared" si="7"/>
        <v>0</v>
      </c>
      <c r="H95" s="172">
        <f t="shared" si="7"/>
        <v>0</v>
      </c>
      <c r="I95" s="173">
        <f t="shared" si="7"/>
        <v>0</v>
      </c>
      <c r="J95" s="173">
        <f t="shared" si="7"/>
        <v>0</v>
      </c>
      <c r="K95" s="174">
        <f t="shared" si="7"/>
        <v>0</v>
      </c>
      <c r="L95" s="171">
        <f t="shared" si="7"/>
        <v>0</v>
      </c>
      <c r="M95" s="172">
        <f t="shared" si="7"/>
        <v>0</v>
      </c>
      <c r="N95" s="172">
        <f t="shared" si="7"/>
        <v>0</v>
      </c>
      <c r="O95" s="195">
        <f t="shared" si="7"/>
        <v>0</v>
      </c>
      <c r="P95" s="171">
        <f t="shared" si="7"/>
        <v>0</v>
      </c>
      <c r="Q95" s="172">
        <f t="shared" si="7"/>
        <v>0</v>
      </c>
      <c r="R95" s="195">
        <f t="shared" si="7"/>
        <v>0</v>
      </c>
      <c r="S95" s="317">
        <f t="shared" si="7"/>
        <v>0</v>
      </c>
    </row>
    <row r="96" spans="1:19" ht="14.25" thickBot="1">
      <c r="A96" s="318" t="s">
        <v>386</v>
      </c>
      <c r="B96" s="201">
        <f>B17+B25+B35+B43+B55+B69+B83+B95</f>
        <v>0</v>
      </c>
      <c r="C96" s="184">
        <f>C17+C25+C35+C43+C55+C69+C83+C95</f>
        <v>0</v>
      </c>
      <c r="D96" s="184">
        <f t="shared" ref="D96:R96" si="8">D17+D25+D35+D43+D55+D69+D83+D95</f>
        <v>0</v>
      </c>
      <c r="E96" s="184">
        <f t="shared" si="8"/>
        <v>0</v>
      </c>
      <c r="F96" s="184">
        <f t="shared" si="8"/>
        <v>0</v>
      </c>
      <c r="G96" s="184">
        <f t="shared" si="8"/>
        <v>0</v>
      </c>
      <c r="H96" s="184">
        <f t="shared" si="8"/>
        <v>0</v>
      </c>
      <c r="I96" s="185" t="e">
        <f>(I17*F17+I25*F25+I35*F35+I43*F43+I55*F55+I69*F69+I83*F83+I95*F95)/F96</f>
        <v>#DIV/0!</v>
      </c>
      <c r="J96" s="185">
        <f t="shared" si="8"/>
        <v>0</v>
      </c>
      <c r="K96" s="186">
        <f t="shared" si="8"/>
        <v>0</v>
      </c>
      <c r="L96" s="183">
        <f t="shared" si="8"/>
        <v>8</v>
      </c>
      <c r="M96" s="184">
        <f t="shared" si="8"/>
        <v>0</v>
      </c>
      <c r="N96" s="184">
        <f t="shared" si="8"/>
        <v>5</v>
      </c>
      <c r="O96" s="198">
        <f t="shared" si="8"/>
        <v>0</v>
      </c>
      <c r="P96" s="183">
        <f t="shared" si="8"/>
        <v>0</v>
      </c>
      <c r="Q96" s="184">
        <f t="shared" si="8"/>
        <v>0</v>
      </c>
      <c r="R96" s="198">
        <f t="shared" si="8"/>
        <v>0</v>
      </c>
      <c r="S96" s="322"/>
    </row>
    <row r="97" spans="1:19">
      <c r="S97" s="311"/>
    </row>
    <row r="98" spans="1:19">
      <c r="A98" s="44"/>
      <c r="S98" s="311"/>
    </row>
    <row r="99" spans="1:19">
      <c r="A99" s="1" t="s">
        <v>491</v>
      </c>
      <c r="B99" s="467">
        <f>B17</f>
        <v>0</v>
      </c>
      <c r="C99" s="326">
        <f t="shared" ref="C99:R99" si="9">C17</f>
        <v>0</v>
      </c>
      <c r="D99" s="326">
        <f t="shared" si="9"/>
        <v>0</v>
      </c>
      <c r="E99" s="326">
        <f t="shared" si="9"/>
        <v>0</v>
      </c>
      <c r="F99" s="326">
        <f t="shared" si="9"/>
        <v>0</v>
      </c>
      <c r="G99" s="326">
        <f t="shared" si="9"/>
        <v>0</v>
      </c>
      <c r="H99" s="326">
        <f t="shared" si="9"/>
        <v>0</v>
      </c>
      <c r="I99" s="326">
        <f t="shared" si="9"/>
        <v>0</v>
      </c>
      <c r="J99" s="352">
        <f t="shared" si="9"/>
        <v>0</v>
      </c>
      <c r="K99" s="352">
        <f t="shared" si="9"/>
        <v>0</v>
      </c>
      <c r="L99" s="326">
        <f t="shared" si="9"/>
        <v>0</v>
      </c>
      <c r="M99" s="326">
        <f t="shared" si="9"/>
        <v>0</v>
      </c>
      <c r="N99" s="326">
        <f t="shared" si="9"/>
        <v>0</v>
      </c>
      <c r="O99" s="326">
        <f t="shared" si="9"/>
        <v>0</v>
      </c>
      <c r="P99" s="326">
        <f t="shared" si="9"/>
        <v>0</v>
      </c>
      <c r="Q99" s="326">
        <f t="shared" si="9"/>
        <v>0</v>
      </c>
      <c r="R99" s="326">
        <f t="shared" si="9"/>
        <v>0</v>
      </c>
      <c r="S99" s="311"/>
    </row>
    <row r="100" spans="1:19">
      <c r="A100" s="1" t="s">
        <v>386</v>
      </c>
      <c r="B100" s="467">
        <f>B96-B17</f>
        <v>0</v>
      </c>
      <c r="C100" s="328">
        <f t="shared" ref="C100:R100" si="10">C96-C17</f>
        <v>0</v>
      </c>
      <c r="D100" s="328">
        <f t="shared" si="10"/>
        <v>0</v>
      </c>
      <c r="E100" s="328">
        <f t="shared" si="10"/>
        <v>0</v>
      </c>
      <c r="F100" s="328">
        <f t="shared" si="10"/>
        <v>0</v>
      </c>
      <c r="G100" s="328">
        <f t="shared" si="10"/>
        <v>0</v>
      </c>
      <c r="H100" s="328">
        <f t="shared" si="10"/>
        <v>0</v>
      </c>
      <c r="I100" s="328" t="e">
        <f t="shared" si="10"/>
        <v>#DIV/0!</v>
      </c>
      <c r="J100" s="352">
        <f t="shared" si="10"/>
        <v>0</v>
      </c>
      <c r="K100" s="352">
        <f t="shared" si="10"/>
        <v>0</v>
      </c>
      <c r="L100" s="328">
        <f t="shared" si="10"/>
        <v>8</v>
      </c>
      <c r="M100" s="328">
        <f t="shared" si="10"/>
        <v>0</v>
      </c>
      <c r="N100" s="328">
        <f t="shared" si="10"/>
        <v>5</v>
      </c>
      <c r="O100" s="328">
        <f t="shared" si="10"/>
        <v>0</v>
      </c>
      <c r="P100" s="328">
        <f t="shared" si="10"/>
        <v>0</v>
      </c>
      <c r="Q100" s="328">
        <f t="shared" si="10"/>
        <v>0</v>
      </c>
      <c r="R100" s="328">
        <f t="shared" si="10"/>
        <v>0</v>
      </c>
      <c r="S100" s="311"/>
    </row>
    <row r="101" spans="1:19" s="44" customFormat="1"/>
    <row r="102" spans="1:19">
      <c r="S102" s="311"/>
    </row>
    <row r="103" spans="1:19">
      <c r="S103" s="311"/>
    </row>
    <row r="104" spans="1:19">
      <c r="S104" s="311"/>
    </row>
    <row r="105" spans="1:19">
      <c r="S105" s="311"/>
    </row>
    <row r="106" spans="1:19">
      <c r="S106" s="311"/>
    </row>
    <row r="107" spans="1:19">
      <c r="S107" s="311"/>
    </row>
    <row r="108" spans="1:19">
      <c r="S108" s="311"/>
    </row>
    <row r="109" spans="1:19">
      <c r="S109" s="311"/>
    </row>
    <row r="110" spans="1:19">
      <c r="S110" s="311"/>
    </row>
    <row r="111" spans="1:19">
      <c r="S111" s="311"/>
    </row>
    <row r="112" spans="1:19">
      <c r="S112" s="311"/>
    </row>
    <row r="113" spans="19:19">
      <c r="S113" s="311"/>
    </row>
    <row r="114" spans="19:19">
      <c r="S114" s="311"/>
    </row>
    <row r="115" spans="19:19">
      <c r="S115" s="311"/>
    </row>
    <row r="116" spans="19:19">
      <c r="S116" s="311"/>
    </row>
    <row r="117" spans="19:19">
      <c r="S117" s="311"/>
    </row>
    <row r="118" spans="19:19">
      <c r="S118" s="311"/>
    </row>
    <row r="119" spans="19:19">
      <c r="S119" s="311"/>
    </row>
    <row r="120" spans="19:19">
      <c r="S120" s="311"/>
    </row>
    <row r="121" spans="19:19">
      <c r="S121" s="311"/>
    </row>
    <row r="122" spans="19:19">
      <c r="S122" s="311"/>
    </row>
  </sheetData>
  <mergeCells count="15">
    <mergeCell ref="S5:S8"/>
    <mergeCell ref="P4:R4"/>
    <mergeCell ref="P5:R5"/>
    <mergeCell ref="Q6:R6"/>
    <mergeCell ref="D6:E6"/>
    <mergeCell ref="N4:O4"/>
    <mergeCell ref="L5:O5"/>
    <mergeCell ref="K5:K7"/>
    <mergeCell ref="M6:O6"/>
    <mergeCell ref="A5:A7"/>
    <mergeCell ref="I5:I7"/>
    <mergeCell ref="B5:B7"/>
    <mergeCell ref="J5:J7"/>
    <mergeCell ref="F6:H6"/>
    <mergeCell ref="C5:H5"/>
  </mergeCells>
  <phoneticPr fontId="17" type="noConversion"/>
  <conditionalFormatting sqref="D9:H96">
    <cfRule type="cellIs" dxfId="330" priority="10" operator="greaterThan">
      <formula>$C9</formula>
    </cfRule>
  </conditionalFormatting>
  <conditionalFormatting sqref="C9:C96">
    <cfRule type="cellIs" dxfId="329" priority="9" operator="notEqual">
      <formula>$F9+$G9+$H9</formula>
    </cfRule>
  </conditionalFormatting>
  <conditionalFormatting sqref="M9:O96">
    <cfRule type="cellIs" dxfId="328" priority="8" operator="greaterThan">
      <formula>$L9</formula>
    </cfRule>
  </conditionalFormatting>
  <conditionalFormatting sqref="Q9:R96">
    <cfRule type="cellIs" dxfId="327" priority="7" operator="greaterThan">
      <formula>$P9</formula>
    </cfRule>
  </conditionalFormatting>
  <conditionalFormatting sqref="I9:I96">
    <cfRule type="cellIs" dxfId="326" priority="6" operator="greaterThan">
      <formula>600</formula>
    </cfRule>
  </conditionalFormatting>
  <conditionalFormatting sqref="D9:H96">
    <cfRule type="cellIs" dxfId="325" priority="5" operator="greaterThan">
      <formula>$C9</formula>
    </cfRule>
  </conditionalFormatting>
  <conditionalFormatting sqref="C9:C96">
    <cfRule type="cellIs" dxfId="324" priority="4" operator="notEqual">
      <formula>$F9+$G9+$H9</formula>
    </cfRule>
  </conditionalFormatting>
  <conditionalFormatting sqref="M9:O96">
    <cfRule type="cellIs" dxfId="323" priority="3" operator="greaterThan">
      <formula>$L9</formula>
    </cfRule>
  </conditionalFormatting>
  <conditionalFormatting sqref="Q9:R96">
    <cfRule type="cellIs" dxfId="322" priority="2" operator="greaterThan">
      <formula>$P9</formula>
    </cfRule>
  </conditionalFormatting>
  <conditionalFormatting sqref="I9:I96">
    <cfRule type="cellIs" dxfId="321" priority="1" operator="greaterThan">
      <formula>800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5">
    <pageSetUpPr fitToPage="1"/>
  </sheetPr>
  <dimension ref="A1:AC122"/>
  <sheetViews>
    <sheetView showGridLines="0" zoomScale="85" zoomScaleNormal="85" workbookViewId="0">
      <pane xSplit="1" ySplit="8" topLeftCell="B9" activePane="bottomRight" state="frozenSplit"/>
      <selection pane="topRight" activeCell="B1" sqref="B1"/>
      <selection pane="bottomLeft" activeCell="A8" sqref="A8"/>
      <selection pane="bottomRight" activeCell="B9" sqref="B9:AA95"/>
    </sheetView>
  </sheetViews>
  <sheetFormatPr defaultRowHeight="12.75"/>
  <cols>
    <col min="1" max="1" width="20.7109375" style="44" customWidth="1"/>
    <col min="2" max="2" width="10.28515625" style="44" customWidth="1"/>
    <col min="3" max="4" width="8.5703125" style="44" customWidth="1"/>
    <col min="5" max="19" width="7.28515625" style="44" customWidth="1"/>
    <col min="20" max="26" width="7.7109375" style="326" customWidth="1"/>
    <col min="27" max="27" width="12.28515625" style="44" customWidth="1"/>
    <col min="28" max="28" width="10.85546875" style="44" hidden="1" customWidth="1"/>
    <col min="29" max="16384" width="9.140625" style="44"/>
  </cols>
  <sheetData>
    <row r="1" spans="1:29" s="303" customFormat="1" ht="20.25" customHeight="1">
      <c r="A1" s="14" t="s">
        <v>171</v>
      </c>
      <c r="T1" s="326"/>
      <c r="U1" s="326"/>
      <c r="V1" s="326"/>
      <c r="W1" s="326"/>
      <c r="X1" s="326"/>
      <c r="Y1" s="326"/>
      <c r="Z1" s="326"/>
    </row>
    <row r="2" spans="1:29" s="304" customFormat="1" ht="15.75">
      <c r="A2" s="28" t="s">
        <v>501</v>
      </c>
      <c r="T2" s="327"/>
      <c r="U2" s="327"/>
      <c r="V2" s="327"/>
      <c r="W2" s="327"/>
      <c r="X2" s="327"/>
      <c r="Y2" s="327"/>
      <c r="Z2" s="327"/>
    </row>
    <row r="3" spans="1:29" s="304" customFormat="1" ht="15.75">
      <c r="A3" s="28"/>
      <c r="T3" s="327"/>
      <c r="U3" s="327"/>
      <c r="V3" s="327"/>
      <c r="W3" s="327"/>
      <c r="X3" s="327"/>
      <c r="Y3" s="327"/>
      <c r="Z3" s="327"/>
    </row>
    <row r="4" spans="1:29" s="303" customFormat="1" ht="14.25" thickBot="1">
      <c r="T4" s="326"/>
      <c r="U4" s="326"/>
      <c r="V4" s="326"/>
      <c r="W4" s="326"/>
      <c r="X4" s="326"/>
      <c r="Y4" s="326"/>
      <c r="Z4" s="326"/>
      <c r="AA4" s="301" t="s">
        <v>203</v>
      </c>
    </row>
    <row r="5" spans="1:29" s="303" customFormat="1" ht="33" customHeight="1">
      <c r="A5" s="533" t="s">
        <v>231</v>
      </c>
      <c r="B5" s="536" t="s">
        <v>362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41" t="s">
        <v>151</v>
      </c>
      <c r="AB5" s="524"/>
    </row>
    <row r="6" spans="1:29" s="303" customFormat="1" ht="28.5" customHeight="1">
      <c r="A6" s="534"/>
      <c r="B6" s="602" t="s">
        <v>363</v>
      </c>
      <c r="C6" s="539" t="s">
        <v>46</v>
      </c>
      <c r="D6" s="540"/>
      <c r="E6" s="599" t="s">
        <v>352</v>
      </c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1"/>
      <c r="T6" s="561" t="s">
        <v>247</v>
      </c>
      <c r="U6" s="561"/>
      <c r="V6" s="561"/>
      <c r="W6" s="561" t="s">
        <v>248</v>
      </c>
      <c r="X6" s="561"/>
      <c r="Y6" s="561"/>
      <c r="Z6" s="576"/>
      <c r="AA6" s="542"/>
      <c r="AB6" s="525"/>
    </row>
    <row r="7" spans="1:29" s="303" customFormat="1" ht="58.5" customHeight="1">
      <c r="A7" s="535"/>
      <c r="B7" s="589"/>
      <c r="C7" s="293" t="s">
        <v>47</v>
      </c>
      <c r="D7" s="305" t="s">
        <v>49</v>
      </c>
      <c r="E7" s="261" t="s">
        <v>132</v>
      </c>
      <c r="F7" s="17" t="s">
        <v>133</v>
      </c>
      <c r="G7" s="17" t="s">
        <v>134</v>
      </c>
      <c r="H7" s="17" t="s">
        <v>135</v>
      </c>
      <c r="I7" s="17" t="s">
        <v>136</v>
      </c>
      <c r="J7" s="17" t="s">
        <v>137</v>
      </c>
      <c r="K7" s="17" t="s">
        <v>138</v>
      </c>
      <c r="L7" s="262" t="s">
        <v>139</v>
      </c>
      <c r="M7" s="257" t="s">
        <v>140</v>
      </c>
      <c r="N7" s="17" t="s">
        <v>141</v>
      </c>
      <c r="O7" s="17" t="s">
        <v>227</v>
      </c>
      <c r="P7" s="17" t="s">
        <v>143</v>
      </c>
      <c r="Q7" s="17" t="s">
        <v>144</v>
      </c>
      <c r="R7" s="17" t="s">
        <v>145</v>
      </c>
      <c r="S7" s="17" t="s">
        <v>228</v>
      </c>
      <c r="T7" s="17" t="s">
        <v>246</v>
      </c>
      <c r="U7" s="17" t="s">
        <v>238</v>
      </c>
      <c r="V7" s="17" t="s">
        <v>239</v>
      </c>
      <c r="W7" s="293" t="s">
        <v>244</v>
      </c>
      <c r="X7" s="293" t="s">
        <v>242</v>
      </c>
      <c r="Y7" s="293" t="s">
        <v>243</v>
      </c>
      <c r="Z7" s="257" t="s">
        <v>245</v>
      </c>
      <c r="AA7" s="543"/>
      <c r="AB7" s="525"/>
    </row>
    <row r="8" spans="1:29" s="303" customFormat="1" ht="15.75" customHeight="1" thickBot="1">
      <c r="A8" s="97">
        <v>1</v>
      </c>
      <c r="B8" s="65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  <c r="X8" s="66">
        <v>24</v>
      </c>
      <c r="Y8" s="66">
        <v>25</v>
      </c>
      <c r="Z8" s="66">
        <v>26</v>
      </c>
      <c r="AA8" s="67">
        <v>27</v>
      </c>
      <c r="AB8" s="526"/>
    </row>
    <row r="9" spans="1:29" s="303" customFormat="1" ht="13.5" thickTop="1">
      <c r="A9" s="306" t="s">
        <v>387</v>
      </c>
      <c r="B9" s="199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6">
        <v>0</v>
      </c>
      <c r="AB9" s="310"/>
      <c r="AC9" s="311"/>
    </row>
    <row r="10" spans="1:29">
      <c r="A10" s="312" t="s">
        <v>388</v>
      </c>
      <c r="B10" s="126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70">
        <v>0</v>
      </c>
      <c r="AB10" s="315"/>
    </row>
    <row r="11" spans="1:29">
      <c r="A11" s="312" t="s">
        <v>389</v>
      </c>
      <c r="B11" s="126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70">
        <v>0</v>
      </c>
      <c r="AB11" s="315"/>
    </row>
    <row r="12" spans="1:29">
      <c r="A12" s="312" t="s">
        <v>390</v>
      </c>
      <c r="B12" s="126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70">
        <v>0</v>
      </c>
      <c r="AB12" s="315"/>
    </row>
    <row r="13" spans="1:29">
      <c r="A13" s="312" t="s">
        <v>391</v>
      </c>
      <c r="B13" s="126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70">
        <v>0</v>
      </c>
      <c r="AB13" s="315"/>
    </row>
    <row r="14" spans="1:29">
      <c r="A14" s="312" t="s">
        <v>392</v>
      </c>
      <c r="B14" s="126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70">
        <v>0</v>
      </c>
      <c r="AB14" s="315"/>
    </row>
    <row r="15" spans="1:29">
      <c r="A15" s="312" t="s">
        <v>393</v>
      </c>
      <c r="B15" s="126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70">
        <v>0</v>
      </c>
      <c r="AB15" s="315"/>
    </row>
    <row r="16" spans="1:29">
      <c r="A16" s="312" t="s">
        <v>394</v>
      </c>
      <c r="B16" s="126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70">
        <v>0</v>
      </c>
      <c r="AB16" s="315"/>
    </row>
    <row r="17" spans="1:28" ht="13.5">
      <c r="A17" s="316" t="s">
        <v>395</v>
      </c>
      <c r="B17" s="200">
        <f>SUM(B9:B16)</f>
        <v>0</v>
      </c>
      <c r="C17" s="172">
        <f t="shared" ref="C17:AA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4">
        <f t="shared" si="0"/>
        <v>0</v>
      </c>
      <c r="AB17" s="317"/>
    </row>
    <row r="18" spans="1:28">
      <c r="A18" s="312" t="s">
        <v>396</v>
      </c>
      <c r="B18" s="126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70">
        <v>0</v>
      </c>
      <c r="AB18" s="315"/>
    </row>
    <row r="19" spans="1:28">
      <c r="A19" s="312" t="s">
        <v>397</v>
      </c>
      <c r="B19" s="126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70">
        <v>0</v>
      </c>
      <c r="AB19" s="315"/>
    </row>
    <row r="20" spans="1:28">
      <c r="A20" s="312" t="s">
        <v>398</v>
      </c>
      <c r="B20" s="126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70">
        <v>0</v>
      </c>
      <c r="AB20" s="315"/>
    </row>
    <row r="21" spans="1:28">
      <c r="A21" s="312" t="s">
        <v>399</v>
      </c>
      <c r="B21" s="126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70">
        <v>0</v>
      </c>
      <c r="AB21" s="315"/>
    </row>
    <row r="22" spans="1:28">
      <c r="A22" s="312" t="s">
        <v>400</v>
      </c>
      <c r="B22" s="126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70">
        <v>0</v>
      </c>
      <c r="AB22" s="315"/>
    </row>
    <row r="23" spans="1:28">
      <c r="A23" s="312" t="s">
        <v>401</v>
      </c>
      <c r="B23" s="126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70">
        <v>0</v>
      </c>
      <c r="AB23" s="315"/>
    </row>
    <row r="24" spans="1:28">
      <c r="A24" s="312" t="s">
        <v>402</v>
      </c>
      <c r="B24" s="126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70">
        <v>0</v>
      </c>
      <c r="AB24" s="315"/>
    </row>
    <row r="25" spans="1:28" ht="13.5">
      <c r="A25" s="316" t="s">
        <v>403</v>
      </c>
      <c r="B25" s="200">
        <f>SUM(B18:B24)</f>
        <v>0</v>
      </c>
      <c r="C25" s="172">
        <f t="shared" ref="C25:AA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4">
        <f t="shared" si="1"/>
        <v>0</v>
      </c>
      <c r="AB25" s="317"/>
    </row>
    <row r="26" spans="1:28">
      <c r="A26" s="312" t="s">
        <v>404</v>
      </c>
      <c r="B26" s="126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70">
        <v>0</v>
      </c>
      <c r="AB26" s="315"/>
    </row>
    <row r="27" spans="1:28">
      <c r="A27" s="312" t="s">
        <v>405</v>
      </c>
      <c r="B27" s="126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70">
        <v>0</v>
      </c>
      <c r="AB27" s="315"/>
    </row>
    <row r="28" spans="1:28">
      <c r="A28" s="312" t="s">
        <v>406</v>
      </c>
      <c r="B28" s="126">
        <v>7</v>
      </c>
      <c r="C28" s="168">
        <v>6</v>
      </c>
      <c r="D28" s="168">
        <v>7</v>
      </c>
      <c r="E28" s="168">
        <v>1</v>
      </c>
      <c r="F28" s="168">
        <v>1</v>
      </c>
      <c r="G28" s="168">
        <v>5</v>
      </c>
      <c r="H28" s="168">
        <v>0</v>
      </c>
      <c r="I28" s="168">
        <v>1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1</v>
      </c>
      <c r="U28" s="168">
        <v>6</v>
      </c>
      <c r="V28" s="168">
        <v>0</v>
      </c>
      <c r="W28" s="168">
        <v>7</v>
      </c>
      <c r="X28" s="168">
        <v>0</v>
      </c>
      <c r="Y28" s="168">
        <v>0</v>
      </c>
      <c r="Z28" s="168">
        <v>0</v>
      </c>
      <c r="AA28" s="170">
        <v>1510.27</v>
      </c>
      <c r="AB28" s="315"/>
    </row>
    <row r="29" spans="1:28">
      <c r="A29" s="312" t="s">
        <v>407</v>
      </c>
      <c r="B29" s="126">
        <v>2</v>
      </c>
      <c r="C29" s="168">
        <v>2</v>
      </c>
      <c r="D29" s="168">
        <v>2</v>
      </c>
      <c r="E29" s="168">
        <v>0</v>
      </c>
      <c r="F29" s="168">
        <v>1</v>
      </c>
      <c r="G29" s="168">
        <v>1</v>
      </c>
      <c r="H29" s="168">
        <v>0</v>
      </c>
      <c r="I29" s="168">
        <v>0</v>
      </c>
      <c r="J29" s="168">
        <v>0</v>
      </c>
      <c r="K29" s="168">
        <v>0</v>
      </c>
      <c r="L29" s="168">
        <v>1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2</v>
      </c>
      <c r="V29" s="168">
        <v>0</v>
      </c>
      <c r="W29" s="168">
        <v>1</v>
      </c>
      <c r="X29" s="168">
        <v>0</v>
      </c>
      <c r="Y29" s="168">
        <v>0</v>
      </c>
      <c r="Z29" s="168">
        <v>1</v>
      </c>
      <c r="AA29" s="170">
        <v>453.14</v>
      </c>
      <c r="AB29" s="315"/>
    </row>
    <row r="30" spans="1:28">
      <c r="A30" s="312" t="s">
        <v>408</v>
      </c>
      <c r="B30" s="126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70">
        <v>0</v>
      </c>
      <c r="AB30" s="315"/>
    </row>
    <row r="31" spans="1:28">
      <c r="A31" s="312" t="s">
        <v>409</v>
      </c>
      <c r="B31" s="126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70">
        <v>0</v>
      </c>
      <c r="AB31" s="315"/>
    </row>
    <row r="32" spans="1:28">
      <c r="A32" s="312" t="s">
        <v>410</v>
      </c>
      <c r="B32" s="126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70">
        <v>0</v>
      </c>
      <c r="AB32" s="315"/>
    </row>
    <row r="33" spans="1:28">
      <c r="A33" s="312" t="s">
        <v>411</v>
      </c>
      <c r="B33" s="126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70">
        <v>0</v>
      </c>
      <c r="AB33" s="315"/>
    </row>
    <row r="34" spans="1:28">
      <c r="A34" s="312" t="s">
        <v>412</v>
      </c>
      <c r="B34" s="126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70">
        <v>0</v>
      </c>
      <c r="AB34" s="315"/>
    </row>
    <row r="35" spans="1:28" ht="13.5">
      <c r="A35" s="316" t="s">
        <v>413</v>
      </c>
      <c r="B35" s="200">
        <f>SUM(B26:B34)</f>
        <v>9</v>
      </c>
      <c r="C35" s="172">
        <f t="shared" ref="C35:AA35" si="2">SUM(C26:C34)</f>
        <v>8</v>
      </c>
      <c r="D35" s="172">
        <f t="shared" si="2"/>
        <v>9</v>
      </c>
      <c r="E35" s="172">
        <f t="shared" si="2"/>
        <v>1</v>
      </c>
      <c r="F35" s="172">
        <f t="shared" si="2"/>
        <v>2</v>
      </c>
      <c r="G35" s="172">
        <f t="shared" si="2"/>
        <v>6</v>
      </c>
      <c r="H35" s="172">
        <f t="shared" si="2"/>
        <v>0</v>
      </c>
      <c r="I35" s="172">
        <f t="shared" si="2"/>
        <v>1</v>
      </c>
      <c r="J35" s="172">
        <f t="shared" si="2"/>
        <v>0</v>
      </c>
      <c r="K35" s="172">
        <f t="shared" si="2"/>
        <v>0</v>
      </c>
      <c r="L35" s="172">
        <f t="shared" si="2"/>
        <v>1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1</v>
      </c>
      <c r="U35" s="172">
        <f t="shared" si="2"/>
        <v>8</v>
      </c>
      <c r="V35" s="172">
        <f t="shared" si="2"/>
        <v>0</v>
      </c>
      <c r="W35" s="172">
        <f t="shared" si="2"/>
        <v>8</v>
      </c>
      <c r="X35" s="172">
        <f t="shared" si="2"/>
        <v>0</v>
      </c>
      <c r="Y35" s="172">
        <f t="shared" si="2"/>
        <v>0</v>
      </c>
      <c r="Z35" s="172">
        <f t="shared" si="2"/>
        <v>1</v>
      </c>
      <c r="AA35" s="174">
        <f t="shared" si="2"/>
        <v>1963.4099999999999</v>
      </c>
      <c r="AB35" s="317"/>
    </row>
    <row r="36" spans="1:28">
      <c r="A36" s="312" t="s">
        <v>414</v>
      </c>
      <c r="B36" s="126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70">
        <v>0</v>
      </c>
      <c r="AB36" s="315"/>
    </row>
    <row r="37" spans="1:28">
      <c r="A37" s="312" t="s">
        <v>415</v>
      </c>
      <c r="B37" s="126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70">
        <v>0</v>
      </c>
      <c r="AB37" s="315"/>
    </row>
    <row r="38" spans="1:28">
      <c r="A38" s="312" t="s">
        <v>416</v>
      </c>
      <c r="B38" s="126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70">
        <v>0</v>
      </c>
      <c r="AB38" s="315"/>
    </row>
    <row r="39" spans="1:28">
      <c r="A39" s="312" t="s">
        <v>417</v>
      </c>
      <c r="B39" s="126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70">
        <v>0</v>
      </c>
      <c r="AB39" s="315"/>
    </row>
    <row r="40" spans="1:28">
      <c r="A40" s="312" t="s">
        <v>418</v>
      </c>
      <c r="B40" s="126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70">
        <v>0</v>
      </c>
      <c r="AB40" s="315"/>
    </row>
    <row r="41" spans="1:28">
      <c r="A41" s="312" t="s">
        <v>419</v>
      </c>
      <c r="B41" s="126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70">
        <v>0</v>
      </c>
      <c r="AB41" s="315"/>
    </row>
    <row r="42" spans="1:28">
      <c r="A42" s="312" t="s">
        <v>420</v>
      </c>
      <c r="B42" s="126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70">
        <v>0</v>
      </c>
      <c r="AB42" s="315"/>
    </row>
    <row r="43" spans="1:28" ht="13.5">
      <c r="A43" s="316" t="s">
        <v>421</v>
      </c>
      <c r="B43" s="200">
        <f>SUM(B36:B42)</f>
        <v>0</v>
      </c>
      <c r="C43" s="172">
        <f t="shared" ref="C43:AA43" si="3">SUM(C36:C42)</f>
        <v>0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0</v>
      </c>
      <c r="Y43" s="172">
        <f t="shared" si="3"/>
        <v>0</v>
      </c>
      <c r="Z43" s="172">
        <f t="shared" si="3"/>
        <v>0</v>
      </c>
      <c r="AA43" s="174">
        <f t="shared" si="3"/>
        <v>0</v>
      </c>
      <c r="AB43" s="317"/>
    </row>
    <row r="44" spans="1:28">
      <c r="A44" s="312" t="s">
        <v>422</v>
      </c>
      <c r="B44" s="126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70">
        <v>0</v>
      </c>
      <c r="AB44" s="315"/>
    </row>
    <row r="45" spans="1:28">
      <c r="A45" s="312" t="s">
        <v>423</v>
      </c>
      <c r="B45" s="126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70">
        <v>0</v>
      </c>
      <c r="AB45" s="315"/>
    </row>
    <row r="46" spans="1:28">
      <c r="A46" s="312" t="s">
        <v>424</v>
      </c>
      <c r="B46" s="126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70">
        <v>0</v>
      </c>
      <c r="AB46" s="315"/>
    </row>
    <row r="47" spans="1:28">
      <c r="A47" s="312" t="s">
        <v>425</v>
      </c>
      <c r="B47" s="126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70">
        <v>0</v>
      </c>
      <c r="AB47" s="315"/>
    </row>
    <row r="48" spans="1:28">
      <c r="A48" s="312" t="s">
        <v>426</v>
      </c>
      <c r="B48" s="126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70">
        <v>0</v>
      </c>
      <c r="AB48" s="315"/>
    </row>
    <row r="49" spans="1:28">
      <c r="A49" s="312" t="s">
        <v>427</v>
      </c>
      <c r="B49" s="126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70">
        <v>0</v>
      </c>
      <c r="AB49" s="315"/>
    </row>
    <row r="50" spans="1:28">
      <c r="A50" s="312" t="s">
        <v>428</v>
      </c>
      <c r="B50" s="126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70">
        <v>0</v>
      </c>
      <c r="AB50" s="315"/>
    </row>
    <row r="51" spans="1:28">
      <c r="A51" s="312" t="s">
        <v>429</v>
      </c>
      <c r="B51" s="126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70">
        <v>0</v>
      </c>
      <c r="AB51" s="315"/>
    </row>
    <row r="52" spans="1:28">
      <c r="A52" s="312" t="s">
        <v>430</v>
      </c>
      <c r="B52" s="126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70">
        <v>0</v>
      </c>
      <c r="AB52" s="315"/>
    </row>
    <row r="53" spans="1:28">
      <c r="A53" s="312" t="s">
        <v>431</v>
      </c>
      <c r="B53" s="126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70">
        <v>0</v>
      </c>
      <c r="AB53" s="315"/>
    </row>
    <row r="54" spans="1:28">
      <c r="A54" s="312" t="s">
        <v>432</v>
      </c>
      <c r="B54" s="126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70">
        <v>0</v>
      </c>
      <c r="AB54" s="315"/>
    </row>
    <row r="55" spans="1:28" ht="13.5">
      <c r="A55" s="316" t="s">
        <v>433</v>
      </c>
      <c r="B55" s="200">
        <f>SUM(B44:B54)</f>
        <v>0</v>
      </c>
      <c r="C55" s="172">
        <f t="shared" ref="C55:AA55" si="4">SUM(C44:C54)</f>
        <v>0</v>
      </c>
      <c r="D55" s="172">
        <f t="shared" si="4"/>
        <v>0</v>
      </c>
      <c r="E55" s="172">
        <f t="shared" si="4"/>
        <v>0</v>
      </c>
      <c r="F55" s="172">
        <f t="shared" si="4"/>
        <v>0</v>
      </c>
      <c r="G55" s="172">
        <f t="shared" si="4"/>
        <v>0</v>
      </c>
      <c r="H55" s="172">
        <f t="shared" si="4"/>
        <v>0</v>
      </c>
      <c r="I55" s="172">
        <f t="shared" si="4"/>
        <v>0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0</v>
      </c>
      <c r="Y55" s="172">
        <f t="shared" si="4"/>
        <v>0</v>
      </c>
      <c r="Z55" s="172">
        <f t="shared" si="4"/>
        <v>0</v>
      </c>
      <c r="AA55" s="174">
        <f t="shared" si="4"/>
        <v>0</v>
      </c>
      <c r="AB55" s="317"/>
    </row>
    <row r="56" spans="1:28">
      <c r="A56" s="312" t="s">
        <v>434</v>
      </c>
      <c r="B56" s="126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70">
        <v>0</v>
      </c>
      <c r="AB56" s="315"/>
    </row>
    <row r="57" spans="1:28">
      <c r="A57" s="312" t="s">
        <v>435</v>
      </c>
      <c r="B57" s="126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70">
        <v>0</v>
      </c>
      <c r="AB57" s="315"/>
    </row>
    <row r="58" spans="1:28">
      <c r="A58" s="312" t="s">
        <v>436</v>
      </c>
      <c r="B58" s="126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70">
        <v>0</v>
      </c>
      <c r="AB58" s="315"/>
    </row>
    <row r="59" spans="1:28">
      <c r="A59" s="312" t="s">
        <v>437</v>
      </c>
      <c r="B59" s="126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0</v>
      </c>
      <c r="AA59" s="170">
        <v>0</v>
      </c>
      <c r="AB59" s="315"/>
    </row>
    <row r="60" spans="1:28">
      <c r="A60" s="312" t="s">
        <v>438</v>
      </c>
      <c r="B60" s="126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70">
        <v>0</v>
      </c>
      <c r="AB60" s="315"/>
    </row>
    <row r="61" spans="1:28">
      <c r="A61" s="312" t="s">
        <v>439</v>
      </c>
      <c r="B61" s="126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70">
        <v>0</v>
      </c>
      <c r="AB61" s="315"/>
    </row>
    <row r="62" spans="1:28">
      <c r="A62" s="312" t="s">
        <v>440</v>
      </c>
      <c r="B62" s="126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70">
        <v>0</v>
      </c>
      <c r="AB62" s="315"/>
    </row>
    <row r="63" spans="1:28">
      <c r="A63" s="312" t="s">
        <v>441</v>
      </c>
      <c r="B63" s="126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70">
        <v>0</v>
      </c>
      <c r="AB63" s="315"/>
    </row>
    <row r="64" spans="1:28">
      <c r="A64" s="312" t="s">
        <v>442</v>
      </c>
      <c r="B64" s="126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70">
        <v>0</v>
      </c>
      <c r="AB64" s="315"/>
    </row>
    <row r="65" spans="1:28">
      <c r="A65" s="312" t="s">
        <v>443</v>
      </c>
      <c r="B65" s="126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70">
        <v>0</v>
      </c>
      <c r="AB65" s="315"/>
    </row>
    <row r="66" spans="1:28">
      <c r="A66" s="312" t="s">
        <v>444</v>
      </c>
      <c r="B66" s="126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70">
        <v>0</v>
      </c>
      <c r="AB66" s="315"/>
    </row>
    <row r="67" spans="1:28">
      <c r="A67" s="312" t="s">
        <v>445</v>
      </c>
      <c r="B67" s="126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70">
        <v>0</v>
      </c>
      <c r="AB67" s="315"/>
    </row>
    <row r="68" spans="1:28">
      <c r="A68" s="312" t="s">
        <v>446</v>
      </c>
      <c r="B68" s="126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70">
        <v>0</v>
      </c>
      <c r="AB68" s="315"/>
    </row>
    <row r="69" spans="1:28" ht="13.5">
      <c r="A69" s="316" t="s">
        <v>447</v>
      </c>
      <c r="B69" s="200">
        <f>SUM(B56:B68)</f>
        <v>0</v>
      </c>
      <c r="C69" s="172">
        <f t="shared" ref="C69:AA69" si="5">SUM(C56:C68)</f>
        <v>0</v>
      </c>
      <c r="D69" s="172">
        <f t="shared" si="5"/>
        <v>0</v>
      </c>
      <c r="E69" s="172">
        <f t="shared" si="5"/>
        <v>0</v>
      </c>
      <c r="F69" s="172">
        <f t="shared" si="5"/>
        <v>0</v>
      </c>
      <c r="G69" s="172">
        <f t="shared" si="5"/>
        <v>0</v>
      </c>
      <c r="H69" s="172">
        <f t="shared" si="5"/>
        <v>0</v>
      </c>
      <c r="I69" s="172">
        <f t="shared" si="5"/>
        <v>0</v>
      </c>
      <c r="J69" s="172">
        <f t="shared" si="5"/>
        <v>0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0</v>
      </c>
      <c r="Y69" s="172">
        <f t="shared" si="5"/>
        <v>0</v>
      </c>
      <c r="Z69" s="172">
        <f t="shared" si="5"/>
        <v>0</v>
      </c>
      <c r="AA69" s="174">
        <f t="shared" si="5"/>
        <v>0</v>
      </c>
      <c r="AB69" s="317"/>
    </row>
    <row r="70" spans="1:28">
      <c r="A70" s="312" t="s">
        <v>448</v>
      </c>
      <c r="B70" s="126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70">
        <v>0</v>
      </c>
      <c r="AB70" s="315"/>
    </row>
    <row r="71" spans="1:28">
      <c r="A71" s="312" t="s">
        <v>449</v>
      </c>
      <c r="B71" s="126">
        <v>1</v>
      </c>
      <c r="C71" s="168">
        <v>0</v>
      </c>
      <c r="D71" s="168">
        <v>1</v>
      </c>
      <c r="E71" s="168">
        <v>0</v>
      </c>
      <c r="F71" s="168">
        <v>0</v>
      </c>
      <c r="G71" s="168">
        <v>1</v>
      </c>
      <c r="H71" s="168">
        <v>0</v>
      </c>
      <c r="I71" s="168">
        <v>0</v>
      </c>
      <c r="J71" s="168">
        <v>0</v>
      </c>
      <c r="K71" s="168">
        <v>0</v>
      </c>
      <c r="L71" s="168">
        <v>1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1</v>
      </c>
      <c r="V71" s="168">
        <v>0</v>
      </c>
      <c r="W71" s="168">
        <v>1</v>
      </c>
      <c r="X71" s="168">
        <v>0</v>
      </c>
      <c r="Y71" s="168">
        <v>0</v>
      </c>
      <c r="Z71" s="168">
        <v>0</v>
      </c>
      <c r="AA71" s="170">
        <v>819.41</v>
      </c>
      <c r="AB71" s="315"/>
    </row>
    <row r="72" spans="1:28">
      <c r="A72" s="312" t="s">
        <v>450</v>
      </c>
      <c r="B72" s="126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70">
        <v>0</v>
      </c>
      <c r="AB72" s="315"/>
    </row>
    <row r="73" spans="1:28">
      <c r="A73" s="312" t="s">
        <v>451</v>
      </c>
      <c r="B73" s="126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70">
        <v>0</v>
      </c>
      <c r="AB73" s="315"/>
    </row>
    <row r="74" spans="1:28">
      <c r="A74" s="312" t="s">
        <v>452</v>
      </c>
      <c r="B74" s="126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70">
        <v>0</v>
      </c>
      <c r="AB74" s="315"/>
    </row>
    <row r="75" spans="1:28">
      <c r="A75" s="312" t="s">
        <v>453</v>
      </c>
      <c r="B75" s="126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70">
        <v>0</v>
      </c>
      <c r="AB75" s="315"/>
    </row>
    <row r="76" spans="1:28">
      <c r="A76" s="312" t="s">
        <v>454</v>
      </c>
      <c r="B76" s="126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70">
        <v>0</v>
      </c>
      <c r="AB76" s="315"/>
    </row>
    <row r="77" spans="1:28">
      <c r="A77" s="312" t="s">
        <v>455</v>
      </c>
      <c r="B77" s="126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70">
        <v>0</v>
      </c>
      <c r="AB77" s="315"/>
    </row>
    <row r="78" spans="1:28">
      <c r="A78" s="312" t="s">
        <v>456</v>
      </c>
      <c r="B78" s="126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70">
        <v>0</v>
      </c>
      <c r="AB78" s="315"/>
    </row>
    <row r="79" spans="1:28">
      <c r="A79" s="312" t="s">
        <v>457</v>
      </c>
      <c r="B79" s="126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70">
        <v>0</v>
      </c>
      <c r="AB79" s="315"/>
    </row>
    <row r="80" spans="1:28">
      <c r="A80" s="312" t="s">
        <v>458</v>
      </c>
      <c r="B80" s="126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70">
        <v>0</v>
      </c>
      <c r="AB80" s="315"/>
    </row>
    <row r="81" spans="1:28">
      <c r="A81" s="312" t="s">
        <v>459</v>
      </c>
      <c r="B81" s="126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70">
        <v>0</v>
      </c>
      <c r="AB81" s="315"/>
    </row>
    <row r="82" spans="1:28">
      <c r="A82" s="312" t="s">
        <v>460</v>
      </c>
      <c r="B82" s="126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70">
        <v>0</v>
      </c>
      <c r="AB82" s="315"/>
    </row>
    <row r="83" spans="1:28" ht="13.5">
      <c r="A83" s="316" t="s">
        <v>461</v>
      </c>
      <c r="B83" s="200">
        <f>SUM(B70:B82)</f>
        <v>1</v>
      </c>
      <c r="C83" s="172">
        <f t="shared" ref="C83:AA83" si="6">SUM(C70:C82)</f>
        <v>0</v>
      </c>
      <c r="D83" s="172">
        <f t="shared" si="6"/>
        <v>1</v>
      </c>
      <c r="E83" s="172">
        <f t="shared" si="6"/>
        <v>0</v>
      </c>
      <c r="F83" s="172">
        <f t="shared" si="6"/>
        <v>0</v>
      </c>
      <c r="G83" s="172">
        <f t="shared" si="6"/>
        <v>1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1</v>
      </c>
      <c r="M83" s="172">
        <f t="shared" si="6"/>
        <v>0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1</v>
      </c>
      <c r="V83" s="172">
        <f t="shared" si="6"/>
        <v>0</v>
      </c>
      <c r="W83" s="172">
        <f t="shared" si="6"/>
        <v>1</v>
      </c>
      <c r="X83" s="172">
        <f t="shared" si="6"/>
        <v>0</v>
      </c>
      <c r="Y83" s="172">
        <f t="shared" si="6"/>
        <v>0</v>
      </c>
      <c r="Z83" s="172">
        <f t="shared" si="6"/>
        <v>0</v>
      </c>
      <c r="AA83" s="174">
        <f t="shared" si="6"/>
        <v>819.41</v>
      </c>
      <c r="AB83" s="317"/>
    </row>
    <row r="84" spans="1:28">
      <c r="A84" s="312" t="s">
        <v>462</v>
      </c>
      <c r="B84" s="126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70">
        <v>0</v>
      </c>
      <c r="AB84" s="315"/>
    </row>
    <row r="85" spans="1:28">
      <c r="A85" s="312" t="s">
        <v>463</v>
      </c>
      <c r="B85" s="126">
        <v>1</v>
      </c>
      <c r="C85" s="168">
        <v>0</v>
      </c>
      <c r="D85" s="168">
        <v>1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1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1</v>
      </c>
      <c r="V85" s="168">
        <v>0</v>
      </c>
      <c r="W85" s="168">
        <v>1</v>
      </c>
      <c r="X85" s="168">
        <v>0</v>
      </c>
      <c r="Y85" s="168">
        <v>0</v>
      </c>
      <c r="Z85" s="168">
        <v>0</v>
      </c>
      <c r="AA85" s="170">
        <v>256.88</v>
      </c>
      <c r="AB85" s="315"/>
    </row>
    <row r="86" spans="1:28">
      <c r="A86" s="312" t="s">
        <v>464</v>
      </c>
      <c r="B86" s="126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70">
        <v>0</v>
      </c>
      <c r="AB86" s="315"/>
    </row>
    <row r="87" spans="1:28">
      <c r="A87" s="312" t="s">
        <v>465</v>
      </c>
      <c r="B87" s="126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70">
        <v>209.1</v>
      </c>
      <c r="AB87" s="315"/>
    </row>
    <row r="88" spans="1:28">
      <c r="A88" s="312" t="s">
        <v>466</v>
      </c>
      <c r="B88" s="126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70">
        <v>0</v>
      </c>
      <c r="AB88" s="315"/>
    </row>
    <row r="89" spans="1:28">
      <c r="A89" s="312" t="s">
        <v>467</v>
      </c>
      <c r="B89" s="126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70">
        <v>0</v>
      </c>
      <c r="AB89" s="315"/>
    </row>
    <row r="90" spans="1:28">
      <c r="A90" s="312" t="s">
        <v>468</v>
      </c>
      <c r="B90" s="126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70">
        <v>0</v>
      </c>
      <c r="AB90" s="315"/>
    </row>
    <row r="91" spans="1:28">
      <c r="A91" s="312" t="s">
        <v>469</v>
      </c>
      <c r="B91" s="126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70">
        <v>0</v>
      </c>
      <c r="AB91" s="315"/>
    </row>
    <row r="92" spans="1:28">
      <c r="A92" s="312" t="s">
        <v>470</v>
      </c>
      <c r="B92" s="126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70">
        <v>0</v>
      </c>
      <c r="AB92" s="315"/>
    </row>
    <row r="93" spans="1:28">
      <c r="A93" s="312" t="s">
        <v>471</v>
      </c>
      <c r="B93" s="126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70">
        <v>0</v>
      </c>
      <c r="AB93" s="315"/>
    </row>
    <row r="94" spans="1:28">
      <c r="A94" s="312" t="s">
        <v>472</v>
      </c>
      <c r="B94" s="126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70">
        <v>0</v>
      </c>
      <c r="AB94" s="315"/>
    </row>
    <row r="95" spans="1:28" ht="13.5">
      <c r="A95" s="316" t="s">
        <v>473</v>
      </c>
      <c r="B95" s="200">
        <f>SUM(B84:B94)</f>
        <v>1</v>
      </c>
      <c r="C95" s="172">
        <f t="shared" ref="C95:AA95" si="7">SUM(C84:C94)</f>
        <v>0</v>
      </c>
      <c r="D95" s="172">
        <f t="shared" si="7"/>
        <v>1</v>
      </c>
      <c r="E95" s="172">
        <f t="shared" si="7"/>
        <v>0</v>
      </c>
      <c r="F95" s="172">
        <f t="shared" si="7"/>
        <v>0</v>
      </c>
      <c r="G95" s="172">
        <f t="shared" si="7"/>
        <v>0</v>
      </c>
      <c r="H95" s="172">
        <f t="shared" si="7"/>
        <v>0</v>
      </c>
      <c r="I95" s="172">
        <f t="shared" si="7"/>
        <v>0</v>
      </c>
      <c r="J95" s="172">
        <f t="shared" si="7"/>
        <v>0</v>
      </c>
      <c r="K95" s="172">
        <f t="shared" si="7"/>
        <v>0</v>
      </c>
      <c r="L95" s="172">
        <f t="shared" si="7"/>
        <v>1</v>
      </c>
      <c r="M95" s="172">
        <f t="shared" si="7"/>
        <v>0</v>
      </c>
      <c r="N95" s="172">
        <f t="shared" si="7"/>
        <v>0</v>
      </c>
      <c r="O95" s="172">
        <f t="shared" si="7"/>
        <v>0</v>
      </c>
      <c r="P95" s="172">
        <f t="shared" si="7"/>
        <v>0</v>
      </c>
      <c r="Q95" s="172">
        <f t="shared" si="7"/>
        <v>0</v>
      </c>
      <c r="R95" s="172">
        <f t="shared" si="7"/>
        <v>0</v>
      </c>
      <c r="S95" s="172">
        <f t="shared" si="7"/>
        <v>0</v>
      </c>
      <c r="T95" s="172">
        <f t="shared" si="7"/>
        <v>0</v>
      </c>
      <c r="U95" s="172">
        <f t="shared" si="7"/>
        <v>1</v>
      </c>
      <c r="V95" s="172">
        <f t="shared" si="7"/>
        <v>0</v>
      </c>
      <c r="W95" s="172">
        <f t="shared" si="7"/>
        <v>1</v>
      </c>
      <c r="X95" s="172">
        <f t="shared" si="7"/>
        <v>0</v>
      </c>
      <c r="Y95" s="172">
        <f t="shared" si="7"/>
        <v>0</v>
      </c>
      <c r="Z95" s="172">
        <f t="shared" si="7"/>
        <v>0</v>
      </c>
      <c r="AA95" s="174">
        <f t="shared" si="7"/>
        <v>465.98</v>
      </c>
      <c r="AB95" s="317"/>
    </row>
    <row r="96" spans="1:28" ht="14.25" thickBot="1">
      <c r="A96" s="318" t="s">
        <v>386</v>
      </c>
      <c r="B96" s="201">
        <f>B17+B25+B35+B43+B55+B69+B83+B95</f>
        <v>11</v>
      </c>
      <c r="C96" s="184">
        <f>C17+C25+C35+C43+C55+C69+C83+C95</f>
        <v>8</v>
      </c>
      <c r="D96" s="184">
        <f t="shared" ref="D96:E96" si="8">D17+D25+D35+D43+D55+D69+D83+D95</f>
        <v>11</v>
      </c>
      <c r="E96" s="184">
        <f t="shared" si="8"/>
        <v>1</v>
      </c>
      <c r="F96" s="184">
        <f t="shared" ref="F96:G96" si="9">F17+F25+F35+F43+F55+F69+F83+F95</f>
        <v>2</v>
      </c>
      <c r="G96" s="184">
        <f t="shared" si="9"/>
        <v>7</v>
      </c>
      <c r="H96" s="184">
        <f t="shared" ref="H96:I96" si="10">H17+H25+H35+H43+H55+H69+H83+H95</f>
        <v>0</v>
      </c>
      <c r="I96" s="184">
        <f t="shared" si="10"/>
        <v>1</v>
      </c>
      <c r="J96" s="184">
        <f t="shared" ref="J96:K96" si="11">J17+J25+J35+J43+J55+J69+J83+J95</f>
        <v>0</v>
      </c>
      <c r="K96" s="184">
        <f t="shared" si="11"/>
        <v>0</v>
      </c>
      <c r="L96" s="184">
        <f t="shared" ref="L96:M96" si="12">L17+L25+L35+L43+L55+L69+L83+L95</f>
        <v>3</v>
      </c>
      <c r="M96" s="184">
        <f t="shared" si="12"/>
        <v>0</v>
      </c>
      <c r="N96" s="184">
        <f t="shared" ref="N96:O96" si="13">N17+N25+N35+N43+N55+N69+N83+N95</f>
        <v>0</v>
      </c>
      <c r="O96" s="184">
        <f t="shared" si="13"/>
        <v>0</v>
      </c>
      <c r="P96" s="184">
        <f t="shared" ref="P96:Q96" si="14">P17+P25+P35+P43+P55+P69+P83+P95</f>
        <v>0</v>
      </c>
      <c r="Q96" s="184">
        <f t="shared" si="14"/>
        <v>0</v>
      </c>
      <c r="R96" s="184">
        <f t="shared" ref="R96:S96" si="15">R17+R25+R35+R43+R55+R69+R83+R95</f>
        <v>0</v>
      </c>
      <c r="S96" s="184">
        <f t="shared" si="15"/>
        <v>0</v>
      </c>
      <c r="T96" s="184">
        <f t="shared" ref="T96:U96" si="16">T17+T25+T35+T43+T55+T69+T83+T95</f>
        <v>1</v>
      </c>
      <c r="U96" s="184">
        <f t="shared" si="16"/>
        <v>10</v>
      </c>
      <c r="V96" s="184">
        <f t="shared" ref="V96:W96" si="17">V17+V25+V35+V43+V55+V69+V83+V95</f>
        <v>0</v>
      </c>
      <c r="W96" s="184">
        <f t="shared" si="17"/>
        <v>10</v>
      </c>
      <c r="X96" s="184">
        <f t="shared" ref="X96" si="18">X17+X25+X35+X43+X55+X69+X83+X95</f>
        <v>0</v>
      </c>
      <c r="Y96" s="184">
        <f t="shared" ref="Y96" si="19">Y17+Y25+Y35+Y43+Y55+Y69+Y83+Y95</f>
        <v>0</v>
      </c>
      <c r="Z96" s="184">
        <f t="shared" ref="Z96" si="20">Z17+Z25+Z35+Z43+Z55+Z69+Z83+Z95</f>
        <v>1</v>
      </c>
      <c r="AA96" s="185">
        <f t="shared" ref="AA96" si="21">AA17+AA25+AA35+AA43+AA55+AA69+AA83+AA95</f>
        <v>3248.7999999999997</v>
      </c>
      <c r="AB96" s="322"/>
    </row>
    <row r="97" spans="1:28">
      <c r="AB97" s="311"/>
    </row>
    <row r="98" spans="1:28">
      <c r="B98" s="326"/>
      <c r="AB98" s="311"/>
    </row>
    <row r="99" spans="1:28">
      <c r="A99" s="1" t="s">
        <v>491</v>
      </c>
      <c r="B99" s="467">
        <f>B17</f>
        <v>0</v>
      </c>
      <c r="C99" s="44">
        <f t="shared" ref="C99:AA99" si="22">C17</f>
        <v>0</v>
      </c>
      <c r="D99" s="44">
        <f t="shared" si="22"/>
        <v>0</v>
      </c>
      <c r="E99" s="44">
        <f t="shared" si="22"/>
        <v>0</v>
      </c>
      <c r="F99" s="44">
        <f t="shared" si="22"/>
        <v>0</v>
      </c>
      <c r="G99" s="44">
        <f t="shared" si="22"/>
        <v>0</v>
      </c>
      <c r="H99" s="44">
        <f t="shared" si="22"/>
        <v>0</v>
      </c>
      <c r="I99" s="44">
        <f t="shared" si="22"/>
        <v>0</v>
      </c>
      <c r="J99" s="44">
        <f t="shared" si="22"/>
        <v>0</v>
      </c>
      <c r="K99" s="44">
        <f t="shared" si="22"/>
        <v>0</v>
      </c>
      <c r="L99" s="44">
        <f t="shared" si="22"/>
        <v>0</v>
      </c>
      <c r="M99" s="44">
        <f t="shared" si="22"/>
        <v>0</v>
      </c>
      <c r="N99" s="44">
        <f t="shared" si="22"/>
        <v>0</v>
      </c>
      <c r="O99" s="44">
        <f t="shared" si="22"/>
        <v>0</v>
      </c>
      <c r="P99" s="44">
        <f t="shared" si="22"/>
        <v>0</v>
      </c>
      <c r="Q99" s="44">
        <f t="shared" si="22"/>
        <v>0</v>
      </c>
      <c r="R99" s="44">
        <f t="shared" si="22"/>
        <v>0</v>
      </c>
      <c r="S99" s="44">
        <f t="shared" si="22"/>
        <v>0</v>
      </c>
      <c r="T99" s="326">
        <f t="shared" si="22"/>
        <v>0</v>
      </c>
      <c r="U99" s="326">
        <f t="shared" si="22"/>
        <v>0</v>
      </c>
      <c r="V99" s="326">
        <f t="shared" si="22"/>
        <v>0</v>
      </c>
      <c r="W99" s="326">
        <f t="shared" si="22"/>
        <v>0</v>
      </c>
      <c r="X99" s="326">
        <f t="shared" si="22"/>
        <v>0</v>
      </c>
      <c r="Y99" s="326">
        <f t="shared" si="22"/>
        <v>0</v>
      </c>
      <c r="Z99" s="326">
        <f t="shared" si="22"/>
        <v>0</v>
      </c>
      <c r="AA99" s="325">
        <f t="shared" si="22"/>
        <v>0</v>
      </c>
      <c r="AB99" s="311"/>
    </row>
    <row r="100" spans="1:28">
      <c r="A100" s="1" t="s">
        <v>386</v>
      </c>
      <c r="B100" s="467">
        <f>B96-B17</f>
        <v>11</v>
      </c>
      <c r="C100" s="328">
        <f t="shared" ref="C100:AA100" si="23">C96-C17</f>
        <v>8</v>
      </c>
      <c r="D100" s="328">
        <f t="shared" si="23"/>
        <v>11</v>
      </c>
      <c r="E100" s="328">
        <f t="shared" si="23"/>
        <v>1</v>
      </c>
      <c r="F100" s="328">
        <f t="shared" si="23"/>
        <v>2</v>
      </c>
      <c r="G100" s="328">
        <f t="shared" si="23"/>
        <v>7</v>
      </c>
      <c r="H100" s="328">
        <f t="shared" si="23"/>
        <v>0</v>
      </c>
      <c r="I100" s="328">
        <f t="shared" si="23"/>
        <v>1</v>
      </c>
      <c r="J100" s="328">
        <f t="shared" si="23"/>
        <v>0</v>
      </c>
      <c r="K100" s="328">
        <f t="shared" si="23"/>
        <v>0</v>
      </c>
      <c r="L100" s="328">
        <f t="shared" si="23"/>
        <v>3</v>
      </c>
      <c r="M100" s="328">
        <f t="shared" si="23"/>
        <v>0</v>
      </c>
      <c r="N100" s="328">
        <f t="shared" si="23"/>
        <v>0</v>
      </c>
      <c r="O100" s="328">
        <f t="shared" si="23"/>
        <v>0</v>
      </c>
      <c r="P100" s="328">
        <f t="shared" si="23"/>
        <v>0</v>
      </c>
      <c r="Q100" s="328">
        <f t="shared" si="23"/>
        <v>0</v>
      </c>
      <c r="R100" s="328">
        <f t="shared" si="23"/>
        <v>0</v>
      </c>
      <c r="S100" s="328">
        <f t="shared" si="23"/>
        <v>0</v>
      </c>
      <c r="T100" s="328">
        <f t="shared" si="23"/>
        <v>1</v>
      </c>
      <c r="U100" s="328">
        <f t="shared" si="23"/>
        <v>10</v>
      </c>
      <c r="V100" s="328">
        <f t="shared" si="23"/>
        <v>0</v>
      </c>
      <c r="W100" s="328">
        <f t="shared" si="23"/>
        <v>10</v>
      </c>
      <c r="X100" s="328">
        <f t="shared" si="23"/>
        <v>0</v>
      </c>
      <c r="Y100" s="328">
        <f t="shared" si="23"/>
        <v>0</v>
      </c>
      <c r="Z100" s="328">
        <f t="shared" si="23"/>
        <v>1</v>
      </c>
      <c r="AA100" s="352">
        <f t="shared" si="23"/>
        <v>3248.7999999999997</v>
      </c>
      <c r="AB100" s="311"/>
    </row>
    <row r="101" spans="1:28">
      <c r="T101" s="44"/>
      <c r="U101" s="44"/>
      <c r="V101" s="44"/>
      <c r="W101" s="44"/>
      <c r="X101" s="44"/>
      <c r="Y101" s="44"/>
      <c r="Z101" s="44"/>
      <c r="AB101" s="311"/>
    </row>
    <row r="102" spans="1:28">
      <c r="AB102" s="311"/>
    </row>
    <row r="103" spans="1:28">
      <c r="AB103" s="311"/>
    </row>
    <row r="104" spans="1:28">
      <c r="AB104" s="311"/>
    </row>
    <row r="105" spans="1:28">
      <c r="AB105" s="311"/>
    </row>
    <row r="106" spans="1:28">
      <c r="AB106" s="311"/>
    </row>
    <row r="107" spans="1:28">
      <c r="AB107" s="311"/>
    </row>
    <row r="108" spans="1:28">
      <c r="AB108" s="311"/>
    </row>
    <row r="109" spans="1:28">
      <c r="AB109" s="311"/>
    </row>
    <row r="110" spans="1:28">
      <c r="AB110" s="311"/>
    </row>
    <row r="111" spans="1:28">
      <c r="AB111" s="311"/>
    </row>
    <row r="112" spans="1:28">
      <c r="AB112" s="311"/>
    </row>
    <row r="113" spans="28:28">
      <c r="AB113" s="311"/>
    </row>
    <row r="114" spans="28:28">
      <c r="AB114" s="311"/>
    </row>
    <row r="115" spans="28:28">
      <c r="AB115" s="311"/>
    </row>
    <row r="116" spans="28:28">
      <c r="AB116" s="311"/>
    </row>
    <row r="117" spans="28:28">
      <c r="AB117" s="311"/>
    </row>
    <row r="118" spans="28:28">
      <c r="AB118" s="311"/>
    </row>
    <row r="119" spans="28:28">
      <c r="AB119" s="311"/>
    </row>
    <row r="120" spans="28:28">
      <c r="AB120" s="311"/>
    </row>
    <row r="121" spans="28:28">
      <c r="AB121" s="311"/>
    </row>
    <row r="122" spans="28:28">
      <c r="AB122" s="311"/>
    </row>
  </sheetData>
  <mergeCells count="9">
    <mergeCell ref="AB5:AB8"/>
    <mergeCell ref="A5:A7"/>
    <mergeCell ref="C6:D6"/>
    <mergeCell ref="AA5:AA7"/>
    <mergeCell ref="E6:S6"/>
    <mergeCell ref="T6:V6"/>
    <mergeCell ref="W6:Z6"/>
    <mergeCell ref="B5:Z5"/>
    <mergeCell ref="B6:B7"/>
  </mergeCells>
  <phoneticPr fontId="17" type="noConversion"/>
  <conditionalFormatting sqref="C9:D96">
    <cfRule type="cellIs" dxfId="320" priority="8" operator="greaterThan">
      <formula>$B9</formula>
    </cfRule>
  </conditionalFormatting>
  <conditionalFormatting sqref="E9:S96">
    <cfRule type="cellIs" dxfId="319" priority="7" operator="greaterThan">
      <formula>$D9</formula>
    </cfRule>
  </conditionalFormatting>
  <conditionalFormatting sqref="B9:B96">
    <cfRule type="cellIs" dxfId="318" priority="5" operator="notEqual">
      <formula>$W9+$X9+$Y9+$Z9</formula>
    </cfRule>
    <cfRule type="cellIs" dxfId="317" priority="6" operator="notEqual">
      <formula>$T9+$U9+$V9</formula>
    </cfRule>
    <cfRule type="cellIs" dxfId="316" priority="1" operator="notEqual">
      <formula>$W9+$X9+$Y9+$Z9</formula>
    </cfRule>
    <cfRule type="cellIs" dxfId="315" priority="2" operator="notEqual">
      <formula>$T9+$U9+$V9</formula>
    </cfRule>
  </conditionalFormatting>
  <conditionalFormatting sqref="C9:D96">
    <cfRule type="cellIs" dxfId="314" priority="4" operator="greaterThan">
      <formula>$B9</formula>
    </cfRule>
  </conditionalFormatting>
  <conditionalFormatting sqref="E9:S96">
    <cfRule type="cellIs" dxfId="313" priority="3" operator="greaterThan">
      <formula>$D9</formula>
    </cfRule>
  </conditionalFormatting>
  <pageMargins left="0.75" right="0.75" top="1" bottom="1" header="0.4921259845" footer="0.4921259845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AR122"/>
  <sheetViews>
    <sheetView showGridLines="0" workbookViewId="0">
      <pane xSplit="1" ySplit="8" topLeftCell="B75" activePane="bottomRight" state="frozenSplit"/>
      <selection pane="topRight" activeCell="B1" sqref="B1"/>
      <selection pane="bottomLeft" activeCell="A8" sqref="A8"/>
      <selection pane="bottomRight" activeCell="E63" sqref="E63"/>
    </sheetView>
  </sheetViews>
  <sheetFormatPr defaultRowHeight="12.75"/>
  <cols>
    <col min="1" max="1" width="22.85546875" style="303" customWidth="1"/>
    <col min="2" max="2" width="9.85546875" style="303" customWidth="1"/>
    <col min="3" max="3" width="14.7109375" style="303" customWidth="1"/>
    <col min="4" max="4" width="10" style="303" customWidth="1"/>
    <col min="5" max="5" width="15.5703125" style="303" customWidth="1"/>
    <col min="6" max="6" width="8.140625" style="303" customWidth="1"/>
    <col min="7" max="23" width="7.28515625" style="303" customWidth="1"/>
    <col min="24" max="30" width="7.7109375" style="326" customWidth="1"/>
    <col min="31" max="32" width="7.7109375" style="303" customWidth="1"/>
    <col min="33" max="33" width="8.42578125" style="303" customWidth="1"/>
    <col min="34" max="34" width="9.5703125" style="303" customWidth="1"/>
    <col min="35" max="35" width="8.5703125" style="303" customWidth="1"/>
    <col min="36" max="38" width="10.7109375" style="303" customWidth="1"/>
    <col min="39" max="39" width="11.7109375" style="303" customWidth="1"/>
    <col min="40" max="41" width="10.7109375" style="303" customWidth="1"/>
    <col min="42" max="42" width="12.5703125" style="303" customWidth="1"/>
    <col min="43" max="44" width="10.85546875" style="44" hidden="1" customWidth="1"/>
    <col min="45" max="16384" width="9.140625" style="303"/>
  </cols>
  <sheetData>
    <row r="1" spans="1:44" s="343" customFormat="1" ht="20.25">
      <c r="A1" s="14" t="s">
        <v>172</v>
      </c>
      <c r="B1" s="342"/>
      <c r="C1" s="342"/>
      <c r="D1" s="342"/>
      <c r="E1" s="342"/>
      <c r="F1" s="34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26"/>
      <c r="Y1" s="326"/>
      <c r="Z1" s="326"/>
      <c r="AA1" s="326"/>
      <c r="AB1" s="326"/>
      <c r="AC1" s="326"/>
      <c r="AD1" s="326"/>
      <c r="AE1" s="303"/>
      <c r="AF1" s="303"/>
      <c r="AG1" s="303"/>
      <c r="AH1" s="303"/>
      <c r="AI1" s="303"/>
      <c r="AJ1" s="303"/>
      <c r="AK1" s="303"/>
      <c r="AL1" s="303"/>
      <c r="AM1" s="303"/>
      <c r="AQ1" s="303"/>
      <c r="AR1" s="303"/>
    </row>
    <row r="2" spans="1:44" s="304" customFormat="1" ht="15.75">
      <c r="A2" s="28" t="s">
        <v>501</v>
      </c>
      <c r="B2" s="344"/>
      <c r="C2" s="344"/>
      <c r="D2" s="344"/>
      <c r="E2" s="344"/>
      <c r="F2" s="344"/>
      <c r="X2" s="327"/>
      <c r="Y2" s="327"/>
      <c r="Z2" s="327"/>
      <c r="AA2" s="327"/>
      <c r="AB2" s="327"/>
      <c r="AC2" s="327"/>
      <c r="AD2" s="327"/>
    </row>
    <row r="3" spans="1:44" ht="16.5" thickBot="1">
      <c r="B3" s="345"/>
      <c r="C3" s="345"/>
      <c r="D3" s="345"/>
      <c r="E3" s="345"/>
      <c r="F3" s="345"/>
      <c r="U3" s="25"/>
      <c r="X3" s="327"/>
      <c r="Y3" s="327"/>
      <c r="Z3" s="327"/>
      <c r="AA3" s="327"/>
      <c r="AB3" s="327"/>
      <c r="AC3" s="327"/>
      <c r="AD3" s="327"/>
      <c r="AN3" s="47"/>
      <c r="AO3" s="47"/>
      <c r="AP3" s="47" t="s">
        <v>204</v>
      </c>
      <c r="AQ3" s="304"/>
      <c r="AR3" s="304"/>
    </row>
    <row r="4" spans="1:44" ht="15.75" customHeight="1" thickBot="1">
      <c r="A4" s="255"/>
      <c r="B4" s="604" t="s">
        <v>9</v>
      </c>
      <c r="C4" s="605"/>
      <c r="D4" s="547" t="s">
        <v>4</v>
      </c>
      <c r="E4" s="605"/>
      <c r="F4" s="604" t="s">
        <v>286</v>
      </c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527"/>
      <c r="AE4" s="604" t="s">
        <v>290</v>
      </c>
      <c r="AF4" s="605"/>
      <c r="AG4" s="605"/>
      <c r="AH4" s="605"/>
      <c r="AI4" s="527"/>
      <c r="AJ4" s="604" t="s">
        <v>373</v>
      </c>
      <c r="AK4" s="605"/>
      <c r="AL4" s="605"/>
      <c r="AM4" s="541" t="s">
        <v>34</v>
      </c>
      <c r="AN4" s="605" t="s">
        <v>374</v>
      </c>
      <c r="AO4" s="605"/>
      <c r="AP4" s="527"/>
      <c r="AQ4" s="303"/>
      <c r="AR4" s="303"/>
    </row>
    <row r="5" spans="1:44" ht="40.5" customHeight="1">
      <c r="A5" s="534" t="s">
        <v>231</v>
      </c>
      <c r="B5" s="606"/>
      <c r="C5" s="603"/>
      <c r="D5" s="539"/>
      <c r="E5" s="603"/>
      <c r="F5" s="606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529"/>
      <c r="AE5" s="606"/>
      <c r="AF5" s="603"/>
      <c r="AG5" s="603"/>
      <c r="AH5" s="603"/>
      <c r="AI5" s="529"/>
      <c r="AJ5" s="606"/>
      <c r="AK5" s="603"/>
      <c r="AL5" s="603"/>
      <c r="AM5" s="542"/>
      <c r="AN5" s="603"/>
      <c r="AO5" s="603"/>
      <c r="AP5" s="529"/>
      <c r="AQ5" s="524"/>
      <c r="AR5" s="524"/>
    </row>
    <row r="6" spans="1:44" ht="40.5" customHeight="1">
      <c r="A6" s="534"/>
      <c r="B6" s="602" t="s">
        <v>2</v>
      </c>
      <c r="C6" s="609" t="s">
        <v>152</v>
      </c>
      <c r="D6" s="607" t="s">
        <v>3</v>
      </c>
      <c r="E6" s="609" t="s">
        <v>152</v>
      </c>
      <c r="F6" s="602" t="s">
        <v>45</v>
      </c>
      <c r="G6" s="539" t="s">
        <v>46</v>
      </c>
      <c r="H6" s="540"/>
      <c r="I6" s="599" t="s">
        <v>356</v>
      </c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570" t="s">
        <v>247</v>
      </c>
      <c r="Y6" s="570"/>
      <c r="Z6" s="570"/>
      <c r="AA6" s="570" t="s">
        <v>248</v>
      </c>
      <c r="AB6" s="570"/>
      <c r="AC6" s="570"/>
      <c r="AD6" s="575"/>
      <c r="AE6" s="602" t="s">
        <v>45</v>
      </c>
      <c r="AF6" s="549" t="s">
        <v>350</v>
      </c>
      <c r="AG6" s="550"/>
      <c r="AH6" s="551" t="s">
        <v>274</v>
      </c>
      <c r="AI6" s="608"/>
      <c r="AJ6" s="602" t="s">
        <v>27</v>
      </c>
      <c r="AK6" s="609" t="s">
        <v>28</v>
      </c>
      <c r="AL6" s="611" t="s">
        <v>20</v>
      </c>
      <c r="AM6" s="542"/>
      <c r="AN6" s="607" t="s">
        <v>45</v>
      </c>
      <c r="AO6" s="603" t="s">
        <v>46</v>
      </c>
      <c r="AP6" s="529"/>
      <c r="AQ6" s="525"/>
      <c r="AR6" s="525"/>
    </row>
    <row r="7" spans="1:44" ht="46.5" customHeight="1">
      <c r="A7" s="535"/>
      <c r="B7" s="589"/>
      <c r="C7" s="610"/>
      <c r="D7" s="540"/>
      <c r="E7" s="610"/>
      <c r="F7" s="589"/>
      <c r="G7" s="293" t="s">
        <v>47</v>
      </c>
      <c r="H7" s="17" t="s">
        <v>49</v>
      </c>
      <c r="I7" s="261" t="s">
        <v>132</v>
      </c>
      <c r="J7" s="17" t="s">
        <v>133</v>
      </c>
      <c r="K7" s="17" t="s">
        <v>134</v>
      </c>
      <c r="L7" s="17" t="s">
        <v>135</v>
      </c>
      <c r="M7" s="17" t="s">
        <v>136</v>
      </c>
      <c r="N7" s="17" t="s">
        <v>137</v>
      </c>
      <c r="O7" s="17" t="s">
        <v>138</v>
      </c>
      <c r="P7" s="262" t="s">
        <v>139</v>
      </c>
      <c r="Q7" s="257" t="s">
        <v>140</v>
      </c>
      <c r="R7" s="17" t="s">
        <v>141</v>
      </c>
      <c r="S7" s="17" t="s">
        <v>227</v>
      </c>
      <c r="T7" s="17" t="s">
        <v>143</v>
      </c>
      <c r="U7" s="17" t="s">
        <v>144</v>
      </c>
      <c r="V7" s="17" t="s">
        <v>145</v>
      </c>
      <c r="W7" s="262" t="s">
        <v>228</v>
      </c>
      <c r="X7" s="17" t="s">
        <v>246</v>
      </c>
      <c r="Y7" s="17" t="s">
        <v>238</v>
      </c>
      <c r="Z7" s="17" t="s">
        <v>239</v>
      </c>
      <c r="AA7" s="293" t="s">
        <v>244</v>
      </c>
      <c r="AB7" s="293" t="s">
        <v>242</v>
      </c>
      <c r="AC7" s="293" t="s">
        <v>243</v>
      </c>
      <c r="AD7" s="260" t="s">
        <v>245</v>
      </c>
      <c r="AE7" s="589"/>
      <c r="AF7" s="257" t="s">
        <v>47</v>
      </c>
      <c r="AG7" s="257" t="s">
        <v>73</v>
      </c>
      <c r="AH7" s="257" t="s">
        <v>42</v>
      </c>
      <c r="AI7" s="260" t="s">
        <v>58</v>
      </c>
      <c r="AJ7" s="589"/>
      <c r="AK7" s="610"/>
      <c r="AL7" s="539"/>
      <c r="AM7" s="543"/>
      <c r="AN7" s="540"/>
      <c r="AO7" s="277" t="s">
        <v>47</v>
      </c>
      <c r="AP7" s="260" t="s">
        <v>73</v>
      </c>
      <c r="AQ7" s="525"/>
      <c r="AR7" s="525"/>
    </row>
    <row r="8" spans="1:44" ht="13.5" thickBot="1">
      <c r="A8" s="73">
        <v>1</v>
      </c>
      <c r="B8" s="65">
        <v>2</v>
      </c>
      <c r="C8" s="66">
        <v>3</v>
      </c>
      <c r="D8" s="66">
        <v>5</v>
      </c>
      <c r="E8" s="82">
        <v>6</v>
      </c>
      <c r="F8" s="65">
        <v>8</v>
      </c>
      <c r="G8" s="66">
        <v>9</v>
      </c>
      <c r="H8" s="66">
        <v>10</v>
      </c>
      <c r="I8" s="66">
        <v>11</v>
      </c>
      <c r="J8" s="66">
        <v>12</v>
      </c>
      <c r="K8" s="66">
        <v>13</v>
      </c>
      <c r="L8" s="66">
        <v>14</v>
      </c>
      <c r="M8" s="66">
        <v>15</v>
      </c>
      <c r="N8" s="66">
        <v>16</v>
      </c>
      <c r="O8" s="66">
        <v>17</v>
      </c>
      <c r="P8" s="66">
        <v>18</v>
      </c>
      <c r="Q8" s="66">
        <v>19</v>
      </c>
      <c r="R8" s="66">
        <v>20</v>
      </c>
      <c r="S8" s="66">
        <v>21</v>
      </c>
      <c r="T8" s="66">
        <v>22</v>
      </c>
      <c r="U8" s="66">
        <v>23</v>
      </c>
      <c r="V8" s="66">
        <v>24</v>
      </c>
      <c r="W8" s="82">
        <v>25</v>
      </c>
      <c r="X8" s="66">
        <v>26</v>
      </c>
      <c r="Y8" s="82">
        <v>27</v>
      </c>
      <c r="Z8" s="66">
        <v>28</v>
      </c>
      <c r="AA8" s="82">
        <v>29</v>
      </c>
      <c r="AB8" s="66">
        <v>30</v>
      </c>
      <c r="AC8" s="82">
        <v>31</v>
      </c>
      <c r="AD8" s="67">
        <v>32</v>
      </c>
      <c r="AE8" s="65">
        <v>33</v>
      </c>
      <c r="AF8" s="66">
        <v>34</v>
      </c>
      <c r="AG8" s="82">
        <v>35</v>
      </c>
      <c r="AH8" s="66">
        <v>36</v>
      </c>
      <c r="AI8" s="67">
        <v>37</v>
      </c>
      <c r="AJ8" s="65">
        <v>38</v>
      </c>
      <c r="AK8" s="82">
        <v>39</v>
      </c>
      <c r="AL8" s="82">
        <v>40</v>
      </c>
      <c r="AM8" s="67">
        <v>41</v>
      </c>
      <c r="AN8" s="74">
        <v>42</v>
      </c>
      <c r="AO8" s="82">
        <v>43</v>
      </c>
      <c r="AP8" s="67">
        <v>44</v>
      </c>
      <c r="AQ8" s="526"/>
      <c r="AR8" s="526"/>
    </row>
    <row r="9" spans="1:44" ht="13.5" thickTop="1">
      <c r="A9" s="306" t="s">
        <v>387</v>
      </c>
      <c r="B9" s="199">
        <v>59</v>
      </c>
      <c r="C9" s="165">
        <v>216304.19999999998</v>
      </c>
      <c r="D9" s="164">
        <v>59</v>
      </c>
      <c r="E9" s="165">
        <v>216304.19999999998</v>
      </c>
      <c r="F9" s="163">
        <v>59</v>
      </c>
      <c r="G9" s="164">
        <v>35</v>
      </c>
      <c r="H9" s="164">
        <v>23</v>
      </c>
      <c r="I9" s="164">
        <v>6</v>
      </c>
      <c r="J9" s="164">
        <v>8</v>
      </c>
      <c r="K9" s="164">
        <v>11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3</v>
      </c>
      <c r="T9" s="164">
        <v>0</v>
      </c>
      <c r="U9" s="164">
        <v>0</v>
      </c>
      <c r="V9" s="164">
        <v>0</v>
      </c>
      <c r="W9" s="164">
        <v>0</v>
      </c>
      <c r="X9" s="164">
        <v>6</v>
      </c>
      <c r="Y9" s="164">
        <v>38</v>
      </c>
      <c r="Z9" s="164">
        <v>15</v>
      </c>
      <c r="AA9" s="164">
        <v>10</v>
      </c>
      <c r="AB9" s="164">
        <v>20</v>
      </c>
      <c r="AC9" s="164">
        <v>9</v>
      </c>
      <c r="AD9" s="189">
        <v>20</v>
      </c>
      <c r="AE9" s="163">
        <v>34</v>
      </c>
      <c r="AF9" s="164">
        <v>21</v>
      </c>
      <c r="AG9" s="164">
        <v>10</v>
      </c>
      <c r="AH9" s="164">
        <v>34</v>
      </c>
      <c r="AI9" s="189">
        <v>0</v>
      </c>
      <c r="AJ9" s="163">
        <v>3</v>
      </c>
      <c r="AK9" s="164">
        <v>8</v>
      </c>
      <c r="AL9" s="164">
        <v>11</v>
      </c>
      <c r="AM9" s="189">
        <v>6</v>
      </c>
      <c r="AN9" s="187">
        <v>98</v>
      </c>
      <c r="AO9" s="164">
        <v>60</v>
      </c>
      <c r="AP9" s="189">
        <v>31</v>
      </c>
      <c r="AQ9" s="310">
        <v>0</v>
      </c>
      <c r="AR9" s="310">
        <v>0</v>
      </c>
    </row>
    <row r="10" spans="1:44">
      <c r="A10" s="312" t="s">
        <v>388</v>
      </c>
      <c r="B10" s="126">
        <v>140</v>
      </c>
      <c r="C10" s="169">
        <v>360507</v>
      </c>
      <c r="D10" s="168">
        <v>140</v>
      </c>
      <c r="E10" s="169">
        <v>360507</v>
      </c>
      <c r="F10" s="167">
        <v>140</v>
      </c>
      <c r="G10" s="168">
        <v>71</v>
      </c>
      <c r="H10" s="168">
        <v>49</v>
      </c>
      <c r="I10" s="168">
        <v>7</v>
      </c>
      <c r="J10" s="168">
        <v>18</v>
      </c>
      <c r="K10" s="168">
        <v>13</v>
      </c>
      <c r="L10" s="168">
        <v>1</v>
      </c>
      <c r="M10" s="168">
        <v>5</v>
      </c>
      <c r="N10" s="168">
        <v>0</v>
      </c>
      <c r="O10" s="168">
        <v>1</v>
      </c>
      <c r="P10" s="168">
        <v>0</v>
      </c>
      <c r="Q10" s="168">
        <v>0</v>
      </c>
      <c r="R10" s="168">
        <v>0</v>
      </c>
      <c r="S10" s="168">
        <v>9</v>
      </c>
      <c r="T10" s="168">
        <v>0</v>
      </c>
      <c r="U10" s="168">
        <v>0</v>
      </c>
      <c r="V10" s="168">
        <v>0</v>
      </c>
      <c r="W10" s="168">
        <v>0</v>
      </c>
      <c r="X10" s="168">
        <v>70</v>
      </c>
      <c r="Y10" s="168">
        <v>44</v>
      </c>
      <c r="Z10" s="168">
        <v>26</v>
      </c>
      <c r="AA10" s="168">
        <v>30</v>
      </c>
      <c r="AB10" s="168">
        <v>55</v>
      </c>
      <c r="AC10" s="168">
        <v>25</v>
      </c>
      <c r="AD10" s="192">
        <v>30</v>
      </c>
      <c r="AE10" s="167">
        <v>77</v>
      </c>
      <c r="AF10" s="168">
        <v>33</v>
      </c>
      <c r="AG10" s="168">
        <v>31</v>
      </c>
      <c r="AH10" s="168">
        <v>77</v>
      </c>
      <c r="AI10" s="192">
        <v>0</v>
      </c>
      <c r="AJ10" s="167">
        <v>4</v>
      </c>
      <c r="AK10" s="168">
        <v>6</v>
      </c>
      <c r="AL10" s="168">
        <v>12</v>
      </c>
      <c r="AM10" s="192">
        <v>6</v>
      </c>
      <c r="AN10" s="190">
        <v>272</v>
      </c>
      <c r="AO10" s="168">
        <v>144</v>
      </c>
      <c r="AP10" s="192">
        <v>95</v>
      </c>
      <c r="AQ10" s="315">
        <v>0</v>
      </c>
      <c r="AR10" s="315">
        <v>0</v>
      </c>
    </row>
    <row r="11" spans="1:44">
      <c r="A11" s="312" t="s">
        <v>389</v>
      </c>
      <c r="B11" s="126">
        <v>75</v>
      </c>
      <c r="C11" s="169">
        <v>193128.75</v>
      </c>
      <c r="D11" s="168">
        <v>75</v>
      </c>
      <c r="E11" s="169">
        <v>193128.75</v>
      </c>
      <c r="F11" s="167">
        <v>75</v>
      </c>
      <c r="G11" s="168">
        <v>44</v>
      </c>
      <c r="H11" s="168">
        <v>31</v>
      </c>
      <c r="I11" s="168">
        <v>2</v>
      </c>
      <c r="J11" s="168">
        <v>17</v>
      </c>
      <c r="K11" s="168">
        <v>17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4</v>
      </c>
      <c r="T11" s="168">
        <v>0</v>
      </c>
      <c r="U11" s="168">
        <v>0</v>
      </c>
      <c r="V11" s="168">
        <v>0</v>
      </c>
      <c r="W11" s="168">
        <v>0</v>
      </c>
      <c r="X11" s="168">
        <v>5</v>
      </c>
      <c r="Y11" s="168">
        <v>50</v>
      </c>
      <c r="Z11" s="168">
        <v>20</v>
      </c>
      <c r="AA11" s="168">
        <v>2</v>
      </c>
      <c r="AB11" s="168">
        <v>33</v>
      </c>
      <c r="AC11" s="168">
        <v>28</v>
      </c>
      <c r="AD11" s="192">
        <v>12</v>
      </c>
      <c r="AE11" s="167">
        <v>57</v>
      </c>
      <c r="AF11" s="168">
        <v>35</v>
      </c>
      <c r="AG11" s="168">
        <v>10</v>
      </c>
      <c r="AH11" s="168">
        <v>57</v>
      </c>
      <c r="AI11" s="192">
        <v>0</v>
      </c>
      <c r="AJ11" s="167">
        <v>4</v>
      </c>
      <c r="AK11" s="168">
        <v>8</v>
      </c>
      <c r="AL11" s="168">
        <v>9</v>
      </c>
      <c r="AM11" s="192">
        <v>1</v>
      </c>
      <c r="AN11" s="190">
        <v>145</v>
      </c>
      <c r="AO11" s="168">
        <v>82</v>
      </c>
      <c r="AP11" s="192">
        <v>60</v>
      </c>
      <c r="AQ11" s="315">
        <v>0</v>
      </c>
      <c r="AR11" s="315">
        <v>0</v>
      </c>
    </row>
    <row r="12" spans="1:44">
      <c r="A12" s="312" t="s">
        <v>390</v>
      </c>
      <c r="B12" s="126">
        <v>113</v>
      </c>
      <c r="C12" s="169">
        <v>290980.64999999997</v>
      </c>
      <c r="D12" s="168">
        <v>113</v>
      </c>
      <c r="E12" s="169">
        <v>290980.64999999997</v>
      </c>
      <c r="F12" s="167">
        <v>113</v>
      </c>
      <c r="G12" s="168">
        <v>58</v>
      </c>
      <c r="H12" s="168">
        <v>53</v>
      </c>
      <c r="I12" s="168">
        <v>3</v>
      </c>
      <c r="J12" s="168">
        <v>12</v>
      </c>
      <c r="K12" s="168">
        <v>25</v>
      </c>
      <c r="L12" s="168">
        <v>3</v>
      </c>
      <c r="M12" s="168">
        <v>7</v>
      </c>
      <c r="N12" s="168">
        <v>1</v>
      </c>
      <c r="O12" s="168">
        <v>0</v>
      </c>
      <c r="P12" s="168">
        <v>0</v>
      </c>
      <c r="Q12" s="168">
        <v>1</v>
      </c>
      <c r="R12" s="168">
        <v>0</v>
      </c>
      <c r="S12" s="168">
        <v>13</v>
      </c>
      <c r="T12" s="168">
        <v>0</v>
      </c>
      <c r="U12" s="168">
        <v>0</v>
      </c>
      <c r="V12" s="168">
        <v>0</v>
      </c>
      <c r="W12" s="168">
        <v>0</v>
      </c>
      <c r="X12" s="168">
        <v>17</v>
      </c>
      <c r="Y12" s="168">
        <v>78</v>
      </c>
      <c r="Z12" s="168">
        <v>18</v>
      </c>
      <c r="AA12" s="168">
        <v>3</v>
      </c>
      <c r="AB12" s="168">
        <v>77</v>
      </c>
      <c r="AC12" s="168">
        <v>23</v>
      </c>
      <c r="AD12" s="192">
        <v>10</v>
      </c>
      <c r="AE12" s="167">
        <v>94</v>
      </c>
      <c r="AF12" s="168">
        <v>54</v>
      </c>
      <c r="AG12" s="168">
        <v>41</v>
      </c>
      <c r="AH12" s="168">
        <v>94</v>
      </c>
      <c r="AI12" s="192">
        <v>0</v>
      </c>
      <c r="AJ12" s="167">
        <v>4</v>
      </c>
      <c r="AK12" s="168">
        <v>7</v>
      </c>
      <c r="AL12" s="168">
        <v>14</v>
      </c>
      <c r="AM12" s="192">
        <v>3</v>
      </c>
      <c r="AN12" s="190">
        <v>202</v>
      </c>
      <c r="AO12" s="168">
        <v>90</v>
      </c>
      <c r="AP12" s="192">
        <v>99</v>
      </c>
      <c r="AQ12" s="315">
        <v>0</v>
      </c>
      <c r="AR12" s="315">
        <v>0</v>
      </c>
    </row>
    <row r="13" spans="1:44">
      <c r="A13" s="312" t="s">
        <v>391</v>
      </c>
      <c r="B13" s="126">
        <v>135</v>
      </c>
      <c r="C13" s="169">
        <v>347631.75</v>
      </c>
      <c r="D13" s="168">
        <v>135</v>
      </c>
      <c r="E13" s="169">
        <v>347631.75</v>
      </c>
      <c r="F13" s="167">
        <v>135</v>
      </c>
      <c r="G13" s="168">
        <v>68</v>
      </c>
      <c r="H13" s="168">
        <v>44</v>
      </c>
      <c r="I13" s="168">
        <v>3</v>
      </c>
      <c r="J13" s="168">
        <v>25</v>
      </c>
      <c r="K13" s="168">
        <v>21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36</v>
      </c>
      <c r="Y13" s="168">
        <v>72</v>
      </c>
      <c r="Z13" s="168">
        <v>27</v>
      </c>
      <c r="AA13" s="168">
        <v>20</v>
      </c>
      <c r="AB13" s="168">
        <v>55</v>
      </c>
      <c r="AC13" s="168">
        <v>45</v>
      </c>
      <c r="AD13" s="192">
        <v>15</v>
      </c>
      <c r="AE13" s="167">
        <v>118</v>
      </c>
      <c r="AF13" s="168">
        <v>23</v>
      </c>
      <c r="AG13" s="168">
        <v>16</v>
      </c>
      <c r="AH13" s="168">
        <v>118</v>
      </c>
      <c r="AI13" s="192">
        <v>0</v>
      </c>
      <c r="AJ13" s="167">
        <v>6</v>
      </c>
      <c r="AK13" s="168">
        <v>7</v>
      </c>
      <c r="AL13" s="168">
        <v>13</v>
      </c>
      <c r="AM13" s="192">
        <v>17</v>
      </c>
      <c r="AN13" s="190">
        <v>312</v>
      </c>
      <c r="AO13" s="168">
        <v>143</v>
      </c>
      <c r="AP13" s="192">
        <v>111</v>
      </c>
      <c r="AQ13" s="315">
        <v>0</v>
      </c>
      <c r="AR13" s="315">
        <v>0</v>
      </c>
    </row>
    <row r="14" spans="1:44">
      <c r="A14" s="312" t="s">
        <v>392</v>
      </c>
      <c r="B14" s="126">
        <v>160</v>
      </c>
      <c r="C14" s="169">
        <v>412008</v>
      </c>
      <c r="D14" s="168">
        <v>158</v>
      </c>
      <c r="E14" s="169">
        <v>406314.20999999996</v>
      </c>
      <c r="F14" s="167">
        <v>158</v>
      </c>
      <c r="G14" s="168">
        <v>54</v>
      </c>
      <c r="H14" s="168">
        <v>73</v>
      </c>
      <c r="I14" s="168">
        <v>17</v>
      </c>
      <c r="J14" s="168">
        <v>12</v>
      </c>
      <c r="K14" s="168">
        <v>40</v>
      </c>
      <c r="L14" s="168">
        <v>0</v>
      </c>
      <c r="M14" s="168">
        <v>1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13</v>
      </c>
      <c r="T14" s="168">
        <v>0</v>
      </c>
      <c r="U14" s="168">
        <v>0</v>
      </c>
      <c r="V14" s="168">
        <v>0</v>
      </c>
      <c r="W14" s="168">
        <v>0</v>
      </c>
      <c r="X14" s="168">
        <v>37</v>
      </c>
      <c r="Y14" s="168">
        <v>118</v>
      </c>
      <c r="Z14" s="168">
        <v>3</v>
      </c>
      <c r="AA14" s="168">
        <v>48</v>
      </c>
      <c r="AB14" s="168">
        <v>87</v>
      </c>
      <c r="AC14" s="168">
        <v>0</v>
      </c>
      <c r="AD14" s="192">
        <v>23</v>
      </c>
      <c r="AE14" s="167">
        <v>131</v>
      </c>
      <c r="AF14" s="168">
        <v>54</v>
      </c>
      <c r="AG14" s="168">
        <v>33</v>
      </c>
      <c r="AH14" s="168">
        <v>97</v>
      </c>
      <c r="AI14" s="192">
        <v>5</v>
      </c>
      <c r="AJ14" s="167">
        <v>58</v>
      </c>
      <c r="AK14" s="168">
        <v>39</v>
      </c>
      <c r="AL14" s="168">
        <v>200</v>
      </c>
      <c r="AM14" s="192">
        <v>2</v>
      </c>
      <c r="AN14" s="190">
        <v>311</v>
      </c>
      <c r="AO14" s="168">
        <v>115</v>
      </c>
      <c r="AP14" s="192">
        <v>129</v>
      </c>
      <c r="AQ14" s="315">
        <v>0</v>
      </c>
      <c r="AR14" s="315">
        <v>0</v>
      </c>
    </row>
    <row r="15" spans="1:44">
      <c r="A15" s="312" t="s">
        <v>393</v>
      </c>
      <c r="B15" s="126">
        <v>118</v>
      </c>
      <c r="C15" s="169">
        <v>303855.90999999997</v>
      </c>
      <c r="D15" s="168">
        <v>118</v>
      </c>
      <c r="E15" s="169">
        <v>302846.19</v>
      </c>
      <c r="F15" s="167">
        <v>118</v>
      </c>
      <c r="G15" s="168">
        <v>59</v>
      </c>
      <c r="H15" s="168">
        <v>44</v>
      </c>
      <c r="I15" s="168">
        <v>12</v>
      </c>
      <c r="J15" s="168">
        <v>8</v>
      </c>
      <c r="K15" s="168">
        <v>30</v>
      </c>
      <c r="L15" s="168">
        <v>0</v>
      </c>
      <c r="M15" s="168">
        <v>0</v>
      </c>
      <c r="N15" s="168">
        <v>0</v>
      </c>
      <c r="O15" s="168">
        <v>0</v>
      </c>
      <c r="P15" s="168">
        <v>1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18</v>
      </c>
      <c r="Y15" s="168">
        <v>92</v>
      </c>
      <c r="Z15" s="168">
        <v>8</v>
      </c>
      <c r="AA15" s="168">
        <v>15</v>
      </c>
      <c r="AB15" s="168">
        <v>80</v>
      </c>
      <c r="AC15" s="168">
        <v>0</v>
      </c>
      <c r="AD15" s="192">
        <v>23</v>
      </c>
      <c r="AE15" s="167">
        <v>140</v>
      </c>
      <c r="AF15" s="168">
        <v>57</v>
      </c>
      <c r="AG15" s="168">
        <v>41</v>
      </c>
      <c r="AH15" s="168">
        <v>140</v>
      </c>
      <c r="AI15" s="192">
        <v>0</v>
      </c>
      <c r="AJ15" s="167">
        <v>0</v>
      </c>
      <c r="AK15" s="168">
        <v>0</v>
      </c>
      <c r="AL15" s="168">
        <v>140</v>
      </c>
      <c r="AM15" s="192">
        <v>5</v>
      </c>
      <c r="AN15" s="190">
        <v>284</v>
      </c>
      <c r="AO15" s="168">
        <v>129</v>
      </c>
      <c r="AP15" s="192">
        <v>112</v>
      </c>
      <c r="AQ15" s="315">
        <v>0</v>
      </c>
      <c r="AR15" s="315">
        <v>0</v>
      </c>
    </row>
    <row r="16" spans="1:44">
      <c r="A16" s="312" t="s">
        <v>394</v>
      </c>
      <c r="B16" s="126">
        <v>71</v>
      </c>
      <c r="C16" s="169">
        <v>182828.55000000002</v>
      </c>
      <c r="D16" s="168">
        <v>71</v>
      </c>
      <c r="E16" s="169">
        <v>182207.19</v>
      </c>
      <c r="F16" s="167">
        <v>71</v>
      </c>
      <c r="G16" s="168">
        <v>41</v>
      </c>
      <c r="H16" s="168">
        <v>26</v>
      </c>
      <c r="I16" s="168">
        <v>0</v>
      </c>
      <c r="J16" s="168">
        <v>11</v>
      </c>
      <c r="K16" s="168">
        <v>15</v>
      </c>
      <c r="L16" s="168">
        <v>1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5</v>
      </c>
      <c r="T16" s="168">
        <v>0</v>
      </c>
      <c r="U16" s="168">
        <v>0</v>
      </c>
      <c r="V16" s="168">
        <v>0</v>
      </c>
      <c r="W16" s="168">
        <v>0</v>
      </c>
      <c r="X16" s="168">
        <v>7</v>
      </c>
      <c r="Y16" s="168">
        <v>52</v>
      </c>
      <c r="Z16" s="168">
        <v>12</v>
      </c>
      <c r="AA16" s="168">
        <v>7</v>
      </c>
      <c r="AB16" s="168">
        <v>37</v>
      </c>
      <c r="AC16" s="168">
        <v>0</v>
      </c>
      <c r="AD16" s="192">
        <v>27</v>
      </c>
      <c r="AE16" s="167">
        <v>104</v>
      </c>
      <c r="AF16" s="168">
        <v>51</v>
      </c>
      <c r="AG16" s="168">
        <v>22</v>
      </c>
      <c r="AH16" s="168">
        <v>104</v>
      </c>
      <c r="AI16" s="192">
        <v>0</v>
      </c>
      <c r="AJ16" s="167">
        <v>0</v>
      </c>
      <c r="AK16" s="168">
        <v>0</v>
      </c>
      <c r="AL16" s="168">
        <v>104</v>
      </c>
      <c r="AM16" s="192">
        <v>3</v>
      </c>
      <c r="AN16" s="190">
        <v>153</v>
      </c>
      <c r="AO16" s="168">
        <v>72</v>
      </c>
      <c r="AP16" s="192">
        <v>52</v>
      </c>
      <c r="AQ16" s="315">
        <v>0</v>
      </c>
      <c r="AR16" s="315">
        <v>0</v>
      </c>
    </row>
    <row r="17" spans="1:44" ht="13.5">
      <c r="A17" s="316" t="s">
        <v>395</v>
      </c>
      <c r="B17" s="200">
        <f>SUM(B9:B16)</f>
        <v>871</v>
      </c>
      <c r="C17" s="173">
        <f t="shared" ref="C17:AR17" si="0">SUM(C9:C16)</f>
        <v>2307244.8099999996</v>
      </c>
      <c r="D17" s="172">
        <f t="shared" si="0"/>
        <v>869</v>
      </c>
      <c r="E17" s="173">
        <f t="shared" si="0"/>
        <v>2299919.94</v>
      </c>
      <c r="F17" s="171">
        <f t="shared" si="0"/>
        <v>869</v>
      </c>
      <c r="G17" s="172">
        <f t="shared" si="0"/>
        <v>430</v>
      </c>
      <c r="H17" s="172">
        <f t="shared" si="0"/>
        <v>343</v>
      </c>
      <c r="I17" s="172">
        <f t="shared" si="0"/>
        <v>50</v>
      </c>
      <c r="J17" s="172">
        <f t="shared" si="0"/>
        <v>111</v>
      </c>
      <c r="K17" s="172">
        <f t="shared" si="0"/>
        <v>172</v>
      </c>
      <c r="L17" s="172">
        <f t="shared" si="0"/>
        <v>5</v>
      </c>
      <c r="M17" s="172">
        <f t="shared" si="0"/>
        <v>13</v>
      </c>
      <c r="N17" s="172">
        <f t="shared" si="0"/>
        <v>1</v>
      </c>
      <c r="O17" s="172">
        <f t="shared" si="0"/>
        <v>1</v>
      </c>
      <c r="P17" s="172">
        <f t="shared" si="0"/>
        <v>1</v>
      </c>
      <c r="Q17" s="172">
        <f t="shared" si="0"/>
        <v>1</v>
      </c>
      <c r="R17" s="172">
        <f t="shared" si="0"/>
        <v>0</v>
      </c>
      <c r="S17" s="172">
        <f t="shared" si="0"/>
        <v>47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196</v>
      </c>
      <c r="Y17" s="172">
        <f t="shared" si="0"/>
        <v>544</v>
      </c>
      <c r="Z17" s="172">
        <f t="shared" si="0"/>
        <v>129</v>
      </c>
      <c r="AA17" s="172">
        <f t="shared" si="0"/>
        <v>135</v>
      </c>
      <c r="AB17" s="172">
        <f t="shared" si="0"/>
        <v>444</v>
      </c>
      <c r="AC17" s="172">
        <f t="shared" si="0"/>
        <v>130</v>
      </c>
      <c r="AD17" s="195">
        <f t="shared" si="0"/>
        <v>160</v>
      </c>
      <c r="AE17" s="171">
        <f t="shared" si="0"/>
        <v>755</v>
      </c>
      <c r="AF17" s="172">
        <f t="shared" si="0"/>
        <v>328</v>
      </c>
      <c r="AG17" s="172">
        <f t="shared" si="0"/>
        <v>204</v>
      </c>
      <c r="AH17" s="172">
        <f t="shared" si="0"/>
        <v>721</v>
      </c>
      <c r="AI17" s="195">
        <f t="shared" si="0"/>
        <v>5</v>
      </c>
      <c r="AJ17" s="171">
        <f t="shared" si="0"/>
        <v>79</v>
      </c>
      <c r="AK17" s="172">
        <f t="shared" si="0"/>
        <v>75</v>
      </c>
      <c r="AL17" s="172">
        <f t="shared" si="0"/>
        <v>503</v>
      </c>
      <c r="AM17" s="195">
        <f t="shared" si="0"/>
        <v>43</v>
      </c>
      <c r="AN17" s="193">
        <f t="shared" si="0"/>
        <v>1777</v>
      </c>
      <c r="AO17" s="172">
        <f t="shared" si="0"/>
        <v>835</v>
      </c>
      <c r="AP17" s="195">
        <f t="shared" si="0"/>
        <v>689</v>
      </c>
      <c r="AQ17" s="317">
        <f t="shared" si="0"/>
        <v>0</v>
      </c>
      <c r="AR17" s="317">
        <f t="shared" si="0"/>
        <v>0</v>
      </c>
    </row>
    <row r="18" spans="1:44">
      <c r="A18" s="312" t="s">
        <v>396</v>
      </c>
      <c r="B18" s="126">
        <v>301</v>
      </c>
      <c r="C18" s="169">
        <v>775090.05</v>
      </c>
      <c r="D18" s="168">
        <v>296</v>
      </c>
      <c r="E18" s="169">
        <v>760350.71999999997</v>
      </c>
      <c r="F18" s="167">
        <v>296</v>
      </c>
      <c r="G18" s="168">
        <v>105</v>
      </c>
      <c r="H18" s="168">
        <v>150</v>
      </c>
      <c r="I18" s="168">
        <v>28</v>
      </c>
      <c r="J18" s="168">
        <v>34</v>
      </c>
      <c r="K18" s="168">
        <v>99</v>
      </c>
      <c r="L18" s="168">
        <v>4</v>
      </c>
      <c r="M18" s="168">
        <v>0</v>
      </c>
      <c r="N18" s="168">
        <v>0</v>
      </c>
      <c r="O18" s="168">
        <v>0</v>
      </c>
      <c r="P18" s="168">
        <v>5</v>
      </c>
      <c r="Q18" s="168">
        <v>0</v>
      </c>
      <c r="R18" s="168">
        <v>0</v>
      </c>
      <c r="S18" s="168">
        <v>10</v>
      </c>
      <c r="T18" s="168">
        <v>0</v>
      </c>
      <c r="U18" s="168">
        <v>0</v>
      </c>
      <c r="V18" s="168">
        <v>0</v>
      </c>
      <c r="W18" s="168">
        <v>0</v>
      </c>
      <c r="X18" s="168">
        <v>94</v>
      </c>
      <c r="Y18" s="168">
        <v>186</v>
      </c>
      <c r="Z18" s="168">
        <v>16</v>
      </c>
      <c r="AA18" s="168">
        <v>165</v>
      </c>
      <c r="AB18" s="168">
        <v>0</v>
      </c>
      <c r="AC18" s="168">
        <v>30</v>
      </c>
      <c r="AD18" s="192">
        <v>101</v>
      </c>
      <c r="AE18" s="167">
        <v>276</v>
      </c>
      <c r="AF18" s="168">
        <v>87</v>
      </c>
      <c r="AG18" s="168">
        <v>104</v>
      </c>
      <c r="AH18" s="168">
        <v>240</v>
      </c>
      <c r="AI18" s="192">
        <v>33</v>
      </c>
      <c r="AJ18" s="167">
        <v>180</v>
      </c>
      <c r="AK18" s="168">
        <v>88</v>
      </c>
      <c r="AL18" s="168">
        <v>5</v>
      </c>
      <c r="AM18" s="192">
        <v>6</v>
      </c>
      <c r="AN18" s="190">
        <v>582</v>
      </c>
      <c r="AO18" s="168">
        <v>209</v>
      </c>
      <c r="AP18" s="192">
        <v>242</v>
      </c>
      <c r="AQ18" s="315">
        <v>0</v>
      </c>
      <c r="AR18" s="315">
        <v>0</v>
      </c>
    </row>
    <row r="19" spans="1:44">
      <c r="A19" s="312" t="s">
        <v>397</v>
      </c>
      <c r="B19" s="126">
        <v>135</v>
      </c>
      <c r="C19" s="169">
        <v>347631.75</v>
      </c>
      <c r="D19" s="168">
        <v>144</v>
      </c>
      <c r="E19" s="169">
        <v>369719.82</v>
      </c>
      <c r="F19" s="167">
        <v>144</v>
      </c>
      <c r="G19" s="168">
        <v>62</v>
      </c>
      <c r="H19" s="168">
        <v>57</v>
      </c>
      <c r="I19" s="168">
        <v>16</v>
      </c>
      <c r="J19" s="168">
        <v>9</v>
      </c>
      <c r="K19" s="168">
        <v>29</v>
      </c>
      <c r="L19" s="168">
        <v>0</v>
      </c>
      <c r="M19" s="168">
        <v>3</v>
      </c>
      <c r="N19" s="168">
        <v>0</v>
      </c>
      <c r="O19" s="168">
        <v>0</v>
      </c>
      <c r="P19" s="168">
        <v>2</v>
      </c>
      <c r="Q19" s="168">
        <v>0</v>
      </c>
      <c r="R19" s="168">
        <v>0</v>
      </c>
      <c r="S19" s="168">
        <v>8</v>
      </c>
      <c r="T19" s="168">
        <v>0</v>
      </c>
      <c r="U19" s="168">
        <v>0</v>
      </c>
      <c r="V19" s="168">
        <v>0</v>
      </c>
      <c r="W19" s="168">
        <v>0</v>
      </c>
      <c r="X19" s="168">
        <v>27</v>
      </c>
      <c r="Y19" s="168">
        <v>115</v>
      </c>
      <c r="Z19" s="168">
        <v>2</v>
      </c>
      <c r="AA19" s="168">
        <v>50</v>
      </c>
      <c r="AB19" s="168">
        <v>64</v>
      </c>
      <c r="AC19" s="168">
        <v>0</v>
      </c>
      <c r="AD19" s="192">
        <v>30</v>
      </c>
      <c r="AE19" s="167">
        <v>160</v>
      </c>
      <c r="AF19" s="168">
        <v>52</v>
      </c>
      <c r="AG19" s="168">
        <v>40</v>
      </c>
      <c r="AH19" s="168">
        <v>156</v>
      </c>
      <c r="AI19" s="192">
        <v>2</v>
      </c>
      <c r="AJ19" s="167">
        <v>101</v>
      </c>
      <c r="AK19" s="168">
        <v>50</v>
      </c>
      <c r="AL19" s="168">
        <v>0</v>
      </c>
      <c r="AM19" s="192">
        <v>0</v>
      </c>
      <c r="AN19" s="190">
        <v>339</v>
      </c>
      <c r="AO19" s="168">
        <v>142</v>
      </c>
      <c r="AP19" s="192">
        <v>128</v>
      </c>
      <c r="AQ19" s="315">
        <v>0</v>
      </c>
      <c r="AR19" s="315">
        <v>0</v>
      </c>
    </row>
    <row r="20" spans="1:44">
      <c r="A20" s="312" t="s">
        <v>398</v>
      </c>
      <c r="B20" s="126">
        <v>31</v>
      </c>
      <c r="C20" s="169">
        <v>79826.55</v>
      </c>
      <c r="D20" s="168">
        <v>27</v>
      </c>
      <c r="E20" s="169">
        <v>69293.34</v>
      </c>
      <c r="F20" s="167">
        <v>27</v>
      </c>
      <c r="G20" s="168">
        <v>8</v>
      </c>
      <c r="H20" s="168">
        <v>15</v>
      </c>
      <c r="I20" s="168">
        <v>2</v>
      </c>
      <c r="J20" s="168">
        <v>1</v>
      </c>
      <c r="K20" s="168">
        <v>8</v>
      </c>
      <c r="L20" s="168">
        <v>0</v>
      </c>
      <c r="M20" s="168">
        <v>1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3</v>
      </c>
      <c r="T20" s="168">
        <v>0</v>
      </c>
      <c r="U20" s="168">
        <v>0</v>
      </c>
      <c r="V20" s="168">
        <v>0</v>
      </c>
      <c r="W20" s="168">
        <v>0</v>
      </c>
      <c r="X20" s="168">
        <v>5</v>
      </c>
      <c r="Y20" s="168">
        <v>21</v>
      </c>
      <c r="Z20" s="168">
        <v>1</v>
      </c>
      <c r="AA20" s="168">
        <v>5</v>
      </c>
      <c r="AB20" s="168">
        <v>12</v>
      </c>
      <c r="AC20" s="168">
        <v>0</v>
      </c>
      <c r="AD20" s="192">
        <v>10</v>
      </c>
      <c r="AE20" s="167">
        <v>34</v>
      </c>
      <c r="AF20" s="168">
        <v>21</v>
      </c>
      <c r="AG20" s="168">
        <v>11</v>
      </c>
      <c r="AH20" s="168">
        <v>20</v>
      </c>
      <c r="AI20" s="192">
        <v>4</v>
      </c>
      <c r="AJ20" s="167">
        <v>10</v>
      </c>
      <c r="AK20" s="168">
        <v>10</v>
      </c>
      <c r="AL20" s="168">
        <v>108</v>
      </c>
      <c r="AM20" s="192">
        <v>2</v>
      </c>
      <c r="AN20" s="190">
        <v>80</v>
      </c>
      <c r="AO20" s="168">
        <v>31</v>
      </c>
      <c r="AP20" s="192">
        <v>39</v>
      </c>
      <c r="AQ20" s="315">
        <v>0</v>
      </c>
      <c r="AR20" s="315">
        <v>0</v>
      </c>
    </row>
    <row r="21" spans="1:44">
      <c r="A21" s="312" t="s">
        <v>399</v>
      </c>
      <c r="B21" s="126">
        <v>60</v>
      </c>
      <c r="C21" s="169">
        <v>154503</v>
      </c>
      <c r="D21" s="168">
        <v>62</v>
      </c>
      <c r="E21" s="169">
        <v>158798.73000000001</v>
      </c>
      <c r="F21" s="167">
        <v>62</v>
      </c>
      <c r="G21" s="168">
        <v>36</v>
      </c>
      <c r="H21" s="168">
        <v>28</v>
      </c>
      <c r="I21" s="168">
        <v>4</v>
      </c>
      <c r="J21" s="168">
        <v>10</v>
      </c>
      <c r="K21" s="168">
        <v>18</v>
      </c>
      <c r="L21" s="168">
        <v>0</v>
      </c>
      <c r="M21" s="168">
        <v>1</v>
      </c>
      <c r="N21" s="168">
        <v>0</v>
      </c>
      <c r="O21" s="168">
        <v>0</v>
      </c>
      <c r="P21" s="168">
        <v>1</v>
      </c>
      <c r="Q21" s="168">
        <v>0</v>
      </c>
      <c r="R21" s="168">
        <v>0</v>
      </c>
      <c r="S21" s="168">
        <v>4</v>
      </c>
      <c r="T21" s="168">
        <v>0</v>
      </c>
      <c r="U21" s="168">
        <v>0</v>
      </c>
      <c r="V21" s="168">
        <v>0</v>
      </c>
      <c r="W21" s="168">
        <v>0</v>
      </c>
      <c r="X21" s="168">
        <v>7</v>
      </c>
      <c r="Y21" s="168">
        <v>53</v>
      </c>
      <c r="Z21" s="168">
        <v>2</v>
      </c>
      <c r="AA21" s="168">
        <v>11</v>
      </c>
      <c r="AB21" s="168">
        <v>29</v>
      </c>
      <c r="AC21" s="168">
        <v>0</v>
      </c>
      <c r="AD21" s="192">
        <v>22</v>
      </c>
      <c r="AE21" s="167">
        <v>79</v>
      </c>
      <c r="AF21" s="168">
        <v>31</v>
      </c>
      <c r="AG21" s="168">
        <v>21</v>
      </c>
      <c r="AH21" s="168">
        <v>51</v>
      </c>
      <c r="AI21" s="192">
        <v>4</v>
      </c>
      <c r="AJ21" s="167">
        <v>27</v>
      </c>
      <c r="AK21" s="168">
        <v>23</v>
      </c>
      <c r="AL21" s="168">
        <v>139</v>
      </c>
      <c r="AM21" s="192">
        <v>6</v>
      </c>
      <c r="AN21" s="190">
        <v>135</v>
      </c>
      <c r="AO21" s="168">
        <v>60</v>
      </c>
      <c r="AP21" s="192">
        <v>58</v>
      </c>
      <c r="AQ21" s="315">
        <v>0</v>
      </c>
      <c r="AR21" s="315">
        <v>0</v>
      </c>
    </row>
    <row r="22" spans="1:44">
      <c r="A22" s="312" t="s">
        <v>400</v>
      </c>
      <c r="B22" s="126">
        <v>64</v>
      </c>
      <c r="C22" s="169">
        <v>164803.20000000001</v>
      </c>
      <c r="D22" s="168">
        <v>54</v>
      </c>
      <c r="E22" s="169">
        <v>138819.69</v>
      </c>
      <c r="F22" s="167">
        <v>54</v>
      </c>
      <c r="G22" s="168">
        <v>24</v>
      </c>
      <c r="H22" s="168">
        <v>20</v>
      </c>
      <c r="I22" s="168">
        <v>1</v>
      </c>
      <c r="J22" s="168">
        <v>3</v>
      </c>
      <c r="K22" s="168">
        <v>15</v>
      </c>
      <c r="L22" s="168">
        <v>0</v>
      </c>
      <c r="M22" s="168">
        <v>1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2</v>
      </c>
      <c r="T22" s="168">
        <v>0</v>
      </c>
      <c r="U22" s="168">
        <v>0</v>
      </c>
      <c r="V22" s="168">
        <v>0</v>
      </c>
      <c r="W22" s="168">
        <v>0</v>
      </c>
      <c r="X22" s="168">
        <v>7</v>
      </c>
      <c r="Y22" s="168">
        <v>45</v>
      </c>
      <c r="Z22" s="168">
        <v>2</v>
      </c>
      <c r="AA22" s="168">
        <v>11</v>
      </c>
      <c r="AB22" s="168">
        <v>33</v>
      </c>
      <c r="AC22" s="168">
        <v>2</v>
      </c>
      <c r="AD22" s="192">
        <v>8</v>
      </c>
      <c r="AE22" s="167">
        <v>74</v>
      </c>
      <c r="AF22" s="168">
        <v>40</v>
      </c>
      <c r="AG22" s="168">
        <v>18</v>
      </c>
      <c r="AH22" s="168">
        <v>48</v>
      </c>
      <c r="AI22" s="192">
        <v>1</v>
      </c>
      <c r="AJ22" s="167">
        <v>33</v>
      </c>
      <c r="AK22" s="168">
        <v>17</v>
      </c>
      <c r="AL22" s="168">
        <v>82</v>
      </c>
      <c r="AM22" s="192">
        <v>2</v>
      </c>
      <c r="AN22" s="190">
        <v>156</v>
      </c>
      <c r="AO22" s="168">
        <v>65</v>
      </c>
      <c r="AP22" s="192">
        <v>69</v>
      </c>
      <c r="AQ22" s="315">
        <v>0</v>
      </c>
      <c r="AR22" s="315">
        <v>0</v>
      </c>
    </row>
    <row r="23" spans="1:44">
      <c r="A23" s="312" t="s">
        <v>401</v>
      </c>
      <c r="B23" s="126">
        <v>30</v>
      </c>
      <c r="C23" s="169">
        <v>77251.5</v>
      </c>
      <c r="D23" s="168">
        <v>30</v>
      </c>
      <c r="E23" s="169">
        <v>76940.820000000007</v>
      </c>
      <c r="F23" s="167">
        <v>30</v>
      </c>
      <c r="G23" s="168">
        <v>17</v>
      </c>
      <c r="H23" s="168">
        <v>16</v>
      </c>
      <c r="I23" s="168">
        <v>3</v>
      </c>
      <c r="J23" s="168">
        <v>1</v>
      </c>
      <c r="K23" s="168">
        <v>11</v>
      </c>
      <c r="L23" s="168">
        <v>2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4</v>
      </c>
      <c r="T23" s="168">
        <v>0</v>
      </c>
      <c r="U23" s="168">
        <v>0</v>
      </c>
      <c r="V23" s="168">
        <v>0</v>
      </c>
      <c r="W23" s="168">
        <v>0</v>
      </c>
      <c r="X23" s="168">
        <v>7</v>
      </c>
      <c r="Y23" s="168">
        <v>22</v>
      </c>
      <c r="Z23" s="168">
        <v>1</v>
      </c>
      <c r="AA23" s="168">
        <v>8</v>
      </c>
      <c r="AB23" s="168">
        <v>16</v>
      </c>
      <c r="AC23" s="168">
        <v>1</v>
      </c>
      <c r="AD23" s="192">
        <v>5</v>
      </c>
      <c r="AE23" s="167">
        <v>31</v>
      </c>
      <c r="AF23" s="168">
        <v>15</v>
      </c>
      <c r="AG23" s="168">
        <v>13</v>
      </c>
      <c r="AH23" s="168">
        <v>27</v>
      </c>
      <c r="AI23" s="192">
        <v>2</v>
      </c>
      <c r="AJ23" s="167">
        <v>9</v>
      </c>
      <c r="AK23" s="168">
        <v>22</v>
      </c>
      <c r="AL23" s="168">
        <v>35</v>
      </c>
      <c r="AM23" s="192">
        <v>1</v>
      </c>
      <c r="AN23" s="190">
        <v>64</v>
      </c>
      <c r="AO23" s="168">
        <v>32</v>
      </c>
      <c r="AP23" s="192">
        <v>34</v>
      </c>
      <c r="AQ23" s="315">
        <v>0</v>
      </c>
      <c r="AR23" s="315">
        <v>0</v>
      </c>
    </row>
    <row r="24" spans="1:44">
      <c r="A24" s="312" t="s">
        <v>402</v>
      </c>
      <c r="B24" s="126">
        <v>175</v>
      </c>
      <c r="C24" s="169">
        <v>450633.75</v>
      </c>
      <c r="D24" s="168">
        <v>153</v>
      </c>
      <c r="E24" s="169">
        <v>392584.58999999997</v>
      </c>
      <c r="F24" s="167">
        <v>153</v>
      </c>
      <c r="G24" s="168">
        <v>74</v>
      </c>
      <c r="H24" s="168">
        <v>68</v>
      </c>
      <c r="I24" s="168">
        <v>14</v>
      </c>
      <c r="J24" s="168">
        <v>16</v>
      </c>
      <c r="K24" s="168">
        <v>26</v>
      </c>
      <c r="L24" s="168">
        <v>1</v>
      </c>
      <c r="M24" s="168">
        <v>5</v>
      </c>
      <c r="N24" s="168">
        <v>0</v>
      </c>
      <c r="O24" s="168">
        <v>0</v>
      </c>
      <c r="P24" s="168">
        <v>7</v>
      </c>
      <c r="Q24" s="168">
        <v>0</v>
      </c>
      <c r="R24" s="168">
        <v>0</v>
      </c>
      <c r="S24" s="168">
        <v>13</v>
      </c>
      <c r="T24" s="168">
        <v>1</v>
      </c>
      <c r="U24" s="168">
        <v>0</v>
      </c>
      <c r="V24" s="168">
        <v>0</v>
      </c>
      <c r="W24" s="168">
        <v>0</v>
      </c>
      <c r="X24" s="168">
        <v>22</v>
      </c>
      <c r="Y24" s="168">
        <v>127</v>
      </c>
      <c r="Z24" s="168">
        <v>4</v>
      </c>
      <c r="AA24" s="168">
        <v>44</v>
      </c>
      <c r="AB24" s="168">
        <v>69</v>
      </c>
      <c r="AC24" s="168">
        <v>0</v>
      </c>
      <c r="AD24" s="192">
        <v>40</v>
      </c>
      <c r="AE24" s="167">
        <v>200</v>
      </c>
      <c r="AF24" s="168">
        <v>73</v>
      </c>
      <c r="AG24" s="168">
        <v>65</v>
      </c>
      <c r="AH24" s="168">
        <v>114</v>
      </c>
      <c r="AI24" s="192">
        <v>1</v>
      </c>
      <c r="AJ24" s="167">
        <v>83</v>
      </c>
      <c r="AK24" s="168">
        <v>76</v>
      </c>
      <c r="AL24" s="168">
        <v>451</v>
      </c>
      <c r="AM24" s="192">
        <v>9</v>
      </c>
      <c r="AN24" s="190">
        <v>425</v>
      </c>
      <c r="AO24" s="168">
        <v>189</v>
      </c>
      <c r="AP24" s="192">
        <v>166</v>
      </c>
      <c r="AQ24" s="315">
        <v>0</v>
      </c>
      <c r="AR24" s="315">
        <v>0</v>
      </c>
    </row>
    <row r="25" spans="1:44" ht="13.5">
      <c r="A25" s="316" t="s">
        <v>403</v>
      </c>
      <c r="B25" s="200">
        <f>SUM(B18:B24)</f>
        <v>796</v>
      </c>
      <c r="C25" s="173">
        <f t="shared" ref="C25:AR25" si="1">SUM(C18:C24)</f>
        <v>2049739.8</v>
      </c>
      <c r="D25" s="172">
        <f t="shared" si="1"/>
        <v>766</v>
      </c>
      <c r="E25" s="173">
        <f t="shared" si="1"/>
        <v>1966507.71</v>
      </c>
      <c r="F25" s="171">
        <f t="shared" si="1"/>
        <v>766</v>
      </c>
      <c r="G25" s="172">
        <f t="shared" si="1"/>
        <v>326</v>
      </c>
      <c r="H25" s="172">
        <f t="shared" si="1"/>
        <v>354</v>
      </c>
      <c r="I25" s="172">
        <f t="shared" si="1"/>
        <v>68</v>
      </c>
      <c r="J25" s="172">
        <f t="shared" si="1"/>
        <v>74</v>
      </c>
      <c r="K25" s="172">
        <f t="shared" si="1"/>
        <v>206</v>
      </c>
      <c r="L25" s="172">
        <f t="shared" si="1"/>
        <v>7</v>
      </c>
      <c r="M25" s="172">
        <f t="shared" si="1"/>
        <v>11</v>
      </c>
      <c r="N25" s="172">
        <f t="shared" si="1"/>
        <v>0</v>
      </c>
      <c r="O25" s="172">
        <f t="shared" si="1"/>
        <v>0</v>
      </c>
      <c r="P25" s="172">
        <f t="shared" si="1"/>
        <v>15</v>
      </c>
      <c r="Q25" s="172">
        <f t="shared" si="1"/>
        <v>0</v>
      </c>
      <c r="R25" s="172">
        <f t="shared" si="1"/>
        <v>0</v>
      </c>
      <c r="S25" s="172">
        <f t="shared" si="1"/>
        <v>44</v>
      </c>
      <c r="T25" s="172">
        <f t="shared" si="1"/>
        <v>1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169</v>
      </c>
      <c r="Y25" s="172">
        <f t="shared" si="1"/>
        <v>569</v>
      </c>
      <c r="Z25" s="172">
        <f t="shared" si="1"/>
        <v>28</v>
      </c>
      <c r="AA25" s="172">
        <f t="shared" si="1"/>
        <v>294</v>
      </c>
      <c r="AB25" s="172">
        <f t="shared" si="1"/>
        <v>223</v>
      </c>
      <c r="AC25" s="172">
        <f t="shared" si="1"/>
        <v>33</v>
      </c>
      <c r="AD25" s="195">
        <f t="shared" si="1"/>
        <v>216</v>
      </c>
      <c r="AE25" s="171">
        <f t="shared" si="1"/>
        <v>854</v>
      </c>
      <c r="AF25" s="172">
        <f t="shared" si="1"/>
        <v>319</v>
      </c>
      <c r="AG25" s="172">
        <f t="shared" si="1"/>
        <v>272</v>
      </c>
      <c r="AH25" s="172">
        <f t="shared" si="1"/>
        <v>656</v>
      </c>
      <c r="AI25" s="195">
        <f t="shared" si="1"/>
        <v>47</v>
      </c>
      <c r="AJ25" s="171">
        <f t="shared" si="1"/>
        <v>443</v>
      </c>
      <c r="AK25" s="172">
        <f t="shared" si="1"/>
        <v>286</v>
      </c>
      <c r="AL25" s="172">
        <f t="shared" si="1"/>
        <v>820</v>
      </c>
      <c r="AM25" s="195">
        <f t="shared" si="1"/>
        <v>26</v>
      </c>
      <c r="AN25" s="193">
        <f t="shared" si="1"/>
        <v>1781</v>
      </c>
      <c r="AO25" s="172">
        <f t="shared" si="1"/>
        <v>728</v>
      </c>
      <c r="AP25" s="195">
        <f t="shared" si="1"/>
        <v>736</v>
      </c>
      <c r="AQ25" s="317">
        <f t="shared" si="1"/>
        <v>0</v>
      </c>
      <c r="AR25" s="317">
        <f t="shared" si="1"/>
        <v>0</v>
      </c>
    </row>
    <row r="26" spans="1:44">
      <c r="A26" s="312" t="s">
        <v>404</v>
      </c>
      <c r="B26" s="126">
        <v>93</v>
      </c>
      <c r="C26" s="169">
        <v>236904.55</v>
      </c>
      <c r="D26" s="168">
        <v>97</v>
      </c>
      <c r="E26" s="169">
        <v>249080.81</v>
      </c>
      <c r="F26" s="167">
        <v>97</v>
      </c>
      <c r="G26" s="168">
        <v>31</v>
      </c>
      <c r="H26" s="168">
        <v>44</v>
      </c>
      <c r="I26" s="168">
        <v>7</v>
      </c>
      <c r="J26" s="168">
        <v>12</v>
      </c>
      <c r="K26" s="168">
        <v>31</v>
      </c>
      <c r="L26" s="168">
        <v>1</v>
      </c>
      <c r="M26" s="168">
        <v>1</v>
      </c>
      <c r="N26" s="168">
        <v>0</v>
      </c>
      <c r="O26" s="168">
        <v>0</v>
      </c>
      <c r="P26" s="168">
        <v>1</v>
      </c>
      <c r="Q26" s="168">
        <v>0</v>
      </c>
      <c r="R26" s="168">
        <v>0</v>
      </c>
      <c r="S26" s="168">
        <v>1</v>
      </c>
      <c r="T26" s="168">
        <v>0</v>
      </c>
      <c r="U26" s="168">
        <v>0</v>
      </c>
      <c r="V26" s="168">
        <v>0</v>
      </c>
      <c r="W26" s="168">
        <v>0</v>
      </c>
      <c r="X26" s="168">
        <v>25</v>
      </c>
      <c r="Y26" s="168">
        <v>59</v>
      </c>
      <c r="Z26" s="168">
        <v>13</v>
      </c>
      <c r="AA26" s="168">
        <v>40</v>
      </c>
      <c r="AB26" s="168">
        <v>42</v>
      </c>
      <c r="AC26" s="168">
        <v>0</v>
      </c>
      <c r="AD26" s="192">
        <v>15</v>
      </c>
      <c r="AE26" s="167">
        <v>83</v>
      </c>
      <c r="AF26" s="168">
        <v>22</v>
      </c>
      <c r="AG26" s="168">
        <v>20</v>
      </c>
      <c r="AH26" s="168">
        <v>83</v>
      </c>
      <c r="AI26" s="192">
        <v>0</v>
      </c>
      <c r="AJ26" s="167">
        <v>83</v>
      </c>
      <c r="AK26" s="168">
        <v>48</v>
      </c>
      <c r="AL26" s="168">
        <v>42</v>
      </c>
      <c r="AM26" s="192">
        <v>1</v>
      </c>
      <c r="AN26" s="190">
        <v>253</v>
      </c>
      <c r="AO26" s="168">
        <v>79</v>
      </c>
      <c r="AP26" s="192">
        <v>102</v>
      </c>
      <c r="AQ26" s="315">
        <v>0</v>
      </c>
      <c r="AR26" s="315">
        <v>0</v>
      </c>
    </row>
    <row r="27" spans="1:44">
      <c r="A27" s="312" t="s">
        <v>405</v>
      </c>
      <c r="B27" s="126">
        <v>91</v>
      </c>
      <c r="C27" s="169">
        <v>234329.55</v>
      </c>
      <c r="D27" s="168">
        <v>96</v>
      </c>
      <c r="E27" s="169">
        <v>246505.77</v>
      </c>
      <c r="F27" s="167">
        <v>96</v>
      </c>
      <c r="G27" s="168">
        <v>43</v>
      </c>
      <c r="H27" s="168">
        <v>54</v>
      </c>
      <c r="I27" s="168">
        <v>13</v>
      </c>
      <c r="J27" s="168">
        <v>13</v>
      </c>
      <c r="K27" s="168">
        <v>23</v>
      </c>
      <c r="L27" s="168">
        <v>7</v>
      </c>
      <c r="M27" s="168">
        <v>1</v>
      </c>
      <c r="N27" s="168">
        <v>0</v>
      </c>
      <c r="O27" s="168">
        <v>0</v>
      </c>
      <c r="P27" s="168">
        <v>1</v>
      </c>
      <c r="Q27" s="168">
        <v>0</v>
      </c>
      <c r="R27" s="168">
        <v>0</v>
      </c>
      <c r="S27" s="168">
        <v>8</v>
      </c>
      <c r="T27" s="168">
        <v>0</v>
      </c>
      <c r="U27" s="168">
        <v>0</v>
      </c>
      <c r="V27" s="168">
        <v>0</v>
      </c>
      <c r="W27" s="168">
        <v>0</v>
      </c>
      <c r="X27" s="168">
        <v>18</v>
      </c>
      <c r="Y27" s="168">
        <v>73</v>
      </c>
      <c r="Z27" s="168">
        <v>5</v>
      </c>
      <c r="AA27" s="168">
        <v>25</v>
      </c>
      <c r="AB27" s="168">
        <v>44</v>
      </c>
      <c r="AC27" s="168">
        <v>0</v>
      </c>
      <c r="AD27" s="192">
        <v>27</v>
      </c>
      <c r="AE27" s="167">
        <v>81</v>
      </c>
      <c r="AF27" s="168">
        <v>35</v>
      </c>
      <c r="AG27" s="168">
        <v>35</v>
      </c>
      <c r="AH27" s="168">
        <v>0</v>
      </c>
      <c r="AI27" s="192">
        <v>0</v>
      </c>
      <c r="AJ27" s="167">
        <v>0</v>
      </c>
      <c r="AK27" s="168">
        <v>0</v>
      </c>
      <c r="AL27" s="168">
        <v>0</v>
      </c>
      <c r="AM27" s="192">
        <v>3</v>
      </c>
      <c r="AN27" s="190">
        <v>240</v>
      </c>
      <c r="AO27" s="168">
        <v>86</v>
      </c>
      <c r="AP27" s="192">
        <v>103</v>
      </c>
      <c r="AQ27" s="315">
        <v>0</v>
      </c>
      <c r="AR27" s="315">
        <v>0</v>
      </c>
    </row>
    <row r="28" spans="1:44">
      <c r="A28" s="312" t="s">
        <v>406</v>
      </c>
      <c r="B28" s="126">
        <v>76</v>
      </c>
      <c r="C28" s="169">
        <v>195703.8</v>
      </c>
      <c r="D28" s="168">
        <v>82</v>
      </c>
      <c r="E28" s="169">
        <v>210066.72</v>
      </c>
      <c r="F28" s="167">
        <v>82</v>
      </c>
      <c r="G28" s="168">
        <v>33</v>
      </c>
      <c r="H28" s="168">
        <v>41</v>
      </c>
      <c r="I28" s="168">
        <v>11</v>
      </c>
      <c r="J28" s="168">
        <v>9</v>
      </c>
      <c r="K28" s="168">
        <v>25</v>
      </c>
      <c r="L28" s="168">
        <v>1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1</v>
      </c>
      <c r="T28" s="168">
        <v>0</v>
      </c>
      <c r="U28" s="168">
        <v>0</v>
      </c>
      <c r="V28" s="168">
        <v>0</v>
      </c>
      <c r="W28" s="168">
        <v>0</v>
      </c>
      <c r="X28" s="168">
        <v>18</v>
      </c>
      <c r="Y28" s="168">
        <v>60</v>
      </c>
      <c r="Z28" s="168">
        <v>4</v>
      </c>
      <c r="AA28" s="168">
        <v>24</v>
      </c>
      <c r="AB28" s="168">
        <v>38</v>
      </c>
      <c r="AC28" s="168">
        <v>0</v>
      </c>
      <c r="AD28" s="192">
        <v>20</v>
      </c>
      <c r="AE28" s="167">
        <v>71</v>
      </c>
      <c r="AF28" s="168">
        <v>26</v>
      </c>
      <c r="AG28" s="168">
        <v>24</v>
      </c>
      <c r="AH28" s="168">
        <v>54</v>
      </c>
      <c r="AI28" s="192">
        <v>3</v>
      </c>
      <c r="AJ28" s="167">
        <v>24</v>
      </c>
      <c r="AK28" s="168">
        <v>24</v>
      </c>
      <c r="AL28" s="168">
        <v>6</v>
      </c>
      <c r="AM28" s="192">
        <v>3</v>
      </c>
      <c r="AN28" s="190">
        <v>153</v>
      </c>
      <c r="AO28" s="168">
        <v>50</v>
      </c>
      <c r="AP28" s="192">
        <v>77</v>
      </c>
      <c r="AQ28" s="315">
        <v>0</v>
      </c>
      <c r="AR28" s="315">
        <v>0</v>
      </c>
    </row>
    <row r="29" spans="1:44">
      <c r="A29" s="312" t="s">
        <v>407</v>
      </c>
      <c r="B29" s="126">
        <v>129</v>
      </c>
      <c r="C29" s="169">
        <v>332181.45</v>
      </c>
      <c r="D29" s="168">
        <v>122</v>
      </c>
      <c r="E29" s="169">
        <v>312913.38</v>
      </c>
      <c r="F29" s="167">
        <v>122</v>
      </c>
      <c r="G29" s="168">
        <v>49</v>
      </c>
      <c r="H29" s="168">
        <v>57</v>
      </c>
      <c r="I29" s="168">
        <v>6</v>
      </c>
      <c r="J29" s="168">
        <v>10</v>
      </c>
      <c r="K29" s="168">
        <v>44</v>
      </c>
      <c r="L29" s="168">
        <v>0</v>
      </c>
      <c r="M29" s="168">
        <v>3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15</v>
      </c>
      <c r="T29" s="168">
        <v>0</v>
      </c>
      <c r="U29" s="168">
        <v>0</v>
      </c>
      <c r="V29" s="168">
        <v>0</v>
      </c>
      <c r="W29" s="168">
        <v>0</v>
      </c>
      <c r="X29" s="168">
        <v>18</v>
      </c>
      <c r="Y29" s="168">
        <v>99</v>
      </c>
      <c r="Z29" s="168">
        <v>5</v>
      </c>
      <c r="AA29" s="168">
        <v>45</v>
      </c>
      <c r="AB29" s="168">
        <v>48</v>
      </c>
      <c r="AC29" s="168">
        <v>0</v>
      </c>
      <c r="AD29" s="192">
        <v>29</v>
      </c>
      <c r="AE29" s="167">
        <v>122</v>
      </c>
      <c r="AF29" s="168">
        <v>51</v>
      </c>
      <c r="AG29" s="168">
        <v>41</v>
      </c>
      <c r="AH29" s="168">
        <v>96</v>
      </c>
      <c r="AI29" s="192">
        <v>6</v>
      </c>
      <c r="AJ29" s="167">
        <v>49</v>
      </c>
      <c r="AK29" s="168">
        <v>31</v>
      </c>
      <c r="AL29" s="168">
        <v>16</v>
      </c>
      <c r="AM29" s="192">
        <v>3</v>
      </c>
      <c r="AN29" s="190">
        <v>279</v>
      </c>
      <c r="AO29" s="168">
        <v>105</v>
      </c>
      <c r="AP29" s="192">
        <v>113</v>
      </c>
      <c r="AQ29" s="315">
        <v>0</v>
      </c>
      <c r="AR29" s="315">
        <v>0</v>
      </c>
    </row>
    <row r="30" spans="1:44">
      <c r="A30" s="312" t="s">
        <v>408</v>
      </c>
      <c r="B30" s="126">
        <v>156</v>
      </c>
      <c r="C30" s="169">
        <v>401707.84</v>
      </c>
      <c r="D30" s="168">
        <v>166</v>
      </c>
      <c r="E30" s="169">
        <v>425827.22000000003</v>
      </c>
      <c r="F30" s="167">
        <v>166</v>
      </c>
      <c r="G30" s="168">
        <v>44</v>
      </c>
      <c r="H30" s="168">
        <v>66</v>
      </c>
      <c r="I30" s="168">
        <v>8</v>
      </c>
      <c r="J30" s="168">
        <v>19</v>
      </c>
      <c r="K30" s="168">
        <v>47</v>
      </c>
      <c r="L30" s="168">
        <v>0</v>
      </c>
      <c r="M30" s="168">
        <v>1</v>
      </c>
      <c r="N30" s="168">
        <v>0</v>
      </c>
      <c r="O30" s="168">
        <v>0</v>
      </c>
      <c r="P30" s="168">
        <v>1</v>
      </c>
      <c r="Q30" s="168">
        <v>0</v>
      </c>
      <c r="R30" s="168">
        <v>0</v>
      </c>
      <c r="S30" s="168">
        <v>8</v>
      </c>
      <c r="T30" s="168">
        <v>0</v>
      </c>
      <c r="U30" s="168">
        <v>0</v>
      </c>
      <c r="V30" s="168">
        <v>0</v>
      </c>
      <c r="W30" s="168">
        <v>0</v>
      </c>
      <c r="X30" s="168">
        <v>25</v>
      </c>
      <c r="Y30" s="168">
        <v>128</v>
      </c>
      <c r="Z30" s="168">
        <v>13</v>
      </c>
      <c r="AA30" s="168">
        <v>78</v>
      </c>
      <c r="AB30" s="168">
        <v>65</v>
      </c>
      <c r="AC30" s="168">
        <v>0</v>
      </c>
      <c r="AD30" s="192">
        <v>23</v>
      </c>
      <c r="AE30" s="167">
        <v>180</v>
      </c>
      <c r="AF30" s="168">
        <v>60</v>
      </c>
      <c r="AG30" s="168">
        <v>60</v>
      </c>
      <c r="AH30" s="168">
        <v>119</v>
      </c>
      <c r="AI30" s="192">
        <v>30</v>
      </c>
      <c r="AJ30" s="167">
        <v>69</v>
      </c>
      <c r="AK30" s="168">
        <v>34</v>
      </c>
      <c r="AL30" s="168">
        <v>22</v>
      </c>
      <c r="AM30" s="192">
        <v>5</v>
      </c>
      <c r="AN30" s="190">
        <v>426</v>
      </c>
      <c r="AO30" s="168">
        <v>119</v>
      </c>
      <c r="AP30" s="192">
        <v>167</v>
      </c>
      <c r="AQ30" s="315">
        <v>0</v>
      </c>
      <c r="AR30" s="315">
        <v>0</v>
      </c>
    </row>
    <row r="31" spans="1:44">
      <c r="A31" s="312" t="s">
        <v>409</v>
      </c>
      <c r="B31" s="126">
        <v>390</v>
      </c>
      <c r="C31" s="169">
        <v>1569172.75</v>
      </c>
      <c r="D31" s="168">
        <v>366</v>
      </c>
      <c r="E31" s="169">
        <v>1481345.75</v>
      </c>
      <c r="F31" s="167">
        <v>366</v>
      </c>
      <c r="G31" s="168">
        <v>120</v>
      </c>
      <c r="H31" s="168">
        <v>171</v>
      </c>
      <c r="I31" s="168">
        <v>32</v>
      </c>
      <c r="J31" s="168">
        <v>45</v>
      </c>
      <c r="K31" s="168">
        <v>116</v>
      </c>
      <c r="L31" s="168">
        <v>3</v>
      </c>
      <c r="M31" s="168">
        <v>0</v>
      </c>
      <c r="N31" s="168">
        <v>0</v>
      </c>
      <c r="O31" s="168">
        <v>0</v>
      </c>
      <c r="P31" s="168">
        <v>2</v>
      </c>
      <c r="Q31" s="168">
        <v>0</v>
      </c>
      <c r="R31" s="168">
        <v>0</v>
      </c>
      <c r="S31" s="168">
        <v>18</v>
      </c>
      <c r="T31" s="168">
        <v>0</v>
      </c>
      <c r="U31" s="168">
        <v>0</v>
      </c>
      <c r="V31" s="168">
        <v>0</v>
      </c>
      <c r="W31" s="168">
        <v>0</v>
      </c>
      <c r="X31" s="168">
        <v>88</v>
      </c>
      <c r="Y31" s="168">
        <v>264</v>
      </c>
      <c r="Z31" s="168">
        <v>14</v>
      </c>
      <c r="AA31" s="168">
        <v>131</v>
      </c>
      <c r="AB31" s="168">
        <v>0</v>
      </c>
      <c r="AC31" s="168">
        <v>94</v>
      </c>
      <c r="AD31" s="192">
        <v>141</v>
      </c>
      <c r="AE31" s="167">
        <v>370</v>
      </c>
      <c r="AF31" s="168">
        <v>136</v>
      </c>
      <c r="AG31" s="168">
        <v>140</v>
      </c>
      <c r="AH31" s="168">
        <v>370</v>
      </c>
      <c r="AI31" s="192">
        <v>0</v>
      </c>
      <c r="AJ31" s="167">
        <v>121</v>
      </c>
      <c r="AK31" s="168">
        <v>82</v>
      </c>
      <c r="AL31" s="168">
        <v>578</v>
      </c>
      <c r="AM31" s="192">
        <v>8</v>
      </c>
      <c r="AN31" s="190">
        <v>629</v>
      </c>
      <c r="AO31" s="168">
        <v>192</v>
      </c>
      <c r="AP31" s="192">
        <v>302</v>
      </c>
      <c r="AQ31" s="315">
        <v>0</v>
      </c>
      <c r="AR31" s="315">
        <v>0</v>
      </c>
    </row>
    <row r="32" spans="1:44">
      <c r="A32" s="312" t="s">
        <v>410</v>
      </c>
      <c r="B32" s="126">
        <v>416</v>
      </c>
      <c r="C32" s="169">
        <v>1071220.8799999999</v>
      </c>
      <c r="D32" s="168">
        <v>411</v>
      </c>
      <c r="E32" s="169">
        <v>1055782.5</v>
      </c>
      <c r="F32" s="167">
        <v>411</v>
      </c>
      <c r="G32" s="168">
        <v>146</v>
      </c>
      <c r="H32" s="168">
        <v>188</v>
      </c>
      <c r="I32" s="168">
        <v>25</v>
      </c>
      <c r="J32" s="168">
        <v>33</v>
      </c>
      <c r="K32" s="168">
        <v>142</v>
      </c>
      <c r="L32" s="168">
        <v>1</v>
      </c>
      <c r="M32" s="168">
        <v>0</v>
      </c>
      <c r="N32" s="168">
        <v>0</v>
      </c>
      <c r="O32" s="168">
        <v>0</v>
      </c>
      <c r="P32" s="168">
        <v>3</v>
      </c>
      <c r="Q32" s="168">
        <v>0</v>
      </c>
      <c r="R32" s="168">
        <v>0</v>
      </c>
      <c r="S32" s="168">
        <v>28</v>
      </c>
      <c r="T32" s="168">
        <v>0</v>
      </c>
      <c r="U32" s="168">
        <v>0</v>
      </c>
      <c r="V32" s="168">
        <v>0</v>
      </c>
      <c r="W32" s="168">
        <v>0</v>
      </c>
      <c r="X32" s="168">
        <v>63</v>
      </c>
      <c r="Y32" s="168">
        <v>337</v>
      </c>
      <c r="Z32" s="168">
        <v>11</v>
      </c>
      <c r="AA32" s="168">
        <v>43</v>
      </c>
      <c r="AB32" s="168">
        <v>287</v>
      </c>
      <c r="AC32" s="168">
        <v>0</v>
      </c>
      <c r="AD32" s="192">
        <v>81</v>
      </c>
      <c r="AE32" s="167">
        <v>443</v>
      </c>
      <c r="AF32" s="168">
        <v>171</v>
      </c>
      <c r="AG32" s="168">
        <v>145</v>
      </c>
      <c r="AH32" s="168">
        <v>443</v>
      </c>
      <c r="AI32" s="192">
        <v>0</v>
      </c>
      <c r="AJ32" s="167">
        <v>443</v>
      </c>
      <c r="AK32" s="168">
        <v>30</v>
      </c>
      <c r="AL32" s="168">
        <v>457</v>
      </c>
      <c r="AM32" s="192">
        <v>0</v>
      </c>
      <c r="AN32" s="190">
        <v>891</v>
      </c>
      <c r="AO32" s="168">
        <v>341</v>
      </c>
      <c r="AP32" s="192">
        <v>378</v>
      </c>
      <c r="AQ32" s="315">
        <v>0</v>
      </c>
      <c r="AR32" s="315">
        <v>0</v>
      </c>
    </row>
    <row r="33" spans="1:44">
      <c r="A33" s="312" t="s">
        <v>411</v>
      </c>
      <c r="B33" s="126">
        <v>62</v>
      </c>
      <c r="C33" s="169">
        <v>159653.1</v>
      </c>
      <c r="D33" s="168">
        <v>62</v>
      </c>
      <c r="E33" s="169">
        <v>159497.76999999999</v>
      </c>
      <c r="F33" s="167">
        <v>62</v>
      </c>
      <c r="G33" s="168">
        <v>25</v>
      </c>
      <c r="H33" s="168">
        <v>32</v>
      </c>
      <c r="I33" s="168">
        <v>3</v>
      </c>
      <c r="J33" s="168">
        <v>4</v>
      </c>
      <c r="K33" s="168">
        <v>24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4</v>
      </c>
      <c r="T33" s="168">
        <v>0</v>
      </c>
      <c r="U33" s="168">
        <v>0</v>
      </c>
      <c r="V33" s="168">
        <v>0</v>
      </c>
      <c r="W33" s="168">
        <v>0</v>
      </c>
      <c r="X33" s="168">
        <v>13</v>
      </c>
      <c r="Y33" s="168">
        <v>47</v>
      </c>
      <c r="Z33" s="168">
        <v>2</v>
      </c>
      <c r="AA33" s="168">
        <v>17</v>
      </c>
      <c r="AB33" s="168">
        <v>0</v>
      </c>
      <c r="AC33" s="168">
        <v>13</v>
      </c>
      <c r="AD33" s="192">
        <v>32</v>
      </c>
      <c r="AE33" s="167">
        <v>70</v>
      </c>
      <c r="AF33" s="168">
        <v>29</v>
      </c>
      <c r="AG33" s="168">
        <v>25</v>
      </c>
      <c r="AH33" s="168">
        <v>70</v>
      </c>
      <c r="AI33" s="192">
        <v>0</v>
      </c>
      <c r="AJ33" s="167">
        <v>39</v>
      </c>
      <c r="AK33" s="168">
        <v>33</v>
      </c>
      <c r="AL33" s="168">
        <v>169</v>
      </c>
      <c r="AM33" s="192">
        <v>0</v>
      </c>
      <c r="AN33" s="190">
        <v>155</v>
      </c>
      <c r="AO33" s="168">
        <v>52</v>
      </c>
      <c r="AP33" s="192">
        <v>84</v>
      </c>
      <c r="AQ33" s="315">
        <v>0</v>
      </c>
      <c r="AR33" s="315">
        <v>0</v>
      </c>
    </row>
    <row r="34" spans="1:44">
      <c r="A34" s="312" t="s">
        <v>412</v>
      </c>
      <c r="B34" s="126">
        <v>153</v>
      </c>
      <c r="C34" s="169">
        <v>393982.65</v>
      </c>
      <c r="D34" s="168">
        <v>173</v>
      </c>
      <c r="E34" s="169">
        <v>443619.57</v>
      </c>
      <c r="F34" s="167">
        <v>173</v>
      </c>
      <c r="G34" s="168">
        <v>85</v>
      </c>
      <c r="H34" s="168">
        <v>77</v>
      </c>
      <c r="I34" s="168">
        <v>16</v>
      </c>
      <c r="J34" s="168">
        <v>13</v>
      </c>
      <c r="K34" s="168">
        <v>29</v>
      </c>
      <c r="L34" s="168">
        <v>1</v>
      </c>
      <c r="M34" s="168">
        <v>1</v>
      </c>
      <c r="N34" s="168">
        <v>0</v>
      </c>
      <c r="O34" s="168">
        <v>0</v>
      </c>
      <c r="P34" s="168">
        <v>1</v>
      </c>
      <c r="Q34" s="168">
        <v>0</v>
      </c>
      <c r="R34" s="168">
        <v>0</v>
      </c>
      <c r="S34" s="168">
        <v>22</v>
      </c>
      <c r="T34" s="168">
        <v>0</v>
      </c>
      <c r="U34" s="168">
        <v>0</v>
      </c>
      <c r="V34" s="168">
        <v>0</v>
      </c>
      <c r="W34" s="168">
        <v>0</v>
      </c>
      <c r="X34" s="168">
        <v>25</v>
      </c>
      <c r="Y34" s="168">
        <v>144</v>
      </c>
      <c r="Z34" s="168">
        <v>4</v>
      </c>
      <c r="AA34" s="168">
        <v>40</v>
      </c>
      <c r="AB34" s="168">
        <v>91</v>
      </c>
      <c r="AC34" s="168">
        <v>0</v>
      </c>
      <c r="AD34" s="192">
        <v>42</v>
      </c>
      <c r="AE34" s="167">
        <v>118</v>
      </c>
      <c r="AF34" s="168">
        <v>46</v>
      </c>
      <c r="AG34" s="168">
        <v>43</v>
      </c>
      <c r="AH34" s="168">
        <v>0</v>
      </c>
      <c r="AI34" s="192">
        <v>0</v>
      </c>
      <c r="AJ34" s="167">
        <v>0</v>
      </c>
      <c r="AK34" s="168">
        <v>0</v>
      </c>
      <c r="AL34" s="168">
        <v>0</v>
      </c>
      <c r="AM34" s="192">
        <v>5</v>
      </c>
      <c r="AN34" s="190">
        <v>419</v>
      </c>
      <c r="AO34" s="168">
        <v>170</v>
      </c>
      <c r="AP34" s="192">
        <v>162</v>
      </c>
      <c r="AQ34" s="315">
        <v>0</v>
      </c>
      <c r="AR34" s="315">
        <v>0</v>
      </c>
    </row>
    <row r="35" spans="1:44" ht="13.5">
      <c r="A35" s="316" t="s">
        <v>413</v>
      </c>
      <c r="B35" s="200">
        <f>SUM(B26:B34)</f>
        <v>1566</v>
      </c>
      <c r="C35" s="173">
        <f t="shared" ref="C35:AR35" si="2">SUM(C26:C34)</f>
        <v>4594856.57</v>
      </c>
      <c r="D35" s="172">
        <f t="shared" si="2"/>
        <v>1575</v>
      </c>
      <c r="E35" s="173">
        <f t="shared" si="2"/>
        <v>4584639.49</v>
      </c>
      <c r="F35" s="171">
        <f t="shared" si="2"/>
        <v>1575</v>
      </c>
      <c r="G35" s="172">
        <f t="shared" si="2"/>
        <v>576</v>
      </c>
      <c r="H35" s="172">
        <f t="shared" si="2"/>
        <v>730</v>
      </c>
      <c r="I35" s="172">
        <f t="shared" si="2"/>
        <v>121</v>
      </c>
      <c r="J35" s="172">
        <f t="shared" si="2"/>
        <v>158</v>
      </c>
      <c r="K35" s="172">
        <f t="shared" si="2"/>
        <v>481</v>
      </c>
      <c r="L35" s="172">
        <f t="shared" si="2"/>
        <v>14</v>
      </c>
      <c r="M35" s="172">
        <f t="shared" si="2"/>
        <v>7</v>
      </c>
      <c r="N35" s="172">
        <f t="shared" si="2"/>
        <v>0</v>
      </c>
      <c r="O35" s="172">
        <f t="shared" si="2"/>
        <v>0</v>
      </c>
      <c r="P35" s="172">
        <f t="shared" si="2"/>
        <v>9</v>
      </c>
      <c r="Q35" s="172">
        <f t="shared" si="2"/>
        <v>0</v>
      </c>
      <c r="R35" s="172">
        <f t="shared" si="2"/>
        <v>0</v>
      </c>
      <c r="S35" s="172">
        <f t="shared" si="2"/>
        <v>105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293</v>
      </c>
      <c r="Y35" s="172">
        <f t="shared" si="2"/>
        <v>1211</v>
      </c>
      <c r="Z35" s="172">
        <f t="shared" si="2"/>
        <v>71</v>
      </c>
      <c r="AA35" s="172">
        <f t="shared" si="2"/>
        <v>443</v>
      </c>
      <c r="AB35" s="172">
        <f t="shared" si="2"/>
        <v>615</v>
      </c>
      <c r="AC35" s="172">
        <f t="shared" si="2"/>
        <v>107</v>
      </c>
      <c r="AD35" s="195">
        <f t="shared" si="2"/>
        <v>410</v>
      </c>
      <c r="AE35" s="171">
        <f t="shared" si="2"/>
        <v>1538</v>
      </c>
      <c r="AF35" s="172">
        <f t="shared" si="2"/>
        <v>576</v>
      </c>
      <c r="AG35" s="172">
        <f t="shared" si="2"/>
        <v>533</v>
      </c>
      <c r="AH35" s="172">
        <f t="shared" si="2"/>
        <v>1235</v>
      </c>
      <c r="AI35" s="195">
        <f t="shared" si="2"/>
        <v>39</v>
      </c>
      <c r="AJ35" s="171">
        <f t="shared" si="2"/>
        <v>828</v>
      </c>
      <c r="AK35" s="172">
        <f t="shared" si="2"/>
        <v>282</v>
      </c>
      <c r="AL35" s="172">
        <f t="shared" si="2"/>
        <v>1290</v>
      </c>
      <c r="AM35" s="195">
        <f t="shared" si="2"/>
        <v>28</v>
      </c>
      <c r="AN35" s="193">
        <f t="shared" si="2"/>
        <v>3445</v>
      </c>
      <c r="AO35" s="172">
        <f t="shared" si="2"/>
        <v>1194</v>
      </c>
      <c r="AP35" s="195">
        <f t="shared" si="2"/>
        <v>1488</v>
      </c>
      <c r="AQ35" s="317">
        <f t="shared" si="2"/>
        <v>0</v>
      </c>
      <c r="AR35" s="317">
        <f t="shared" si="2"/>
        <v>0</v>
      </c>
    </row>
    <row r="36" spans="1:44">
      <c r="A36" s="312" t="s">
        <v>414</v>
      </c>
      <c r="B36" s="126">
        <v>234</v>
      </c>
      <c r="C36" s="169">
        <v>941503.68</v>
      </c>
      <c r="D36" s="168">
        <v>234</v>
      </c>
      <c r="E36" s="169">
        <v>939561.92</v>
      </c>
      <c r="F36" s="167">
        <v>234</v>
      </c>
      <c r="G36" s="168">
        <v>90</v>
      </c>
      <c r="H36" s="168">
        <v>190</v>
      </c>
      <c r="I36" s="168">
        <v>7</v>
      </c>
      <c r="J36" s="168">
        <v>24</v>
      </c>
      <c r="K36" s="168">
        <v>169</v>
      </c>
      <c r="L36" s="168">
        <v>3</v>
      </c>
      <c r="M36" s="168">
        <v>7</v>
      </c>
      <c r="N36" s="168">
        <v>0</v>
      </c>
      <c r="O36" s="168">
        <v>0</v>
      </c>
      <c r="P36" s="168">
        <v>1</v>
      </c>
      <c r="Q36" s="168">
        <v>0</v>
      </c>
      <c r="R36" s="168">
        <v>0</v>
      </c>
      <c r="S36" s="168">
        <v>16</v>
      </c>
      <c r="T36" s="168">
        <v>0</v>
      </c>
      <c r="U36" s="168">
        <v>0</v>
      </c>
      <c r="V36" s="168">
        <v>0</v>
      </c>
      <c r="W36" s="168">
        <v>0</v>
      </c>
      <c r="X36" s="168">
        <v>29</v>
      </c>
      <c r="Y36" s="168">
        <v>194</v>
      </c>
      <c r="Z36" s="168">
        <v>11</v>
      </c>
      <c r="AA36" s="168">
        <v>90</v>
      </c>
      <c r="AB36" s="168">
        <v>113</v>
      </c>
      <c r="AC36" s="168">
        <v>0</v>
      </c>
      <c r="AD36" s="192">
        <v>31</v>
      </c>
      <c r="AE36" s="167">
        <v>203</v>
      </c>
      <c r="AF36" s="168">
        <v>81</v>
      </c>
      <c r="AG36" s="168">
        <v>72</v>
      </c>
      <c r="AH36" s="168">
        <v>157</v>
      </c>
      <c r="AI36" s="192">
        <v>24</v>
      </c>
      <c r="AJ36" s="167">
        <v>82</v>
      </c>
      <c r="AK36" s="168">
        <v>73</v>
      </c>
      <c r="AL36" s="168">
        <v>311</v>
      </c>
      <c r="AM36" s="192">
        <v>5</v>
      </c>
      <c r="AN36" s="190">
        <v>445</v>
      </c>
      <c r="AO36" s="168">
        <v>187</v>
      </c>
      <c r="AP36" s="192">
        <v>310</v>
      </c>
      <c r="AQ36" s="315">
        <v>0</v>
      </c>
      <c r="AR36" s="315">
        <v>0</v>
      </c>
    </row>
    <row r="37" spans="1:44">
      <c r="A37" s="312" t="s">
        <v>415</v>
      </c>
      <c r="B37" s="126">
        <v>216</v>
      </c>
      <c r="C37" s="169">
        <v>868555.5</v>
      </c>
      <c r="D37" s="168">
        <v>189</v>
      </c>
      <c r="E37" s="169">
        <v>759926.78</v>
      </c>
      <c r="F37" s="167">
        <v>189</v>
      </c>
      <c r="G37" s="168">
        <v>84</v>
      </c>
      <c r="H37" s="168">
        <v>96</v>
      </c>
      <c r="I37" s="168">
        <v>14</v>
      </c>
      <c r="J37" s="168">
        <v>13</v>
      </c>
      <c r="K37" s="168">
        <v>58</v>
      </c>
      <c r="L37" s="168">
        <v>0</v>
      </c>
      <c r="M37" s="168">
        <v>7</v>
      </c>
      <c r="N37" s="168">
        <v>0</v>
      </c>
      <c r="O37" s="168">
        <v>0</v>
      </c>
      <c r="P37" s="168">
        <v>5</v>
      </c>
      <c r="Q37" s="168">
        <v>0</v>
      </c>
      <c r="R37" s="168">
        <v>0</v>
      </c>
      <c r="S37" s="168">
        <v>17</v>
      </c>
      <c r="T37" s="168">
        <v>1</v>
      </c>
      <c r="U37" s="168">
        <v>0</v>
      </c>
      <c r="V37" s="168">
        <v>0</v>
      </c>
      <c r="W37" s="168">
        <v>0</v>
      </c>
      <c r="X37" s="168">
        <v>35</v>
      </c>
      <c r="Y37" s="168">
        <v>152</v>
      </c>
      <c r="Z37" s="168">
        <v>2</v>
      </c>
      <c r="AA37" s="168">
        <v>68</v>
      </c>
      <c r="AB37" s="168">
        <v>89</v>
      </c>
      <c r="AC37" s="168">
        <v>0</v>
      </c>
      <c r="AD37" s="192">
        <v>32</v>
      </c>
      <c r="AE37" s="167">
        <v>262</v>
      </c>
      <c r="AF37" s="168">
        <v>110</v>
      </c>
      <c r="AG37" s="168">
        <v>130</v>
      </c>
      <c r="AH37" s="168">
        <v>238</v>
      </c>
      <c r="AI37" s="192">
        <v>20</v>
      </c>
      <c r="AJ37" s="167">
        <v>118</v>
      </c>
      <c r="AK37" s="168">
        <v>80</v>
      </c>
      <c r="AL37" s="168">
        <v>382</v>
      </c>
      <c r="AM37" s="192">
        <v>4</v>
      </c>
      <c r="AN37" s="190">
        <v>476</v>
      </c>
      <c r="AO37" s="168">
        <v>194</v>
      </c>
      <c r="AP37" s="192">
        <v>218</v>
      </c>
      <c r="AQ37" s="315">
        <v>0</v>
      </c>
      <c r="AR37" s="315">
        <v>0</v>
      </c>
    </row>
    <row r="38" spans="1:44">
      <c r="A38" s="312" t="s">
        <v>416</v>
      </c>
      <c r="B38" s="126">
        <v>178</v>
      </c>
      <c r="C38" s="169">
        <v>458358.89999999997</v>
      </c>
      <c r="D38" s="168">
        <v>178</v>
      </c>
      <c r="E38" s="169">
        <v>458358.89999999997</v>
      </c>
      <c r="F38" s="167">
        <v>178</v>
      </c>
      <c r="G38" s="168">
        <v>76</v>
      </c>
      <c r="H38" s="168">
        <v>111</v>
      </c>
      <c r="I38" s="168">
        <v>13</v>
      </c>
      <c r="J38" s="168">
        <v>20</v>
      </c>
      <c r="K38" s="168">
        <v>84</v>
      </c>
      <c r="L38" s="168">
        <v>1</v>
      </c>
      <c r="M38" s="168">
        <v>0</v>
      </c>
      <c r="N38" s="168">
        <v>0</v>
      </c>
      <c r="O38" s="168">
        <v>0</v>
      </c>
      <c r="P38" s="168">
        <v>1</v>
      </c>
      <c r="Q38" s="168">
        <v>1</v>
      </c>
      <c r="R38" s="168">
        <v>0</v>
      </c>
      <c r="S38" s="168">
        <v>19</v>
      </c>
      <c r="T38" s="168">
        <v>0</v>
      </c>
      <c r="U38" s="168">
        <v>0</v>
      </c>
      <c r="V38" s="168">
        <v>0</v>
      </c>
      <c r="W38" s="168">
        <v>0</v>
      </c>
      <c r="X38" s="168">
        <v>24</v>
      </c>
      <c r="Y38" s="168">
        <v>148</v>
      </c>
      <c r="Z38" s="168">
        <v>6</v>
      </c>
      <c r="AA38" s="168">
        <v>48</v>
      </c>
      <c r="AB38" s="168">
        <v>60</v>
      </c>
      <c r="AC38" s="168">
        <v>0</v>
      </c>
      <c r="AD38" s="192">
        <v>70</v>
      </c>
      <c r="AE38" s="167">
        <v>206</v>
      </c>
      <c r="AF38" s="168">
        <v>36</v>
      </c>
      <c r="AG38" s="168">
        <v>75</v>
      </c>
      <c r="AH38" s="168">
        <v>188</v>
      </c>
      <c r="AI38" s="192">
        <v>18</v>
      </c>
      <c r="AJ38" s="167">
        <v>104</v>
      </c>
      <c r="AK38" s="168">
        <v>78</v>
      </c>
      <c r="AL38" s="168">
        <v>572</v>
      </c>
      <c r="AM38" s="192">
        <v>5</v>
      </c>
      <c r="AN38" s="190">
        <v>322</v>
      </c>
      <c r="AO38" s="168">
        <v>133</v>
      </c>
      <c r="AP38" s="192">
        <v>177</v>
      </c>
      <c r="AQ38" s="315">
        <v>0</v>
      </c>
      <c r="AR38" s="315">
        <v>0</v>
      </c>
    </row>
    <row r="39" spans="1:44">
      <c r="A39" s="312" t="s">
        <v>417</v>
      </c>
      <c r="B39" s="126">
        <v>321</v>
      </c>
      <c r="C39" s="169">
        <v>1291549.92</v>
      </c>
      <c r="D39" s="168">
        <v>268</v>
      </c>
      <c r="E39" s="169">
        <v>1059989.68</v>
      </c>
      <c r="F39" s="167">
        <v>268</v>
      </c>
      <c r="G39" s="168">
        <v>111</v>
      </c>
      <c r="H39" s="168">
        <v>125</v>
      </c>
      <c r="I39" s="168">
        <v>20</v>
      </c>
      <c r="J39" s="168">
        <v>33</v>
      </c>
      <c r="K39" s="168">
        <v>62</v>
      </c>
      <c r="L39" s="168">
        <v>1</v>
      </c>
      <c r="M39" s="168">
        <v>0</v>
      </c>
      <c r="N39" s="168">
        <v>0</v>
      </c>
      <c r="O39" s="168">
        <v>0</v>
      </c>
      <c r="P39" s="168">
        <v>2</v>
      </c>
      <c r="Q39" s="168">
        <v>0</v>
      </c>
      <c r="R39" s="168">
        <v>0</v>
      </c>
      <c r="S39" s="168">
        <v>8</v>
      </c>
      <c r="T39" s="168">
        <v>0</v>
      </c>
      <c r="U39" s="168">
        <v>0</v>
      </c>
      <c r="V39" s="168">
        <v>0</v>
      </c>
      <c r="W39" s="168">
        <v>0</v>
      </c>
      <c r="X39" s="168">
        <v>31</v>
      </c>
      <c r="Y39" s="168">
        <v>220</v>
      </c>
      <c r="Z39" s="168">
        <v>17</v>
      </c>
      <c r="AA39" s="168">
        <v>84</v>
      </c>
      <c r="AB39" s="168">
        <v>139</v>
      </c>
      <c r="AC39" s="168">
        <v>0</v>
      </c>
      <c r="AD39" s="192">
        <v>45</v>
      </c>
      <c r="AE39" s="167">
        <v>244</v>
      </c>
      <c r="AF39" s="168">
        <v>103</v>
      </c>
      <c r="AG39" s="168">
        <v>65</v>
      </c>
      <c r="AH39" s="168">
        <v>0</v>
      </c>
      <c r="AI39" s="192">
        <v>0</v>
      </c>
      <c r="AJ39" s="167">
        <v>0</v>
      </c>
      <c r="AK39" s="168">
        <v>0</v>
      </c>
      <c r="AL39" s="168">
        <v>0</v>
      </c>
      <c r="AM39" s="192">
        <v>3</v>
      </c>
      <c r="AN39" s="190">
        <v>575</v>
      </c>
      <c r="AO39" s="168">
        <v>231</v>
      </c>
      <c r="AP39" s="192">
        <v>248</v>
      </c>
      <c r="AQ39" s="315">
        <v>0</v>
      </c>
      <c r="AR39" s="315">
        <v>0</v>
      </c>
    </row>
    <row r="40" spans="1:44">
      <c r="A40" s="312" t="s">
        <v>418</v>
      </c>
      <c r="B40" s="126">
        <v>44</v>
      </c>
      <c r="C40" s="169">
        <v>113302.2</v>
      </c>
      <c r="D40" s="168">
        <v>47</v>
      </c>
      <c r="E40" s="169">
        <v>120405.99</v>
      </c>
      <c r="F40" s="167">
        <v>47</v>
      </c>
      <c r="G40" s="168">
        <v>25</v>
      </c>
      <c r="H40" s="168">
        <v>22</v>
      </c>
      <c r="I40" s="168">
        <v>2</v>
      </c>
      <c r="J40" s="168">
        <v>4</v>
      </c>
      <c r="K40" s="168">
        <v>15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5</v>
      </c>
      <c r="T40" s="168">
        <v>0</v>
      </c>
      <c r="U40" s="168">
        <v>0</v>
      </c>
      <c r="V40" s="168">
        <v>0</v>
      </c>
      <c r="W40" s="168">
        <v>0</v>
      </c>
      <c r="X40" s="168">
        <v>5</v>
      </c>
      <c r="Y40" s="168">
        <v>40</v>
      </c>
      <c r="Z40" s="168">
        <v>2</v>
      </c>
      <c r="AA40" s="168">
        <v>14</v>
      </c>
      <c r="AB40" s="168">
        <v>22</v>
      </c>
      <c r="AC40" s="168">
        <v>0</v>
      </c>
      <c r="AD40" s="192">
        <v>11</v>
      </c>
      <c r="AE40" s="167">
        <v>98</v>
      </c>
      <c r="AF40" s="168">
        <v>39</v>
      </c>
      <c r="AG40" s="168">
        <v>25</v>
      </c>
      <c r="AH40" s="168">
        <v>0</v>
      </c>
      <c r="AI40" s="192">
        <v>0</v>
      </c>
      <c r="AJ40" s="167">
        <v>0</v>
      </c>
      <c r="AK40" s="168">
        <v>0</v>
      </c>
      <c r="AL40" s="168">
        <v>0</v>
      </c>
      <c r="AM40" s="192">
        <v>0</v>
      </c>
      <c r="AN40" s="190">
        <v>134</v>
      </c>
      <c r="AO40" s="168">
        <v>56</v>
      </c>
      <c r="AP40" s="192">
        <v>48</v>
      </c>
      <c r="AQ40" s="315">
        <v>0</v>
      </c>
      <c r="AR40" s="315">
        <v>0</v>
      </c>
    </row>
    <row r="41" spans="1:44">
      <c r="A41" s="312" t="s">
        <v>419</v>
      </c>
      <c r="B41" s="126">
        <v>214</v>
      </c>
      <c r="C41" s="169">
        <v>551060.69999999995</v>
      </c>
      <c r="D41" s="168">
        <v>212</v>
      </c>
      <c r="E41" s="169">
        <v>545211.57000000007</v>
      </c>
      <c r="F41" s="167">
        <v>212</v>
      </c>
      <c r="G41" s="168">
        <v>76</v>
      </c>
      <c r="H41" s="168">
        <v>105</v>
      </c>
      <c r="I41" s="168">
        <v>16</v>
      </c>
      <c r="J41" s="168">
        <v>26</v>
      </c>
      <c r="K41" s="168">
        <v>71</v>
      </c>
      <c r="L41" s="168">
        <v>0</v>
      </c>
      <c r="M41" s="168">
        <v>1</v>
      </c>
      <c r="N41" s="168">
        <v>0</v>
      </c>
      <c r="O41" s="168">
        <v>0</v>
      </c>
      <c r="P41" s="168">
        <v>3</v>
      </c>
      <c r="Q41" s="168">
        <v>0</v>
      </c>
      <c r="R41" s="168">
        <v>0</v>
      </c>
      <c r="S41" s="168">
        <v>10</v>
      </c>
      <c r="T41" s="168">
        <v>0</v>
      </c>
      <c r="U41" s="168">
        <v>0</v>
      </c>
      <c r="V41" s="168">
        <v>0</v>
      </c>
      <c r="W41" s="168">
        <v>0</v>
      </c>
      <c r="X41" s="168">
        <v>47</v>
      </c>
      <c r="Y41" s="168">
        <v>153</v>
      </c>
      <c r="Z41" s="168">
        <v>12</v>
      </c>
      <c r="AA41" s="168">
        <v>74</v>
      </c>
      <c r="AB41" s="168">
        <v>94</v>
      </c>
      <c r="AC41" s="168">
        <v>0</v>
      </c>
      <c r="AD41" s="192">
        <v>44</v>
      </c>
      <c r="AE41" s="167">
        <v>199</v>
      </c>
      <c r="AF41" s="168">
        <v>58</v>
      </c>
      <c r="AG41" s="168">
        <v>78</v>
      </c>
      <c r="AH41" s="168">
        <v>98</v>
      </c>
      <c r="AI41" s="192">
        <v>21</v>
      </c>
      <c r="AJ41" s="167">
        <v>69</v>
      </c>
      <c r="AK41" s="168">
        <v>42</v>
      </c>
      <c r="AL41" s="168">
        <v>386</v>
      </c>
      <c r="AM41" s="192">
        <v>10</v>
      </c>
      <c r="AN41" s="190">
        <v>429</v>
      </c>
      <c r="AO41" s="168">
        <v>130</v>
      </c>
      <c r="AP41" s="192">
        <v>209</v>
      </c>
      <c r="AQ41" s="315">
        <v>0</v>
      </c>
      <c r="AR41" s="315">
        <v>0</v>
      </c>
    </row>
    <row r="42" spans="1:44">
      <c r="A42" s="312" t="s">
        <v>420</v>
      </c>
      <c r="B42" s="126">
        <v>32</v>
      </c>
      <c r="C42" s="169">
        <v>82401.600000000006</v>
      </c>
      <c r="D42" s="168">
        <v>32</v>
      </c>
      <c r="E42" s="169">
        <v>82401.600000000006</v>
      </c>
      <c r="F42" s="167">
        <v>32</v>
      </c>
      <c r="G42" s="168">
        <v>14</v>
      </c>
      <c r="H42" s="168">
        <v>22</v>
      </c>
      <c r="I42" s="168">
        <v>7</v>
      </c>
      <c r="J42" s="168">
        <v>3</v>
      </c>
      <c r="K42" s="168">
        <v>13</v>
      </c>
      <c r="L42" s="168">
        <v>0</v>
      </c>
      <c r="M42" s="168">
        <v>0</v>
      </c>
      <c r="N42" s="168">
        <v>0</v>
      </c>
      <c r="O42" s="168">
        <v>0</v>
      </c>
      <c r="P42" s="168">
        <v>1</v>
      </c>
      <c r="Q42" s="168">
        <v>0</v>
      </c>
      <c r="R42" s="168">
        <v>0</v>
      </c>
      <c r="S42" s="168">
        <v>3</v>
      </c>
      <c r="T42" s="168">
        <v>0</v>
      </c>
      <c r="U42" s="168">
        <v>0</v>
      </c>
      <c r="V42" s="168">
        <v>0</v>
      </c>
      <c r="W42" s="168">
        <v>0</v>
      </c>
      <c r="X42" s="168">
        <v>9</v>
      </c>
      <c r="Y42" s="168">
        <v>22</v>
      </c>
      <c r="Z42" s="168">
        <v>1</v>
      </c>
      <c r="AA42" s="168">
        <v>5</v>
      </c>
      <c r="AB42" s="168">
        <v>16</v>
      </c>
      <c r="AC42" s="168">
        <v>0</v>
      </c>
      <c r="AD42" s="192">
        <v>11</v>
      </c>
      <c r="AE42" s="167">
        <v>75</v>
      </c>
      <c r="AF42" s="168">
        <v>32</v>
      </c>
      <c r="AG42" s="168">
        <v>36</v>
      </c>
      <c r="AH42" s="168">
        <v>67</v>
      </c>
      <c r="AI42" s="192">
        <v>8</v>
      </c>
      <c r="AJ42" s="167">
        <v>42</v>
      </c>
      <c r="AK42" s="168">
        <v>23</v>
      </c>
      <c r="AL42" s="168">
        <v>210</v>
      </c>
      <c r="AM42" s="192">
        <v>2</v>
      </c>
      <c r="AN42" s="190">
        <v>71</v>
      </c>
      <c r="AO42" s="168">
        <v>25</v>
      </c>
      <c r="AP42" s="192">
        <v>43</v>
      </c>
      <c r="AQ42" s="315">
        <v>0</v>
      </c>
      <c r="AR42" s="315">
        <v>0</v>
      </c>
    </row>
    <row r="43" spans="1:44" ht="13.5">
      <c r="A43" s="316" t="s">
        <v>421</v>
      </c>
      <c r="B43" s="200">
        <f>SUM(B36:B42)</f>
        <v>1239</v>
      </c>
      <c r="C43" s="173">
        <f t="shared" ref="C43:AR43" si="3">SUM(C36:C42)</f>
        <v>4306732.5</v>
      </c>
      <c r="D43" s="172">
        <f t="shared" si="3"/>
        <v>1160</v>
      </c>
      <c r="E43" s="173">
        <f t="shared" si="3"/>
        <v>3965856.4400000009</v>
      </c>
      <c r="F43" s="171">
        <f t="shared" si="3"/>
        <v>1160</v>
      </c>
      <c r="G43" s="172">
        <f t="shared" si="3"/>
        <v>476</v>
      </c>
      <c r="H43" s="172">
        <f t="shared" si="3"/>
        <v>671</v>
      </c>
      <c r="I43" s="172">
        <f t="shared" si="3"/>
        <v>79</v>
      </c>
      <c r="J43" s="172">
        <f t="shared" si="3"/>
        <v>123</v>
      </c>
      <c r="K43" s="172">
        <f t="shared" si="3"/>
        <v>472</v>
      </c>
      <c r="L43" s="172">
        <f t="shared" si="3"/>
        <v>5</v>
      </c>
      <c r="M43" s="172">
        <f t="shared" si="3"/>
        <v>15</v>
      </c>
      <c r="N43" s="172">
        <f t="shared" si="3"/>
        <v>0</v>
      </c>
      <c r="O43" s="172">
        <f t="shared" si="3"/>
        <v>0</v>
      </c>
      <c r="P43" s="172">
        <f t="shared" si="3"/>
        <v>13</v>
      </c>
      <c r="Q43" s="172">
        <f t="shared" si="3"/>
        <v>1</v>
      </c>
      <c r="R43" s="172">
        <f t="shared" si="3"/>
        <v>0</v>
      </c>
      <c r="S43" s="172">
        <f t="shared" si="3"/>
        <v>78</v>
      </c>
      <c r="T43" s="172">
        <f t="shared" si="3"/>
        <v>1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180</v>
      </c>
      <c r="Y43" s="172">
        <f t="shared" si="3"/>
        <v>929</v>
      </c>
      <c r="Z43" s="172">
        <f t="shared" si="3"/>
        <v>51</v>
      </c>
      <c r="AA43" s="172">
        <f t="shared" si="3"/>
        <v>383</v>
      </c>
      <c r="AB43" s="172">
        <f t="shared" si="3"/>
        <v>533</v>
      </c>
      <c r="AC43" s="172">
        <f t="shared" si="3"/>
        <v>0</v>
      </c>
      <c r="AD43" s="195">
        <f t="shared" si="3"/>
        <v>244</v>
      </c>
      <c r="AE43" s="171">
        <f t="shared" si="3"/>
        <v>1287</v>
      </c>
      <c r="AF43" s="172">
        <f t="shared" si="3"/>
        <v>459</v>
      </c>
      <c r="AG43" s="172">
        <f t="shared" si="3"/>
        <v>481</v>
      </c>
      <c r="AH43" s="172">
        <f t="shared" si="3"/>
        <v>748</v>
      </c>
      <c r="AI43" s="195">
        <f t="shared" si="3"/>
        <v>91</v>
      </c>
      <c r="AJ43" s="171">
        <f t="shared" si="3"/>
        <v>415</v>
      </c>
      <c r="AK43" s="172">
        <f t="shared" si="3"/>
        <v>296</v>
      </c>
      <c r="AL43" s="172">
        <f t="shared" si="3"/>
        <v>1861</v>
      </c>
      <c r="AM43" s="195">
        <f t="shared" si="3"/>
        <v>29</v>
      </c>
      <c r="AN43" s="193">
        <f t="shared" si="3"/>
        <v>2452</v>
      </c>
      <c r="AO43" s="172">
        <f t="shared" si="3"/>
        <v>956</v>
      </c>
      <c r="AP43" s="195">
        <f t="shared" si="3"/>
        <v>1253</v>
      </c>
      <c r="AQ43" s="317">
        <f t="shared" si="3"/>
        <v>0</v>
      </c>
      <c r="AR43" s="317">
        <f t="shared" si="3"/>
        <v>0</v>
      </c>
    </row>
    <row r="44" spans="1:44">
      <c r="A44" s="312" t="s">
        <v>422</v>
      </c>
      <c r="B44" s="126">
        <v>33</v>
      </c>
      <c r="C44" s="169">
        <v>132776.16</v>
      </c>
      <c r="D44" s="168">
        <v>30</v>
      </c>
      <c r="E44" s="169">
        <v>120341.52</v>
      </c>
      <c r="F44" s="167">
        <v>30</v>
      </c>
      <c r="G44" s="168">
        <v>9</v>
      </c>
      <c r="H44" s="168">
        <v>19</v>
      </c>
      <c r="I44" s="168">
        <v>5</v>
      </c>
      <c r="J44" s="168">
        <v>5</v>
      </c>
      <c r="K44" s="168">
        <v>11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1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6</v>
      </c>
      <c r="Y44" s="168">
        <v>22</v>
      </c>
      <c r="Z44" s="168">
        <v>2</v>
      </c>
      <c r="AA44" s="168">
        <v>3</v>
      </c>
      <c r="AB44" s="168">
        <v>18</v>
      </c>
      <c r="AC44" s="168">
        <v>0</v>
      </c>
      <c r="AD44" s="192">
        <v>9</v>
      </c>
      <c r="AE44" s="167">
        <v>48</v>
      </c>
      <c r="AF44" s="168">
        <v>19</v>
      </c>
      <c r="AG44" s="168">
        <v>18</v>
      </c>
      <c r="AH44" s="168">
        <v>32</v>
      </c>
      <c r="AI44" s="192">
        <v>2</v>
      </c>
      <c r="AJ44" s="167">
        <v>31</v>
      </c>
      <c r="AK44" s="168">
        <v>60</v>
      </c>
      <c r="AL44" s="168">
        <v>107</v>
      </c>
      <c r="AM44" s="192">
        <v>0</v>
      </c>
      <c r="AN44" s="190">
        <v>94</v>
      </c>
      <c r="AO44" s="168">
        <v>36</v>
      </c>
      <c r="AP44" s="192">
        <v>56</v>
      </c>
      <c r="AQ44" s="315">
        <v>0</v>
      </c>
      <c r="AR44" s="315">
        <v>0</v>
      </c>
    </row>
    <row r="45" spans="1:44">
      <c r="A45" s="312" t="s">
        <v>423</v>
      </c>
      <c r="B45" s="126">
        <v>294</v>
      </c>
      <c r="C45" s="169">
        <v>757064.7</v>
      </c>
      <c r="D45" s="168">
        <v>272</v>
      </c>
      <c r="E45" s="169">
        <v>699170.88</v>
      </c>
      <c r="F45" s="167">
        <v>272</v>
      </c>
      <c r="G45" s="168">
        <v>84</v>
      </c>
      <c r="H45" s="168">
        <v>114</v>
      </c>
      <c r="I45" s="168">
        <v>21</v>
      </c>
      <c r="J45" s="168">
        <v>29</v>
      </c>
      <c r="K45" s="168">
        <v>66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13</v>
      </c>
      <c r="T45" s="168">
        <v>0</v>
      </c>
      <c r="U45" s="168">
        <v>0</v>
      </c>
      <c r="V45" s="168">
        <v>0</v>
      </c>
      <c r="W45" s="168">
        <v>0</v>
      </c>
      <c r="X45" s="168">
        <v>55</v>
      </c>
      <c r="Y45" s="168">
        <v>208</v>
      </c>
      <c r="Z45" s="168">
        <v>9</v>
      </c>
      <c r="AA45" s="168">
        <v>111</v>
      </c>
      <c r="AB45" s="168">
        <v>133</v>
      </c>
      <c r="AC45" s="168">
        <v>0</v>
      </c>
      <c r="AD45" s="192">
        <v>28</v>
      </c>
      <c r="AE45" s="167">
        <v>354</v>
      </c>
      <c r="AF45" s="168">
        <v>116</v>
      </c>
      <c r="AG45" s="168">
        <v>95</v>
      </c>
      <c r="AH45" s="168">
        <v>323</v>
      </c>
      <c r="AI45" s="192">
        <v>6</v>
      </c>
      <c r="AJ45" s="167">
        <v>209</v>
      </c>
      <c r="AK45" s="168">
        <v>114</v>
      </c>
      <c r="AL45" s="168">
        <v>0</v>
      </c>
      <c r="AM45" s="192">
        <v>0</v>
      </c>
      <c r="AN45" s="190">
        <v>620</v>
      </c>
      <c r="AO45" s="168">
        <v>190</v>
      </c>
      <c r="AP45" s="192">
        <v>224</v>
      </c>
      <c r="AQ45" s="315">
        <v>0</v>
      </c>
      <c r="AR45" s="315">
        <v>0</v>
      </c>
    </row>
    <row r="46" spans="1:44">
      <c r="A46" s="312" t="s">
        <v>424</v>
      </c>
      <c r="B46" s="126">
        <v>299</v>
      </c>
      <c r="C46" s="169">
        <v>1203032.48</v>
      </c>
      <c r="D46" s="168">
        <v>277</v>
      </c>
      <c r="E46" s="169">
        <v>1113301.44</v>
      </c>
      <c r="F46" s="167">
        <v>277</v>
      </c>
      <c r="G46" s="168">
        <v>65</v>
      </c>
      <c r="H46" s="168">
        <v>118</v>
      </c>
      <c r="I46" s="168">
        <v>16</v>
      </c>
      <c r="J46" s="168">
        <v>27</v>
      </c>
      <c r="K46" s="168">
        <v>69</v>
      </c>
      <c r="L46" s="168">
        <v>10</v>
      </c>
      <c r="M46" s="168">
        <v>2</v>
      </c>
      <c r="N46" s="168">
        <v>0</v>
      </c>
      <c r="O46" s="168">
        <v>0</v>
      </c>
      <c r="P46" s="168">
        <v>3</v>
      </c>
      <c r="Q46" s="168">
        <v>0</v>
      </c>
      <c r="R46" s="168">
        <v>0</v>
      </c>
      <c r="S46" s="168">
        <v>13</v>
      </c>
      <c r="T46" s="168">
        <v>0</v>
      </c>
      <c r="U46" s="168">
        <v>0</v>
      </c>
      <c r="V46" s="168">
        <v>0</v>
      </c>
      <c r="W46" s="168">
        <v>0</v>
      </c>
      <c r="X46" s="168">
        <v>46</v>
      </c>
      <c r="Y46" s="168">
        <v>223</v>
      </c>
      <c r="Z46" s="168">
        <v>8</v>
      </c>
      <c r="AA46" s="168">
        <v>110</v>
      </c>
      <c r="AB46" s="168">
        <v>118</v>
      </c>
      <c r="AC46" s="168">
        <v>0</v>
      </c>
      <c r="AD46" s="192">
        <v>49</v>
      </c>
      <c r="AE46" s="167">
        <v>127</v>
      </c>
      <c r="AF46" s="168">
        <v>46</v>
      </c>
      <c r="AG46" s="168">
        <v>61</v>
      </c>
      <c r="AH46" s="168">
        <v>44</v>
      </c>
      <c r="AI46" s="192">
        <v>11</v>
      </c>
      <c r="AJ46" s="167">
        <v>44</v>
      </c>
      <c r="AK46" s="168">
        <v>68</v>
      </c>
      <c r="AL46" s="168">
        <v>337</v>
      </c>
      <c r="AM46" s="192">
        <v>8</v>
      </c>
      <c r="AN46" s="190">
        <v>593</v>
      </c>
      <c r="AO46" s="168">
        <v>141</v>
      </c>
      <c r="AP46" s="192">
        <v>268</v>
      </c>
      <c r="AQ46" s="315">
        <v>0</v>
      </c>
      <c r="AR46" s="315">
        <v>0</v>
      </c>
    </row>
    <row r="47" spans="1:44">
      <c r="A47" s="312" t="s">
        <v>425</v>
      </c>
      <c r="B47" s="126">
        <v>46</v>
      </c>
      <c r="C47" s="169">
        <v>185081.92</v>
      </c>
      <c r="D47" s="168">
        <v>46</v>
      </c>
      <c r="E47" s="169">
        <v>184111.04</v>
      </c>
      <c r="F47" s="167">
        <v>46</v>
      </c>
      <c r="G47" s="168">
        <v>16</v>
      </c>
      <c r="H47" s="168">
        <v>20</v>
      </c>
      <c r="I47" s="168">
        <v>2</v>
      </c>
      <c r="J47" s="168">
        <v>5</v>
      </c>
      <c r="K47" s="168">
        <v>16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1</v>
      </c>
      <c r="T47" s="168">
        <v>0</v>
      </c>
      <c r="U47" s="168">
        <v>0</v>
      </c>
      <c r="V47" s="168">
        <v>0</v>
      </c>
      <c r="W47" s="168">
        <v>0</v>
      </c>
      <c r="X47" s="168">
        <v>9</v>
      </c>
      <c r="Y47" s="168">
        <v>34</v>
      </c>
      <c r="Z47" s="168">
        <v>3</v>
      </c>
      <c r="AA47" s="168">
        <v>8</v>
      </c>
      <c r="AB47" s="168">
        <v>28</v>
      </c>
      <c r="AC47" s="168">
        <v>0</v>
      </c>
      <c r="AD47" s="192">
        <v>10</v>
      </c>
      <c r="AE47" s="167">
        <v>58</v>
      </c>
      <c r="AF47" s="168">
        <v>16</v>
      </c>
      <c r="AG47" s="168">
        <v>15</v>
      </c>
      <c r="AH47" s="168">
        <v>34</v>
      </c>
      <c r="AI47" s="192">
        <v>0</v>
      </c>
      <c r="AJ47" s="167">
        <v>36</v>
      </c>
      <c r="AK47" s="168">
        <v>61</v>
      </c>
      <c r="AL47" s="168">
        <v>163</v>
      </c>
      <c r="AM47" s="192">
        <v>1</v>
      </c>
      <c r="AN47" s="190">
        <v>89</v>
      </c>
      <c r="AO47" s="168">
        <v>30</v>
      </c>
      <c r="AP47" s="192">
        <v>62</v>
      </c>
      <c r="AQ47" s="315">
        <v>0</v>
      </c>
      <c r="AR47" s="315">
        <v>0</v>
      </c>
    </row>
    <row r="48" spans="1:44">
      <c r="A48" s="312" t="s">
        <v>426</v>
      </c>
      <c r="B48" s="126">
        <v>245</v>
      </c>
      <c r="C48" s="169">
        <v>630887.25</v>
      </c>
      <c r="D48" s="168">
        <v>244</v>
      </c>
      <c r="E48" s="169">
        <v>626292.78</v>
      </c>
      <c r="F48" s="167">
        <v>244</v>
      </c>
      <c r="G48" s="168">
        <v>103</v>
      </c>
      <c r="H48" s="168">
        <v>113</v>
      </c>
      <c r="I48" s="168">
        <v>14</v>
      </c>
      <c r="J48" s="168">
        <v>26</v>
      </c>
      <c r="K48" s="168">
        <v>69</v>
      </c>
      <c r="L48" s="168">
        <v>2</v>
      </c>
      <c r="M48" s="168">
        <v>7</v>
      </c>
      <c r="N48" s="168">
        <v>0</v>
      </c>
      <c r="O48" s="168">
        <v>0</v>
      </c>
      <c r="P48" s="168">
        <v>1</v>
      </c>
      <c r="Q48" s="168">
        <v>0</v>
      </c>
      <c r="R48" s="168">
        <v>0</v>
      </c>
      <c r="S48" s="168">
        <v>12</v>
      </c>
      <c r="T48" s="168">
        <v>1</v>
      </c>
      <c r="U48" s="168">
        <v>0</v>
      </c>
      <c r="V48" s="168">
        <v>0</v>
      </c>
      <c r="W48" s="168">
        <v>0</v>
      </c>
      <c r="X48" s="168">
        <v>39</v>
      </c>
      <c r="Y48" s="168">
        <v>195</v>
      </c>
      <c r="Z48" s="168">
        <v>10</v>
      </c>
      <c r="AA48" s="168">
        <v>88</v>
      </c>
      <c r="AB48" s="168">
        <v>101</v>
      </c>
      <c r="AC48" s="168">
        <v>0</v>
      </c>
      <c r="AD48" s="192">
        <v>55</v>
      </c>
      <c r="AE48" s="167">
        <v>281</v>
      </c>
      <c r="AF48" s="168">
        <v>105</v>
      </c>
      <c r="AG48" s="168">
        <v>94</v>
      </c>
      <c r="AH48" s="168">
        <v>275</v>
      </c>
      <c r="AI48" s="192">
        <v>0</v>
      </c>
      <c r="AJ48" s="167">
        <v>275</v>
      </c>
      <c r="AK48" s="168">
        <v>101</v>
      </c>
      <c r="AL48" s="168">
        <v>706</v>
      </c>
      <c r="AM48" s="192">
        <v>6</v>
      </c>
      <c r="AN48" s="190">
        <v>548</v>
      </c>
      <c r="AO48" s="168">
        <v>195</v>
      </c>
      <c r="AP48" s="192">
        <v>233</v>
      </c>
      <c r="AQ48" s="315">
        <v>0</v>
      </c>
      <c r="AR48" s="315">
        <v>0</v>
      </c>
    </row>
    <row r="49" spans="1:44">
      <c r="A49" s="312" t="s">
        <v>427</v>
      </c>
      <c r="B49" s="126">
        <v>322</v>
      </c>
      <c r="C49" s="169">
        <v>829166.1</v>
      </c>
      <c r="D49" s="168">
        <v>346</v>
      </c>
      <c r="E49" s="169">
        <v>888792.54</v>
      </c>
      <c r="F49" s="167">
        <v>346</v>
      </c>
      <c r="G49" s="168">
        <v>153</v>
      </c>
      <c r="H49" s="168">
        <v>161</v>
      </c>
      <c r="I49" s="168">
        <v>20</v>
      </c>
      <c r="J49" s="168">
        <v>44</v>
      </c>
      <c r="K49" s="168">
        <v>89</v>
      </c>
      <c r="L49" s="168">
        <v>0</v>
      </c>
      <c r="M49" s="168">
        <v>0</v>
      </c>
      <c r="N49" s="168">
        <v>0</v>
      </c>
      <c r="O49" s="168">
        <v>0</v>
      </c>
      <c r="P49" s="168">
        <v>2</v>
      </c>
      <c r="Q49" s="168">
        <v>0</v>
      </c>
      <c r="R49" s="168">
        <v>0</v>
      </c>
      <c r="S49" s="168">
        <v>41</v>
      </c>
      <c r="T49" s="168">
        <v>0</v>
      </c>
      <c r="U49" s="168">
        <v>0</v>
      </c>
      <c r="V49" s="168">
        <v>0</v>
      </c>
      <c r="W49" s="168">
        <v>0</v>
      </c>
      <c r="X49" s="168">
        <v>53</v>
      </c>
      <c r="Y49" s="168">
        <v>279</v>
      </c>
      <c r="Z49" s="168">
        <v>14</v>
      </c>
      <c r="AA49" s="168">
        <v>95</v>
      </c>
      <c r="AB49" s="168">
        <v>161</v>
      </c>
      <c r="AC49" s="168">
        <v>0</v>
      </c>
      <c r="AD49" s="192">
        <v>90</v>
      </c>
      <c r="AE49" s="167">
        <v>335</v>
      </c>
      <c r="AF49" s="168">
        <v>108</v>
      </c>
      <c r="AG49" s="168">
        <v>103</v>
      </c>
      <c r="AH49" s="168">
        <v>196</v>
      </c>
      <c r="AI49" s="192">
        <v>14</v>
      </c>
      <c r="AJ49" s="167">
        <v>215</v>
      </c>
      <c r="AK49" s="168">
        <v>123</v>
      </c>
      <c r="AL49" s="168">
        <v>31</v>
      </c>
      <c r="AM49" s="192">
        <v>13</v>
      </c>
      <c r="AN49" s="190">
        <v>750</v>
      </c>
      <c r="AO49" s="168">
        <v>294</v>
      </c>
      <c r="AP49" s="192">
        <v>325</v>
      </c>
      <c r="AQ49" s="315">
        <v>0</v>
      </c>
      <c r="AR49" s="315">
        <v>0</v>
      </c>
    </row>
    <row r="50" spans="1:44">
      <c r="A50" s="312" t="s">
        <v>428</v>
      </c>
      <c r="B50" s="126">
        <v>503</v>
      </c>
      <c r="C50" s="169">
        <v>2023830.56</v>
      </c>
      <c r="D50" s="168">
        <v>522</v>
      </c>
      <c r="E50" s="169">
        <v>2071280.75</v>
      </c>
      <c r="F50" s="167">
        <v>522</v>
      </c>
      <c r="G50" s="168">
        <v>119</v>
      </c>
      <c r="H50" s="168">
        <v>218</v>
      </c>
      <c r="I50" s="168">
        <v>88</v>
      </c>
      <c r="J50" s="168">
        <v>30</v>
      </c>
      <c r="K50" s="168">
        <v>128</v>
      </c>
      <c r="L50" s="168">
        <v>0</v>
      </c>
      <c r="M50" s="168">
        <v>0</v>
      </c>
      <c r="N50" s="168">
        <v>0</v>
      </c>
      <c r="O50" s="168">
        <v>0</v>
      </c>
      <c r="P50" s="168">
        <v>2</v>
      </c>
      <c r="Q50" s="168">
        <v>1</v>
      </c>
      <c r="R50" s="168">
        <v>0</v>
      </c>
      <c r="S50" s="168">
        <v>7</v>
      </c>
      <c r="T50" s="168">
        <v>0</v>
      </c>
      <c r="U50" s="168">
        <v>0</v>
      </c>
      <c r="V50" s="168">
        <v>0</v>
      </c>
      <c r="W50" s="168">
        <v>0</v>
      </c>
      <c r="X50" s="168">
        <v>156</v>
      </c>
      <c r="Y50" s="168">
        <v>360</v>
      </c>
      <c r="Z50" s="168">
        <v>6</v>
      </c>
      <c r="AA50" s="168">
        <v>285</v>
      </c>
      <c r="AB50" s="168">
        <v>190</v>
      </c>
      <c r="AC50" s="168">
        <v>0</v>
      </c>
      <c r="AD50" s="192">
        <v>47</v>
      </c>
      <c r="AE50" s="167">
        <v>226</v>
      </c>
      <c r="AF50" s="168">
        <v>56</v>
      </c>
      <c r="AG50" s="168">
        <v>76</v>
      </c>
      <c r="AH50" s="168">
        <v>195</v>
      </c>
      <c r="AI50" s="192">
        <v>8</v>
      </c>
      <c r="AJ50" s="167">
        <v>112</v>
      </c>
      <c r="AK50" s="168">
        <v>91</v>
      </c>
      <c r="AL50" s="168">
        <v>168</v>
      </c>
      <c r="AM50" s="192">
        <v>5</v>
      </c>
      <c r="AN50" s="190">
        <v>891</v>
      </c>
      <c r="AO50" s="168">
        <v>199</v>
      </c>
      <c r="AP50" s="192">
        <v>361</v>
      </c>
      <c r="AQ50" s="315">
        <v>0</v>
      </c>
      <c r="AR50" s="315">
        <v>0</v>
      </c>
    </row>
    <row r="51" spans="1:44">
      <c r="A51" s="312" t="s">
        <v>429</v>
      </c>
      <c r="B51" s="126">
        <v>187</v>
      </c>
      <c r="C51" s="169">
        <v>481534.35</v>
      </c>
      <c r="D51" s="168">
        <v>197</v>
      </c>
      <c r="E51" s="169">
        <v>505886.79000000004</v>
      </c>
      <c r="F51" s="167">
        <v>197</v>
      </c>
      <c r="G51" s="168">
        <v>65</v>
      </c>
      <c r="H51" s="168">
        <v>76</v>
      </c>
      <c r="I51" s="168">
        <v>11</v>
      </c>
      <c r="J51" s="168">
        <v>19</v>
      </c>
      <c r="K51" s="168">
        <v>48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12</v>
      </c>
      <c r="T51" s="168">
        <v>0</v>
      </c>
      <c r="U51" s="168">
        <v>0</v>
      </c>
      <c r="V51" s="168">
        <v>0</v>
      </c>
      <c r="W51" s="168">
        <v>0</v>
      </c>
      <c r="X51" s="168">
        <v>27</v>
      </c>
      <c r="Y51" s="168">
        <v>165</v>
      </c>
      <c r="Z51" s="168">
        <v>5</v>
      </c>
      <c r="AA51" s="168">
        <v>76</v>
      </c>
      <c r="AB51" s="168">
        <v>87</v>
      </c>
      <c r="AC51" s="168">
        <v>0</v>
      </c>
      <c r="AD51" s="192">
        <v>34</v>
      </c>
      <c r="AE51" s="167">
        <v>146</v>
      </c>
      <c r="AF51" s="168">
        <v>42</v>
      </c>
      <c r="AG51" s="168">
        <v>34</v>
      </c>
      <c r="AH51" s="168">
        <v>135</v>
      </c>
      <c r="AI51" s="192">
        <v>2</v>
      </c>
      <c r="AJ51" s="167">
        <v>59</v>
      </c>
      <c r="AK51" s="168">
        <v>61</v>
      </c>
      <c r="AL51" s="168">
        <v>239</v>
      </c>
      <c r="AM51" s="192">
        <v>7</v>
      </c>
      <c r="AN51" s="190">
        <v>397</v>
      </c>
      <c r="AO51" s="168">
        <v>132</v>
      </c>
      <c r="AP51" s="192">
        <v>167</v>
      </c>
      <c r="AQ51" s="315">
        <v>0</v>
      </c>
      <c r="AR51" s="315">
        <v>0</v>
      </c>
    </row>
    <row r="52" spans="1:44">
      <c r="A52" s="312" t="s">
        <v>430</v>
      </c>
      <c r="B52" s="126">
        <v>58</v>
      </c>
      <c r="C52" s="169">
        <v>149352.9</v>
      </c>
      <c r="D52" s="168">
        <v>63</v>
      </c>
      <c r="E52" s="169">
        <v>161684.46</v>
      </c>
      <c r="F52" s="167">
        <v>63</v>
      </c>
      <c r="G52" s="168">
        <v>20</v>
      </c>
      <c r="H52" s="168">
        <v>34</v>
      </c>
      <c r="I52" s="168">
        <v>2</v>
      </c>
      <c r="J52" s="168">
        <v>7</v>
      </c>
      <c r="K52" s="168">
        <v>25</v>
      </c>
      <c r="L52" s="168">
        <v>3</v>
      </c>
      <c r="M52" s="168">
        <v>1</v>
      </c>
      <c r="N52" s="168">
        <v>0</v>
      </c>
      <c r="O52" s="168">
        <v>0</v>
      </c>
      <c r="P52" s="168">
        <v>0</v>
      </c>
      <c r="Q52" s="168">
        <v>1</v>
      </c>
      <c r="R52" s="168">
        <v>0</v>
      </c>
      <c r="S52" s="168">
        <v>4</v>
      </c>
      <c r="T52" s="168">
        <v>0</v>
      </c>
      <c r="U52" s="168">
        <v>0</v>
      </c>
      <c r="V52" s="168">
        <v>0</v>
      </c>
      <c r="W52" s="168">
        <v>0</v>
      </c>
      <c r="X52" s="168">
        <v>13</v>
      </c>
      <c r="Y52" s="168">
        <v>48</v>
      </c>
      <c r="Z52" s="168">
        <v>2</v>
      </c>
      <c r="AA52" s="168">
        <v>30</v>
      </c>
      <c r="AB52" s="168">
        <v>30</v>
      </c>
      <c r="AC52" s="168">
        <v>0</v>
      </c>
      <c r="AD52" s="192">
        <v>3</v>
      </c>
      <c r="AE52" s="167">
        <v>59</v>
      </c>
      <c r="AF52" s="168">
        <v>24</v>
      </c>
      <c r="AG52" s="168">
        <v>24</v>
      </c>
      <c r="AH52" s="168">
        <v>45</v>
      </c>
      <c r="AI52" s="192">
        <v>7</v>
      </c>
      <c r="AJ52" s="167">
        <v>36</v>
      </c>
      <c r="AK52" s="168">
        <v>31</v>
      </c>
      <c r="AL52" s="168">
        <v>122</v>
      </c>
      <c r="AM52" s="192">
        <v>4</v>
      </c>
      <c r="AN52" s="190">
        <v>130</v>
      </c>
      <c r="AO52" s="168">
        <v>38</v>
      </c>
      <c r="AP52" s="192">
        <v>70</v>
      </c>
      <c r="AQ52" s="315">
        <v>0</v>
      </c>
      <c r="AR52" s="315">
        <v>0</v>
      </c>
    </row>
    <row r="53" spans="1:44">
      <c r="A53" s="312" t="s">
        <v>431</v>
      </c>
      <c r="B53" s="126">
        <v>417</v>
      </c>
      <c r="C53" s="169">
        <v>1677807.84</v>
      </c>
      <c r="D53" s="168">
        <v>428</v>
      </c>
      <c r="E53" s="169">
        <v>1714420.88</v>
      </c>
      <c r="F53" s="167">
        <v>428</v>
      </c>
      <c r="G53" s="168">
        <v>109</v>
      </c>
      <c r="H53" s="168">
        <v>197</v>
      </c>
      <c r="I53" s="168">
        <v>49</v>
      </c>
      <c r="J53" s="168">
        <v>51</v>
      </c>
      <c r="K53" s="168">
        <v>102</v>
      </c>
      <c r="L53" s="168">
        <v>4</v>
      </c>
      <c r="M53" s="168">
        <v>3</v>
      </c>
      <c r="N53" s="168">
        <v>0</v>
      </c>
      <c r="O53" s="168">
        <v>0</v>
      </c>
      <c r="P53" s="168">
        <v>3</v>
      </c>
      <c r="Q53" s="168">
        <v>0</v>
      </c>
      <c r="R53" s="168">
        <v>0</v>
      </c>
      <c r="S53" s="168">
        <v>8</v>
      </c>
      <c r="T53" s="168">
        <v>0</v>
      </c>
      <c r="U53" s="168">
        <v>0</v>
      </c>
      <c r="V53" s="168">
        <v>0</v>
      </c>
      <c r="W53" s="168">
        <v>0</v>
      </c>
      <c r="X53" s="168">
        <v>94</v>
      </c>
      <c r="Y53" s="168">
        <v>314</v>
      </c>
      <c r="Z53" s="168">
        <v>20</v>
      </c>
      <c r="AA53" s="168">
        <v>196</v>
      </c>
      <c r="AB53" s="168">
        <v>186</v>
      </c>
      <c r="AC53" s="168">
        <v>0</v>
      </c>
      <c r="AD53" s="192">
        <v>46</v>
      </c>
      <c r="AE53" s="167">
        <v>269</v>
      </c>
      <c r="AF53" s="168">
        <v>67</v>
      </c>
      <c r="AG53" s="168">
        <v>104</v>
      </c>
      <c r="AH53" s="168">
        <v>204</v>
      </c>
      <c r="AI53" s="192">
        <v>25</v>
      </c>
      <c r="AJ53" s="167">
        <v>120</v>
      </c>
      <c r="AK53" s="168">
        <v>94</v>
      </c>
      <c r="AL53" s="168">
        <v>120</v>
      </c>
      <c r="AM53" s="192">
        <v>5</v>
      </c>
      <c r="AN53" s="190">
        <v>912</v>
      </c>
      <c r="AO53" s="168">
        <v>229</v>
      </c>
      <c r="AP53" s="192">
        <v>414</v>
      </c>
      <c r="AQ53" s="315">
        <v>0</v>
      </c>
      <c r="AR53" s="315">
        <v>0</v>
      </c>
    </row>
    <row r="54" spans="1:44">
      <c r="A54" s="312" t="s">
        <v>432</v>
      </c>
      <c r="B54" s="126">
        <v>109</v>
      </c>
      <c r="C54" s="169">
        <v>280680.44999999995</v>
      </c>
      <c r="D54" s="168">
        <v>114</v>
      </c>
      <c r="E54" s="169">
        <v>292002.3</v>
      </c>
      <c r="F54" s="167">
        <v>114</v>
      </c>
      <c r="G54" s="168">
        <v>55</v>
      </c>
      <c r="H54" s="168">
        <v>49</v>
      </c>
      <c r="I54" s="168">
        <v>14</v>
      </c>
      <c r="J54" s="168">
        <v>9</v>
      </c>
      <c r="K54" s="168">
        <v>16</v>
      </c>
      <c r="L54" s="168">
        <v>1</v>
      </c>
      <c r="M54" s="168">
        <v>4</v>
      </c>
      <c r="N54" s="168">
        <v>0</v>
      </c>
      <c r="O54" s="168">
        <v>0</v>
      </c>
      <c r="P54" s="168">
        <v>1</v>
      </c>
      <c r="Q54" s="168">
        <v>0</v>
      </c>
      <c r="R54" s="168">
        <v>0</v>
      </c>
      <c r="S54" s="168">
        <v>7</v>
      </c>
      <c r="T54" s="168">
        <v>0</v>
      </c>
      <c r="U54" s="168">
        <v>0</v>
      </c>
      <c r="V54" s="168">
        <v>0</v>
      </c>
      <c r="W54" s="168">
        <v>0</v>
      </c>
      <c r="X54" s="168">
        <v>20</v>
      </c>
      <c r="Y54" s="168">
        <v>91</v>
      </c>
      <c r="Z54" s="168">
        <v>3</v>
      </c>
      <c r="AA54" s="168">
        <v>18</v>
      </c>
      <c r="AB54" s="168">
        <v>58</v>
      </c>
      <c r="AC54" s="168">
        <v>0</v>
      </c>
      <c r="AD54" s="192">
        <v>38</v>
      </c>
      <c r="AE54" s="167">
        <v>232</v>
      </c>
      <c r="AF54" s="168">
        <v>134</v>
      </c>
      <c r="AG54" s="168">
        <v>220</v>
      </c>
      <c r="AH54" s="168">
        <v>115</v>
      </c>
      <c r="AI54" s="192">
        <v>0</v>
      </c>
      <c r="AJ54" s="167">
        <v>56</v>
      </c>
      <c r="AK54" s="168">
        <v>158</v>
      </c>
      <c r="AL54" s="168">
        <v>256</v>
      </c>
      <c r="AM54" s="192">
        <v>3</v>
      </c>
      <c r="AN54" s="190">
        <v>328</v>
      </c>
      <c r="AO54" s="168">
        <v>139</v>
      </c>
      <c r="AP54" s="192">
        <v>167</v>
      </c>
      <c r="AQ54" s="315">
        <v>0</v>
      </c>
      <c r="AR54" s="315">
        <v>0</v>
      </c>
    </row>
    <row r="55" spans="1:44" ht="13.5">
      <c r="A55" s="316" t="s">
        <v>433</v>
      </c>
      <c r="B55" s="200">
        <f>SUM(B44:B54)</f>
        <v>2513</v>
      </c>
      <c r="C55" s="173">
        <f t="shared" ref="C55:AR55" si="4">SUM(C44:C54)</f>
        <v>8351214.71</v>
      </c>
      <c r="D55" s="172">
        <f t="shared" si="4"/>
        <v>2539</v>
      </c>
      <c r="E55" s="173">
        <f t="shared" si="4"/>
        <v>8377285.3799999999</v>
      </c>
      <c r="F55" s="171">
        <f t="shared" si="4"/>
        <v>2539</v>
      </c>
      <c r="G55" s="172">
        <f t="shared" si="4"/>
        <v>798</v>
      </c>
      <c r="H55" s="172">
        <f t="shared" si="4"/>
        <v>1119</v>
      </c>
      <c r="I55" s="172">
        <f t="shared" si="4"/>
        <v>242</v>
      </c>
      <c r="J55" s="172">
        <f t="shared" si="4"/>
        <v>252</v>
      </c>
      <c r="K55" s="172">
        <f t="shared" si="4"/>
        <v>639</v>
      </c>
      <c r="L55" s="172">
        <f t="shared" si="4"/>
        <v>20</v>
      </c>
      <c r="M55" s="172">
        <f t="shared" si="4"/>
        <v>17</v>
      </c>
      <c r="N55" s="172">
        <f t="shared" si="4"/>
        <v>0</v>
      </c>
      <c r="O55" s="172">
        <f t="shared" si="4"/>
        <v>0</v>
      </c>
      <c r="P55" s="172">
        <f t="shared" si="4"/>
        <v>12</v>
      </c>
      <c r="Q55" s="172">
        <f t="shared" si="4"/>
        <v>3</v>
      </c>
      <c r="R55" s="172">
        <f t="shared" si="4"/>
        <v>0</v>
      </c>
      <c r="S55" s="172">
        <f t="shared" si="4"/>
        <v>118</v>
      </c>
      <c r="T55" s="172">
        <f t="shared" si="4"/>
        <v>1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518</v>
      </c>
      <c r="Y55" s="172">
        <f t="shared" si="4"/>
        <v>1939</v>
      </c>
      <c r="Z55" s="172">
        <f t="shared" si="4"/>
        <v>82</v>
      </c>
      <c r="AA55" s="172">
        <f t="shared" si="4"/>
        <v>1020</v>
      </c>
      <c r="AB55" s="172">
        <f t="shared" si="4"/>
        <v>1110</v>
      </c>
      <c r="AC55" s="172">
        <f t="shared" si="4"/>
        <v>0</v>
      </c>
      <c r="AD55" s="195">
        <f t="shared" si="4"/>
        <v>409</v>
      </c>
      <c r="AE55" s="171">
        <f t="shared" si="4"/>
        <v>2135</v>
      </c>
      <c r="AF55" s="172">
        <f t="shared" si="4"/>
        <v>733</v>
      </c>
      <c r="AG55" s="172">
        <f t="shared" si="4"/>
        <v>844</v>
      </c>
      <c r="AH55" s="172">
        <f t="shared" si="4"/>
        <v>1598</v>
      </c>
      <c r="AI55" s="195">
        <f t="shared" si="4"/>
        <v>75</v>
      </c>
      <c r="AJ55" s="171">
        <f t="shared" si="4"/>
        <v>1193</v>
      </c>
      <c r="AK55" s="172">
        <f t="shared" si="4"/>
        <v>962</v>
      </c>
      <c r="AL55" s="172">
        <f t="shared" si="4"/>
        <v>2249</v>
      </c>
      <c r="AM55" s="195">
        <f t="shared" si="4"/>
        <v>52</v>
      </c>
      <c r="AN55" s="193">
        <f t="shared" si="4"/>
        <v>5352</v>
      </c>
      <c r="AO55" s="172">
        <f t="shared" si="4"/>
        <v>1623</v>
      </c>
      <c r="AP55" s="195">
        <f t="shared" si="4"/>
        <v>2347</v>
      </c>
      <c r="AQ55" s="317">
        <f t="shared" si="4"/>
        <v>0</v>
      </c>
      <c r="AR55" s="317">
        <f t="shared" si="4"/>
        <v>0</v>
      </c>
    </row>
    <row r="56" spans="1:44">
      <c r="A56" s="312" t="s">
        <v>434</v>
      </c>
      <c r="B56" s="126">
        <v>195</v>
      </c>
      <c r="C56" s="169">
        <v>502134.75</v>
      </c>
      <c r="D56" s="168">
        <v>225</v>
      </c>
      <c r="E56" s="169">
        <v>575114.38</v>
      </c>
      <c r="F56" s="167">
        <v>225</v>
      </c>
      <c r="G56" s="168">
        <v>83</v>
      </c>
      <c r="H56" s="168">
        <v>90</v>
      </c>
      <c r="I56" s="168">
        <v>14</v>
      </c>
      <c r="J56" s="168">
        <v>23</v>
      </c>
      <c r="K56" s="168">
        <v>51</v>
      </c>
      <c r="L56" s="168">
        <v>1</v>
      </c>
      <c r="M56" s="168">
        <v>0</v>
      </c>
      <c r="N56" s="168">
        <v>0</v>
      </c>
      <c r="O56" s="168">
        <v>0</v>
      </c>
      <c r="P56" s="168">
        <v>3</v>
      </c>
      <c r="Q56" s="168">
        <v>0</v>
      </c>
      <c r="R56" s="168">
        <v>0</v>
      </c>
      <c r="S56" s="168">
        <v>24</v>
      </c>
      <c r="T56" s="168">
        <v>0</v>
      </c>
      <c r="U56" s="168">
        <v>0</v>
      </c>
      <c r="V56" s="168">
        <v>0</v>
      </c>
      <c r="W56" s="168">
        <v>0</v>
      </c>
      <c r="X56" s="168">
        <v>27</v>
      </c>
      <c r="Y56" s="168">
        <v>188</v>
      </c>
      <c r="Z56" s="168">
        <v>10</v>
      </c>
      <c r="AA56" s="168">
        <v>40</v>
      </c>
      <c r="AB56" s="168">
        <v>113</v>
      </c>
      <c r="AC56" s="168">
        <v>0</v>
      </c>
      <c r="AD56" s="192">
        <v>72</v>
      </c>
      <c r="AE56" s="167">
        <v>161</v>
      </c>
      <c r="AF56" s="168">
        <v>61</v>
      </c>
      <c r="AG56" s="168">
        <v>55</v>
      </c>
      <c r="AH56" s="168">
        <v>136</v>
      </c>
      <c r="AI56" s="192">
        <v>17</v>
      </c>
      <c r="AJ56" s="167">
        <v>88</v>
      </c>
      <c r="AK56" s="168">
        <v>51</v>
      </c>
      <c r="AL56" s="168">
        <v>664</v>
      </c>
      <c r="AM56" s="192">
        <v>6</v>
      </c>
      <c r="AN56" s="190">
        <v>499</v>
      </c>
      <c r="AO56" s="168">
        <v>186</v>
      </c>
      <c r="AP56" s="192">
        <v>204</v>
      </c>
      <c r="AQ56" s="315">
        <v>0</v>
      </c>
      <c r="AR56" s="315">
        <v>0</v>
      </c>
    </row>
    <row r="57" spans="1:44">
      <c r="A57" s="312" t="s">
        <v>435</v>
      </c>
      <c r="B57" s="126">
        <v>187</v>
      </c>
      <c r="C57" s="169">
        <v>752398.24</v>
      </c>
      <c r="D57" s="168">
        <v>204</v>
      </c>
      <c r="E57" s="169">
        <v>818370.88</v>
      </c>
      <c r="F57" s="167">
        <v>204</v>
      </c>
      <c r="G57" s="168">
        <v>73</v>
      </c>
      <c r="H57" s="168">
        <v>92</v>
      </c>
      <c r="I57" s="168">
        <v>19</v>
      </c>
      <c r="J57" s="168">
        <v>27</v>
      </c>
      <c r="K57" s="168">
        <v>44</v>
      </c>
      <c r="L57" s="168">
        <v>0</v>
      </c>
      <c r="M57" s="168">
        <v>6</v>
      </c>
      <c r="N57" s="168">
        <v>0</v>
      </c>
      <c r="O57" s="168">
        <v>0</v>
      </c>
      <c r="P57" s="168">
        <v>4</v>
      </c>
      <c r="Q57" s="168">
        <v>0</v>
      </c>
      <c r="R57" s="168">
        <v>0</v>
      </c>
      <c r="S57" s="168">
        <v>5</v>
      </c>
      <c r="T57" s="168">
        <v>1</v>
      </c>
      <c r="U57" s="168">
        <v>0</v>
      </c>
      <c r="V57" s="168">
        <v>0</v>
      </c>
      <c r="W57" s="168">
        <v>0</v>
      </c>
      <c r="X57" s="168">
        <v>45</v>
      </c>
      <c r="Y57" s="168">
        <v>139</v>
      </c>
      <c r="Z57" s="168">
        <v>20</v>
      </c>
      <c r="AA57" s="168">
        <v>82</v>
      </c>
      <c r="AB57" s="168">
        <v>102</v>
      </c>
      <c r="AC57" s="168">
        <v>0</v>
      </c>
      <c r="AD57" s="192">
        <v>20</v>
      </c>
      <c r="AE57" s="167">
        <v>214</v>
      </c>
      <c r="AF57" s="168">
        <v>86</v>
      </c>
      <c r="AG57" s="168">
        <v>96</v>
      </c>
      <c r="AH57" s="168">
        <v>180</v>
      </c>
      <c r="AI57" s="192">
        <v>14</v>
      </c>
      <c r="AJ57" s="167">
        <v>105</v>
      </c>
      <c r="AK57" s="168">
        <v>75</v>
      </c>
      <c r="AL57" s="168">
        <v>0</v>
      </c>
      <c r="AM57" s="192">
        <v>0</v>
      </c>
      <c r="AN57" s="190">
        <v>398</v>
      </c>
      <c r="AO57" s="168">
        <v>145</v>
      </c>
      <c r="AP57" s="192">
        <v>180</v>
      </c>
      <c r="AQ57" s="315">
        <v>0</v>
      </c>
      <c r="AR57" s="315">
        <v>0</v>
      </c>
    </row>
    <row r="58" spans="1:44">
      <c r="A58" s="312" t="s">
        <v>436</v>
      </c>
      <c r="B58" s="126">
        <v>112</v>
      </c>
      <c r="C58" s="169">
        <v>450634.23999999999</v>
      </c>
      <c r="D58" s="168">
        <v>113</v>
      </c>
      <c r="E58" s="169">
        <v>453808.24</v>
      </c>
      <c r="F58" s="167">
        <v>113</v>
      </c>
      <c r="G58" s="168">
        <v>36</v>
      </c>
      <c r="H58" s="168">
        <v>79</v>
      </c>
      <c r="I58" s="168">
        <v>7</v>
      </c>
      <c r="J58" s="168">
        <v>8</v>
      </c>
      <c r="K58" s="168">
        <v>68</v>
      </c>
      <c r="L58" s="168">
        <v>7</v>
      </c>
      <c r="M58" s="168">
        <v>0</v>
      </c>
      <c r="N58" s="168">
        <v>0</v>
      </c>
      <c r="O58" s="168">
        <v>0</v>
      </c>
      <c r="P58" s="168">
        <v>1</v>
      </c>
      <c r="Q58" s="168">
        <v>0</v>
      </c>
      <c r="R58" s="168">
        <v>0</v>
      </c>
      <c r="S58" s="168">
        <v>7</v>
      </c>
      <c r="T58" s="168">
        <v>0</v>
      </c>
      <c r="U58" s="168">
        <v>0</v>
      </c>
      <c r="V58" s="168">
        <v>0</v>
      </c>
      <c r="W58" s="168">
        <v>0</v>
      </c>
      <c r="X58" s="168">
        <v>22</v>
      </c>
      <c r="Y58" s="168">
        <v>87</v>
      </c>
      <c r="Z58" s="168">
        <v>4</v>
      </c>
      <c r="AA58" s="168">
        <v>25</v>
      </c>
      <c r="AB58" s="168">
        <v>63</v>
      </c>
      <c r="AC58" s="168">
        <v>0</v>
      </c>
      <c r="AD58" s="192">
        <v>25</v>
      </c>
      <c r="AE58" s="167">
        <v>103</v>
      </c>
      <c r="AF58" s="168">
        <v>39</v>
      </c>
      <c r="AG58" s="168">
        <v>54</v>
      </c>
      <c r="AH58" s="168">
        <v>74</v>
      </c>
      <c r="AI58" s="192">
        <v>15</v>
      </c>
      <c r="AJ58" s="167">
        <v>51</v>
      </c>
      <c r="AK58" s="168">
        <v>36</v>
      </c>
      <c r="AL58" s="168">
        <v>465</v>
      </c>
      <c r="AM58" s="192">
        <v>1</v>
      </c>
      <c r="AN58" s="190">
        <v>269</v>
      </c>
      <c r="AO58" s="168">
        <v>86</v>
      </c>
      <c r="AP58" s="192">
        <v>174</v>
      </c>
      <c r="AQ58" s="315">
        <v>0</v>
      </c>
      <c r="AR58" s="315">
        <v>0</v>
      </c>
    </row>
    <row r="59" spans="1:44">
      <c r="A59" s="312" t="s">
        <v>437</v>
      </c>
      <c r="B59" s="126">
        <v>113</v>
      </c>
      <c r="C59" s="169">
        <v>454657.76</v>
      </c>
      <c r="D59" s="168">
        <v>122</v>
      </c>
      <c r="E59" s="169">
        <v>489170.41000000003</v>
      </c>
      <c r="F59" s="167">
        <v>122</v>
      </c>
      <c r="G59" s="168">
        <v>51</v>
      </c>
      <c r="H59" s="168">
        <v>50</v>
      </c>
      <c r="I59" s="168">
        <v>5</v>
      </c>
      <c r="J59" s="168">
        <v>8</v>
      </c>
      <c r="K59" s="168">
        <v>31</v>
      </c>
      <c r="L59" s="168">
        <v>4</v>
      </c>
      <c r="M59" s="168">
        <v>0</v>
      </c>
      <c r="N59" s="168">
        <v>0</v>
      </c>
      <c r="O59" s="168">
        <v>0</v>
      </c>
      <c r="P59" s="168">
        <v>1</v>
      </c>
      <c r="Q59" s="168">
        <v>0</v>
      </c>
      <c r="R59" s="168">
        <v>0</v>
      </c>
      <c r="S59" s="168">
        <v>9</v>
      </c>
      <c r="T59" s="168">
        <v>0</v>
      </c>
      <c r="U59" s="168">
        <v>0</v>
      </c>
      <c r="V59" s="168">
        <v>0</v>
      </c>
      <c r="W59" s="168">
        <v>0</v>
      </c>
      <c r="X59" s="168">
        <v>20</v>
      </c>
      <c r="Y59" s="168">
        <v>102</v>
      </c>
      <c r="Z59" s="168">
        <v>0</v>
      </c>
      <c r="AA59" s="168">
        <v>42</v>
      </c>
      <c r="AB59" s="168">
        <v>68</v>
      </c>
      <c r="AC59" s="168">
        <v>0</v>
      </c>
      <c r="AD59" s="192">
        <v>12</v>
      </c>
      <c r="AE59" s="167">
        <v>138</v>
      </c>
      <c r="AF59" s="168">
        <v>34</v>
      </c>
      <c r="AG59" s="168">
        <v>46</v>
      </c>
      <c r="AH59" s="168">
        <v>96</v>
      </c>
      <c r="AI59" s="192">
        <v>19</v>
      </c>
      <c r="AJ59" s="167">
        <v>47</v>
      </c>
      <c r="AK59" s="168">
        <v>49</v>
      </c>
      <c r="AL59" s="168">
        <v>44</v>
      </c>
      <c r="AM59" s="192">
        <v>24</v>
      </c>
      <c r="AN59" s="190">
        <v>336</v>
      </c>
      <c r="AO59" s="168">
        <v>111</v>
      </c>
      <c r="AP59" s="192">
        <v>137</v>
      </c>
      <c r="AQ59" s="315">
        <v>0</v>
      </c>
      <c r="AR59" s="315">
        <v>0</v>
      </c>
    </row>
    <row r="60" spans="1:44">
      <c r="A60" s="312" t="s">
        <v>438</v>
      </c>
      <c r="B60" s="126">
        <v>80</v>
      </c>
      <c r="C60" s="169">
        <v>321881.59000000003</v>
      </c>
      <c r="D60" s="168">
        <v>74</v>
      </c>
      <c r="E60" s="169">
        <v>297012.31</v>
      </c>
      <c r="F60" s="167">
        <v>74</v>
      </c>
      <c r="G60" s="168">
        <v>25</v>
      </c>
      <c r="H60" s="168">
        <v>32</v>
      </c>
      <c r="I60" s="168">
        <v>9</v>
      </c>
      <c r="J60" s="168">
        <v>11</v>
      </c>
      <c r="K60" s="168">
        <v>21</v>
      </c>
      <c r="L60" s="168">
        <v>1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1</v>
      </c>
      <c r="T60" s="168">
        <v>0</v>
      </c>
      <c r="U60" s="168">
        <v>0</v>
      </c>
      <c r="V60" s="168">
        <v>0</v>
      </c>
      <c r="W60" s="168">
        <v>0</v>
      </c>
      <c r="X60" s="168">
        <v>11</v>
      </c>
      <c r="Y60" s="168">
        <v>56</v>
      </c>
      <c r="Z60" s="168">
        <v>7</v>
      </c>
      <c r="AA60" s="168">
        <v>20</v>
      </c>
      <c r="AB60" s="168">
        <v>43</v>
      </c>
      <c r="AC60" s="168">
        <v>0</v>
      </c>
      <c r="AD60" s="192">
        <v>11</v>
      </c>
      <c r="AE60" s="167">
        <v>74</v>
      </c>
      <c r="AF60" s="168">
        <v>27</v>
      </c>
      <c r="AG60" s="168">
        <v>23</v>
      </c>
      <c r="AH60" s="168">
        <v>42</v>
      </c>
      <c r="AI60" s="192">
        <v>22</v>
      </c>
      <c r="AJ60" s="167">
        <v>8</v>
      </c>
      <c r="AK60" s="168">
        <v>34</v>
      </c>
      <c r="AL60" s="168">
        <v>0</v>
      </c>
      <c r="AM60" s="192">
        <v>0</v>
      </c>
      <c r="AN60" s="190">
        <v>216</v>
      </c>
      <c r="AO60" s="168">
        <v>71</v>
      </c>
      <c r="AP60" s="192">
        <v>90</v>
      </c>
      <c r="AQ60" s="315">
        <v>0</v>
      </c>
      <c r="AR60" s="315">
        <v>0</v>
      </c>
    </row>
    <row r="61" spans="1:44">
      <c r="A61" s="312" t="s">
        <v>439</v>
      </c>
      <c r="B61" s="126">
        <v>76</v>
      </c>
      <c r="C61" s="169">
        <v>305787.52000000002</v>
      </c>
      <c r="D61" s="168">
        <v>82</v>
      </c>
      <c r="E61" s="169">
        <v>324691.42</v>
      </c>
      <c r="F61" s="167">
        <v>82</v>
      </c>
      <c r="G61" s="168">
        <v>29</v>
      </c>
      <c r="H61" s="168">
        <v>43</v>
      </c>
      <c r="I61" s="168">
        <v>5</v>
      </c>
      <c r="J61" s="168">
        <v>11</v>
      </c>
      <c r="K61" s="168">
        <v>31</v>
      </c>
      <c r="L61" s="168">
        <v>0</v>
      </c>
      <c r="M61" s="168">
        <v>2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2</v>
      </c>
      <c r="T61" s="168">
        <v>1</v>
      </c>
      <c r="U61" s="168">
        <v>0</v>
      </c>
      <c r="V61" s="168">
        <v>0</v>
      </c>
      <c r="W61" s="168">
        <v>0</v>
      </c>
      <c r="X61" s="168">
        <v>11</v>
      </c>
      <c r="Y61" s="168">
        <v>66</v>
      </c>
      <c r="Z61" s="168">
        <v>5</v>
      </c>
      <c r="AA61" s="168">
        <v>20</v>
      </c>
      <c r="AB61" s="168">
        <v>39</v>
      </c>
      <c r="AC61" s="168">
        <v>0</v>
      </c>
      <c r="AD61" s="192">
        <v>23</v>
      </c>
      <c r="AE61" s="167">
        <v>178</v>
      </c>
      <c r="AF61" s="168">
        <v>60</v>
      </c>
      <c r="AG61" s="168">
        <v>68</v>
      </c>
      <c r="AH61" s="168">
        <v>148</v>
      </c>
      <c r="AI61" s="192">
        <v>0</v>
      </c>
      <c r="AJ61" s="167">
        <v>168</v>
      </c>
      <c r="AK61" s="168">
        <v>7</v>
      </c>
      <c r="AL61" s="168">
        <v>162</v>
      </c>
      <c r="AM61" s="192">
        <v>2</v>
      </c>
      <c r="AN61" s="190">
        <v>223</v>
      </c>
      <c r="AO61" s="168">
        <v>60</v>
      </c>
      <c r="AP61" s="192">
        <v>107</v>
      </c>
      <c r="AQ61" s="315">
        <v>0</v>
      </c>
      <c r="AR61" s="315">
        <v>0</v>
      </c>
    </row>
    <row r="62" spans="1:44">
      <c r="A62" s="312" t="s">
        <v>440</v>
      </c>
      <c r="B62" s="126">
        <v>34</v>
      </c>
      <c r="C62" s="169">
        <v>136799.67999999999</v>
      </c>
      <c r="D62" s="168">
        <v>35</v>
      </c>
      <c r="E62" s="169">
        <v>140701.84</v>
      </c>
      <c r="F62" s="167">
        <v>35</v>
      </c>
      <c r="G62" s="168">
        <v>10</v>
      </c>
      <c r="H62" s="168">
        <v>16</v>
      </c>
      <c r="I62" s="168">
        <v>0</v>
      </c>
      <c r="J62" s="168">
        <v>5</v>
      </c>
      <c r="K62" s="168">
        <v>14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3</v>
      </c>
      <c r="Y62" s="168">
        <v>31</v>
      </c>
      <c r="Z62" s="168">
        <v>1</v>
      </c>
      <c r="AA62" s="168">
        <v>15</v>
      </c>
      <c r="AB62" s="168">
        <v>18</v>
      </c>
      <c r="AC62" s="168">
        <v>0</v>
      </c>
      <c r="AD62" s="192">
        <v>2</v>
      </c>
      <c r="AE62" s="167">
        <v>63</v>
      </c>
      <c r="AF62" s="168">
        <v>16</v>
      </c>
      <c r="AG62" s="168">
        <v>18</v>
      </c>
      <c r="AH62" s="168">
        <v>55</v>
      </c>
      <c r="AI62" s="192">
        <v>2</v>
      </c>
      <c r="AJ62" s="167">
        <v>36</v>
      </c>
      <c r="AK62" s="168">
        <v>19</v>
      </c>
      <c r="AL62" s="168">
        <v>98</v>
      </c>
      <c r="AM62" s="192">
        <v>0</v>
      </c>
      <c r="AN62" s="190">
        <v>82</v>
      </c>
      <c r="AO62" s="168">
        <v>20</v>
      </c>
      <c r="AP62" s="192">
        <v>35</v>
      </c>
      <c r="AQ62" s="315">
        <v>0</v>
      </c>
      <c r="AR62" s="315">
        <v>0</v>
      </c>
    </row>
    <row r="63" spans="1:44">
      <c r="A63" s="312" t="s">
        <v>441</v>
      </c>
      <c r="B63" s="126">
        <v>81</v>
      </c>
      <c r="C63" s="169">
        <v>325905.12</v>
      </c>
      <c r="D63" s="168">
        <v>80</v>
      </c>
      <c r="E63" s="169">
        <v>320668</v>
      </c>
      <c r="F63" s="167">
        <v>80</v>
      </c>
      <c r="G63" s="168">
        <v>26</v>
      </c>
      <c r="H63" s="168">
        <v>50</v>
      </c>
      <c r="I63" s="168">
        <v>2</v>
      </c>
      <c r="J63" s="168">
        <v>7</v>
      </c>
      <c r="K63" s="168">
        <v>44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3</v>
      </c>
      <c r="T63" s="168">
        <v>0</v>
      </c>
      <c r="U63" s="168">
        <v>0</v>
      </c>
      <c r="V63" s="168">
        <v>0</v>
      </c>
      <c r="W63" s="168">
        <v>0</v>
      </c>
      <c r="X63" s="168">
        <v>13</v>
      </c>
      <c r="Y63" s="168">
        <v>65</v>
      </c>
      <c r="Z63" s="168">
        <v>2</v>
      </c>
      <c r="AA63" s="168">
        <v>26</v>
      </c>
      <c r="AB63" s="168">
        <v>44</v>
      </c>
      <c r="AC63" s="168">
        <v>0</v>
      </c>
      <c r="AD63" s="192">
        <v>10</v>
      </c>
      <c r="AE63" s="167">
        <v>118</v>
      </c>
      <c r="AF63" s="168">
        <v>45</v>
      </c>
      <c r="AG63" s="168">
        <v>60</v>
      </c>
      <c r="AH63" s="168">
        <v>54</v>
      </c>
      <c r="AI63" s="192">
        <v>58</v>
      </c>
      <c r="AJ63" s="167">
        <v>68</v>
      </c>
      <c r="AK63" s="168">
        <v>49</v>
      </c>
      <c r="AL63" s="168">
        <v>122</v>
      </c>
      <c r="AM63" s="192">
        <v>0</v>
      </c>
      <c r="AN63" s="190">
        <v>250</v>
      </c>
      <c r="AO63" s="168">
        <v>93</v>
      </c>
      <c r="AP63" s="192">
        <v>141</v>
      </c>
      <c r="AQ63" s="315">
        <v>0</v>
      </c>
      <c r="AR63" s="315">
        <v>0</v>
      </c>
    </row>
    <row r="64" spans="1:44">
      <c r="A64" s="312" t="s">
        <v>442</v>
      </c>
      <c r="B64" s="126">
        <v>173</v>
      </c>
      <c r="C64" s="169">
        <v>696068.94</v>
      </c>
      <c r="D64" s="168">
        <v>197</v>
      </c>
      <c r="E64" s="169">
        <v>787900.38</v>
      </c>
      <c r="F64" s="167">
        <v>197</v>
      </c>
      <c r="G64" s="168">
        <v>63</v>
      </c>
      <c r="H64" s="168">
        <v>104</v>
      </c>
      <c r="I64" s="168">
        <v>7</v>
      </c>
      <c r="J64" s="168">
        <v>27</v>
      </c>
      <c r="K64" s="168">
        <v>78</v>
      </c>
      <c r="L64" s="168">
        <v>0</v>
      </c>
      <c r="M64" s="168">
        <v>1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10</v>
      </c>
      <c r="T64" s="168">
        <v>0</v>
      </c>
      <c r="U64" s="168">
        <v>0</v>
      </c>
      <c r="V64" s="168">
        <v>0</v>
      </c>
      <c r="W64" s="168">
        <v>0</v>
      </c>
      <c r="X64" s="168">
        <v>18</v>
      </c>
      <c r="Y64" s="168">
        <v>170</v>
      </c>
      <c r="Z64" s="168">
        <v>9</v>
      </c>
      <c r="AA64" s="168">
        <v>60</v>
      </c>
      <c r="AB64" s="168">
        <v>93</v>
      </c>
      <c r="AC64" s="168">
        <v>0</v>
      </c>
      <c r="AD64" s="192">
        <v>44</v>
      </c>
      <c r="AE64" s="167">
        <v>162</v>
      </c>
      <c r="AF64" s="168">
        <v>71</v>
      </c>
      <c r="AG64" s="168">
        <v>90</v>
      </c>
      <c r="AH64" s="168">
        <v>93</v>
      </c>
      <c r="AI64" s="192">
        <v>69</v>
      </c>
      <c r="AJ64" s="167">
        <v>25</v>
      </c>
      <c r="AK64" s="168">
        <v>25</v>
      </c>
      <c r="AL64" s="168">
        <v>43</v>
      </c>
      <c r="AM64" s="192">
        <v>2</v>
      </c>
      <c r="AN64" s="190">
        <v>392</v>
      </c>
      <c r="AO64" s="168">
        <v>128</v>
      </c>
      <c r="AP64" s="192">
        <v>202</v>
      </c>
      <c r="AQ64" s="315">
        <v>0</v>
      </c>
      <c r="AR64" s="315">
        <v>0</v>
      </c>
    </row>
    <row r="65" spans="1:44">
      <c r="A65" s="312" t="s">
        <v>443</v>
      </c>
      <c r="B65" s="126">
        <v>282</v>
      </c>
      <c r="C65" s="169">
        <v>1134632.6399999999</v>
      </c>
      <c r="D65" s="168">
        <v>285</v>
      </c>
      <c r="E65" s="169">
        <v>1146217.76</v>
      </c>
      <c r="F65" s="167">
        <v>285</v>
      </c>
      <c r="G65" s="168">
        <v>112</v>
      </c>
      <c r="H65" s="168">
        <v>142</v>
      </c>
      <c r="I65" s="168">
        <v>28</v>
      </c>
      <c r="J65" s="168">
        <v>25</v>
      </c>
      <c r="K65" s="168">
        <v>95</v>
      </c>
      <c r="L65" s="168">
        <v>0</v>
      </c>
      <c r="M65" s="168">
        <v>0</v>
      </c>
      <c r="N65" s="168">
        <v>0</v>
      </c>
      <c r="O65" s="168">
        <v>0</v>
      </c>
      <c r="P65" s="168">
        <v>12</v>
      </c>
      <c r="Q65" s="168">
        <v>0</v>
      </c>
      <c r="R65" s="168">
        <v>0</v>
      </c>
      <c r="S65" s="168">
        <v>11</v>
      </c>
      <c r="T65" s="168">
        <v>6</v>
      </c>
      <c r="U65" s="168">
        <v>0</v>
      </c>
      <c r="V65" s="168">
        <v>0</v>
      </c>
      <c r="W65" s="168">
        <v>0</v>
      </c>
      <c r="X65" s="168">
        <v>70</v>
      </c>
      <c r="Y65" s="168">
        <v>207</v>
      </c>
      <c r="Z65" s="168">
        <v>8</v>
      </c>
      <c r="AA65" s="168">
        <v>144</v>
      </c>
      <c r="AB65" s="168">
        <v>114</v>
      </c>
      <c r="AC65" s="168">
        <v>0</v>
      </c>
      <c r="AD65" s="192">
        <v>27</v>
      </c>
      <c r="AE65" s="167">
        <v>460</v>
      </c>
      <c r="AF65" s="168">
        <v>185</v>
      </c>
      <c r="AG65" s="168">
        <v>184</v>
      </c>
      <c r="AH65" s="168">
        <v>364</v>
      </c>
      <c r="AI65" s="192">
        <v>96</v>
      </c>
      <c r="AJ65" s="167">
        <v>241</v>
      </c>
      <c r="AK65" s="168">
        <v>169</v>
      </c>
      <c r="AL65" s="168">
        <v>584</v>
      </c>
      <c r="AM65" s="192">
        <v>0</v>
      </c>
      <c r="AN65" s="190">
        <v>619</v>
      </c>
      <c r="AO65" s="168">
        <v>214</v>
      </c>
      <c r="AP65" s="192">
        <v>297</v>
      </c>
      <c r="AQ65" s="315">
        <v>0</v>
      </c>
      <c r="AR65" s="315">
        <v>0</v>
      </c>
    </row>
    <row r="66" spans="1:44">
      <c r="A66" s="312" t="s">
        <v>444</v>
      </c>
      <c r="B66" s="126">
        <v>102</v>
      </c>
      <c r="C66" s="169">
        <v>262655.09999999998</v>
      </c>
      <c r="D66" s="168">
        <v>108</v>
      </c>
      <c r="E66" s="169">
        <v>277251.03000000003</v>
      </c>
      <c r="F66" s="167">
        <v>108</v>
      </c>
      <c r="G66" s="168">
        <v>52</v>
      </c>
      <c r="H66" s="168">
        <v>37</v>
      </c>
      <c r="I66" s="168">
        <v>8</v>
      </c>
      <c r="J66" s="168">
        <v>9</v>
      </c>
      <c r="K66" s="168">
        <v>18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8</v>
      </c>
      <c r="T66" s="168">
        <v>0</v>
      </c>
      <c r="U66" s="168">
        <v>0</v>
      </c>
      <c r="V66" s="168">
        <v>0</v>
      </c>
      <c r="W66" s="168">
        <v>0</v>
      </c>
      <c r="X66" s="168">
        <v>19</v>
      </c>
      <c r="Y66" s="168">
        <v>85</v>
      </c>
      <c r="Z66" s="168">
        <v>4</v>
      </c>
      <c r="AA66" s="168">
        <v>22</v>
      </c>
      <c r="AB66" s="168">
        <v>55</v>
      </c>
      <c r="AC66" s="168">
        <v>0</v>
      </c>
      <c r="AD66" s="192">
        <v>31</v>
      </c>
      <c r="AE66" s="167">
        <v>112</v>
      </c>
      <c r="AF66" s="168">
        <v>48</v>
      </c>
      <c r="AG66" s="168">
        <v>36</v>
      </c>
      <c r="AH66" s="168">
        <v>77</v>
      </c>
      <c r="AI66" s="192">
        <v>12</v>
      </c>
      <c r="AJ66" s="167">
        <v>32</v>
      </c>
      <c r="AK66" s="168">
        <v>45</v>
      </c>
      <c r="AL66" s="168">
        <v>0</v>
      </c>
      <c r="AM66" s="192">
        <v>2</v>
      </c>
      <c r="AN66" s="190">
        <v>279</v>
      </c>
      <c r="AO66" s="168">
        <v>125</v>
      </c>
      <c r="AP66" s="192">
        <v>92</v>
      </c>
      <c r="AQ66" s="315">
        <v>0</v>
      </c>
      <c r="AR66" s="315">
        <v>0</v>
      </c>
    </row>
    <row r="67" spans="1:44">
      <c r="A67" s="312" t="s">
        <v>445</v>
      </c>
      <c r="B67" s="126">
        <v>155</v>
      </c>
      <c r="C67" s="169">
        <v>623645.6</v>
      </c>
      <c r="D67" s="168">
        <v>166</v>
      </c>
      <c r="E67" s="169">
        <v>664142.16</v>
      </c>
      <c r="F67" s="167">
        <v>166</v>
      </c>
      <c r="G67" s="168">
        <v>45</v>
      </c>
      <c r="H67" s="168">
        <v>85</v>
      </c>
      <c r="I67" s="168">
        <v>13</v>
      </c>
      <c r="J67" s="168">
        <v>14</v>
      </c>
      <c r="K67" s="168">
        <v>55</v>
      </c>
      <c r="L67" s="168">
        <v>3</v>
      </c>
      <c r="M67" s="168">
        <v>0</v>
      </c>
      <c r="N67" s="168">
        <v>0</v>
      </c>
      <c r="O67" s="168">
        <v>0</v>
      </c>
      <c r="P67" s="168">
        <v>1</v>
      </c>
      <c r="Q67" s="168">
        <v>0</v>
      </c>
      <c r="R67" s="168">
        <v>0</v>
      </c>
      <c r="S67" s="168">
        <v>11</v>
      </c>
      <c r="T67" s="168">
        <v>0</v>
      </c>
      <c r="U67" s="168">
        <v>0</v>
      </c>
      <c r="V67" s="168">
        <v>0</v>
      </c>
      <c r="W67" s="168">
        <v>0</v>
      </c>
      <c r="X67" s="168">
        <v>33</v>
      </c>
      <c r="Y67" s="168">
        <v>130</v>
      </c>
      <c r="Z67" s="168">
        <v>3</v>
      </c>
      <c r="AA67" s="168">
        <v>55</v>
      </c>
      <c r="AB67" s="168">
        <v>84</v>
      </c>
      <c r="AC67" s="168">
        <v>0</v>
      </c>
      <c r="AD67" s="192">
        <v>27</v>
      </c>
      <c r="AE67" s="167">
        <v>207</v>
      </c>
      <c r="AF67" s="168">
        <v>64</v>
      </c>
      <c r="AG67" s="168">
        <v>68</v>
      </c>
      <c r="AH67" s="168">
        <v>186</v>
      </c>
      <c r="AI67" s="192">
        <v>21</v>
      </c>
      <c r="AJ67" s="167">
        <v>68</v>
      </c>
      <c r="AK67" s="168">
        <v>118</v>
      </c>
      <c r="AL67" s="168">
        <v>0</v>
      </c>
      <c r="AM67" s="192">
        <v>0</v>
      </c>
      <c r="AN67" s="190">
        <v>415</v>
      </c>
      <c r="AO67" s="168">
        <v>115</v>
      </c>
      <c r="AP67" s="192">
        <v>193</v>
      </c>
      <c r="AQ67" s="315">
        <v>0</v>
      </c>
      <c r="AR67" s="315">
        <v>0</v>
      </c>
    </row>
    <row r="68" spans="1:44">
      <c r="A68" s="312" t="s">
        <v>446</v>
      </c>
      <c r="B68" s="126">
        <v>264</v>
      </c>
      <c r="C68" s="169">
        <v>1062209.28</v>
      </c>
      <c r="D68" s="168">
        <v>282</v>
      </c>
      <c r="E68" s="169">
        <v>1130870.48</v>
      </c>
      <c r="F68" s="167">
        <v>282</v>
      </c>
      <c r="G68" s="168">
        <v>105</v>
      </c>
      <c r="H68" s="168">
        <v>139</v>
      </c>
      <c r="I68" s="168">
        <v>22</v>
      </c>
      <c r="J68" s="168">
        <v>36</v>
      </c>
      <c r="K68" s="168">
        <v>77</v>
      </c>
      <c r="L68" s="168">
        <v>0</v>
      </c>
      <c r="M68" s="168">
        <v>19</v>
      </c>
      <c r="N68" s="168">
        <v>0</v>
      </c>
      <c r="O68" s="168">
        <v>0</v>
      </c>
      <c r="P68" s="168">
        <v>4</v>
      </c>
      <c r="Q68" s="168">
        <v>0</v>
      </c>
      <c r="R68" s="168">
        <v>0</v>
      </c>
      <c r="S68" s="168">
        <v>19</v>
      </c>
      <c r="T68" s="168">
        <v>0</v>
      </c>
      <c r="U68" s="168">
        <v>0</v>
      </c>
      <c r="V68" s="168">
        <v>0</v>
      </c>
      <c r="W68" s="168">
        <v>0</v>
      </c>
      <c r="X68" s="168">
        <v>50</v>
      </c>
      <c r="Y68" s="168">
        <v>215</v>
      </c>
      <c r="Z68" s="168">
        <v>17</v>
      </c>
      <c r="AA68" s="168">
        <v>73</v>
      </c>
      <c r="AB68" s="168">
        <v>155</v>
      </c>
      <c r="AC68" s="168">
        <v>0</v>
      </c>
      <c r="AD68" s="192">
        <v>54</v>
      </c>
      <c r="AE68" s="167">
        <v>257</v>
      </c>
      <c r="AF68" s="168">
        <v>108</v>
      </c>
      <c r="AG68" s="168">
        <v>121</v>
      </c>
      <c r="AH68" s="168">
        <v>235</v>
      </c>
      <c r="AI68" s="192">
        <v>22</v>
      </c>
      <c r="AJ68" s="167">
        <v>123</v>
      </c>
      <c r="AK68" s="168">
        <v>112</v>
      </c>
      <c r="AL68" s="168">
        <v>0</v>
      </c>
      <c r="AM68" s="192">
        <v>1</v>
      </c>
      <c r="AN68" s="190">
        <v>532</v>
      </c>
      <c r="AO68" s="168">
        <v>190</v>
      </c>
      <c r="AP68" s="192">
        <v>249</v>
      </c>
      <c r="AQ68" s="315">
        <v>0</v>
      </c>
      <c r="AR68" s="315">
        <v>0</v>
      </c>
    </row>
    <row r="69" spans="1:44" ht="13.5">
      <c r="A69" s="316" t="s">
        <v>447</v>
      </c>
      <c r="B69" s="200">
        <f>SUM(B56:B68)</f>
        <v>1854</v>
      </c>
      <c r="C69" s="173">
        <f t="shared" ref="C69:AR69" si="5">SUM(C56:C68)</f>
        <v>7029410.46</v>
      </c>
      <c r="D69" s="172">
        <f t="shared" si="5"/>
        <v>1973</v>
      </c>
      <c r="E69" s="173">
        <f t="shared" si="5"/>
        <v>7425919.290000001</v>
      </c>
      <c r="F69" s="171">
        <f t="shared" si="5"/>
        <v>1973</v>
      </c>
      <c r="G69" s="172">
        <f t="shared" si="5"/>
        <v>710</v>
      </c>
      <c r="H69" s="172">
        <f t="shared" si="5"/>
        <v>959</v>
      </c>
      <c r="I69" s="172">
        <f t="shared" si="5"/>
        <v>139</v>
      </c>
      <c r="J69" s="172">
        <f t="shared" si="5"/>
        <v>211</v>
      </c>
      <c r="K69" s="172">
        <f t="shared" si="5"/>
        <v>627</v>
      </c>
      <c r="L69" s="172">
        <f t="shared" si="5"/>
        <v>16</v>
      </c>
      <c r="M69" s="172">
        <f t="shared" si="5"/>
        <v>28</v>
      </c>
      <c r="N69" s="172">
        <f t="shared" si="5"/>
        <v>0</v>
      </c>
      <c r="O69" s="172">
        <f t="shared" si="5"/>
        <v>0</v>
      </c>
      <c r="P69" s="172">
        <f t="shared" si="5"/>
        <v>26</v>
      </c>
      <c r="Q69" s="172">
        <f t="shared" si="5"/>
        <v>0</v>
      </c>
      <c r="R69" s="172">
        <f t="shared" si="5"/>
        <v>0</v>
      </c>
      <c r="S69" s="172">
        <f t="shared" si="5"/>
        <v>110</v>
      </c>
      <c r="T69" s="172">
        <f t="shared" si="5"/>
        <v>8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342</v>
      </c>
      <c r="Y69" s="172">
        <f t="shared" si="5"/>
        <v>1541</v>
      </c>
      <c r="Z69" s="172">
        <f t="shared" si="5"/>
        <v>90</v>
      </c>
      <c r="AA69" s="172">
        <f t="shared" si="5"/>
        <v>624</v>
      </c>
      <c r="AB69" s="172">
        <f t="shared" si="5"/>
        <v>991</v>
      </c>
      <c r="AC69" s="172">
        <f t="shared" si="5"/>
        <v>0</v>
      </c>
      <c r="AD69" s="195">
        <f t="shared" si="5"/>
        <v>358</v>
      </c>
      <c r="AE69" s="171">
        <f t="shared" si="5"/>
        <v>2247</v>
      </c>
      <c r="AF69" s="172">
        <f t="shared" si="5"/>
        <v>844</v>
      </c>
      <c r="AG69" s="172">
        <f t="shared" si="5"/>
        <v>919</v>
      </c>
      <c r="AH69" s="172">
        <f t="shared" si="5"/>
        <v>1740</v>
      </c>
      <c r="AI69" s="195">
        <f t="shared" si="5"/>
        <v>367</v>
      </c>
      <c r="AJ69" s="171">
        <f t="shared" si="5"/>
        <v>1060</v>
      </c>
      <c r="AK69" s="172">
        <f t="shared" si="5"/>
        <v>789</v>
      </c>
      <c r="AL69" s="172">
        <f t="shared" si="5"/>
        <v>2182</v>
      </c>
      <c r="AM69" s="195">
        <f t="shared" si="5"/>
        <v>38</v>
      </c>
      <c r="AN69" s="193">
        <f t="shared" si="5"/>
        <v>4510</v>
      </c>
      <c r="AO69" s="172">
        <f t="shared" si="5"/>
        <v>1544</v>
      </c>
      <c r="AP69" s="195">
        <f t="shared" si="5"/>
        <v>2101</v>
      </c>
      <c r="AQ69" s="317">
        <f t="shared" si="5"/>
        <v>0</v>
      </c>
      <c r="AR69" s="317">
        <f t="shared" si="5"/>
        <v>0</v>
      </c>
    </row>
    <row r="70" spans="1:44">
      <c r="A70" s="312" t="s">
        <v>448</v>
      </c>
      <c r="B70" s="126">
        <v>105</v>
      </c>
      <c r="C70" s="169">
        <v>419585.56</v>
      </c>
      <c r="D70" s="168">
        <v>163</v>
      </c>
      <c r="E70" s="169">
        <v>655833.76</v>
      </c>
      <c r="F70" s="167">
        <v>163</v>
      </c>
      <c r="G70" s="168">
        <v>49</v>
      </c>
      <c r="H70" s="168">
        <v>102</v>
      </c>
      <c r="I70" s="168">
        <v>11</v>
      </c>
      <c r="J70" s="168">
        <v>13</v>
      </c>
      <c r="K70" s="168">
        <v>80</v>
      </c>
      <c r="L70" s="168">
        <v>7</v>
      </c>
      <c r="M70" s="168">
        <v>6</v>
      </c>
      <c r="N70" s="168">
        <v>0</v>
      </c>
      <c r="O70" s="168">
        <v>0</v>
      </c>
      <c r="P70" s="168">
        <v>1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31</v>
      </c>
      <c r="Y70" s="168">
        <v>127</v>
      </c>
      <c r="Z70" s="168">
        <v>5</v>
      </c>
      <c r="AA70" s="168">
        <v>20</v>
      </c>
      <c r="AB70" s="168">
        <v>143</v>
      </c>
      <c r="AC70" s="168">
        <v>0</v>
      </c>
      <c r="AD70" s="192">
        <v>0</v>
      </c>
      <c r="AE70" s="167">
        <v>397</v>
      </c>
      <c r="AF70" s="168">
        <v>99</v>
      </c>
      <c r="AG70" s="168">
        <v>123</v>
      </c>
      <c r="AH70" s="168">
        <v>0</v>
      </c>
      <c r="AI70" s="192">
        <v>0</v>
      </c>
      <c r="AJ70" s="167">
        <v>0</v>
      </c>
      <c r="AK70" s="168">
        <v>0</v>
      </c>
      <c r="AL70" s="168">
        <v>0</v>
      </c>
      <c r="AM70" s="192">
        <v>0</v>
      </c>
      <c r="AN70" s="190">
        <v>648</v>
      </c>
      <c r="AO70" s="168">
        <v>184</v>
      </c>
      <c r="AP70" s="192">
        <v>352</v>
      </c>
      <c r="AQ70" s="315">
        <v>0</v>
      </c>
      <c r="AR70" s="315">
        <v>0</v>
      </c>
    </row>
    <row r="71" spans="1:44">
      <c r="A71" s="312" t="s">
        <v>449</v>
      </c>
      <c r="B71" s="126">
        <v>168</v>
      </c>
      <c r="C71" s="169">
        <v>675465.92</v>
      </c>
      <c r="D71" s="168">
        <v>160</v>
      </c>
      <c r="E71" s="169">
        <v>641700.08000000007</v>
      </c>
      <c r="F71" s="167">
        <v>160</v>
      </c>
      <c r="G71" s="168">
        <v>55</v>
      </c>
      <c r="H71" s="168">
        <v>111</v>
      </c>
      <c r="I71" s="168">
        <v>13</v>
      </c>
      <c r="J71" s="168">
        <v>18</v>
      </c>
      <c r="K71" s="168">
        <v>88</v>
      </c>
      <c r="L71" s="168">
        <v>1</v>
      </c>
      <c r="M71" s="168">
        <v>1</v>
      </c>
      <c r="N71" s="168">
        <v>0</v>
      </c>
      <c r="O71" s="168">
        <v>0</v>
      </c>
      <c r="P71" s="168">
        <v>6</v>
      </c>
      <c r="Q71" s="168">
        <v>0</v>
      </c>
      <c r="R71" s="168">
        <v>0</v>
      </c>
      <c r="S71" s="168">
        <v>9</v>
      </c>
      <c r="T71" s="168">
        <v>0</v>
      </c>
      <c r="U71" s="168">
        <v>1</v>
      </c>
      <c r="V71" s="168">
        <v>0</v>
      </c>
      <c r="W71" s="168">
        <v>0</v>
      </c>
      <c r="X71" s="168">
        <v>25</v>
      </c>
      <c r="Y71" s="168">
        <v>130</v>
      </c>
      <c r="Z71" s="168">
        <v>5</v>
      </c>
      <c r="AA71" s="168">
        <v>42</v>
      </c>
      <c r="AB71" s="168">
        <v>87</v>
      </c>
      <c r="AC71" s="168">
        <v>0</v>
      </c>
      <c r="AD71" s="192">
        <v>31</v>
      </c>
      <c r="AE71" s="167">
        <v>252</v>
      </c>
      <c r="AF71" s="168">
        <v>94</v>
      </c>
      <c r="AG71" s="168">
        <v>101</v>
      </c>
      <c r="AH71" s="168">
        <v>33</v>
      </c>
      <c r="AI71" s="192">
        <v>42</v>
      </c>
      <c r="AJ71" s="167">
        <v>84</v>
      </c>
      <c r="AK71" s="168">
        <v>72</v>
      </c>
      <c r="AL71" s="168">
        <v>95</v>
      </c>
      <c r="AM71" s="192">
        <v>6</v>
      </c>
      <c r="AN71" s="190">
        <v>387</v>
      </c>
      <c r="AO71" s="168">
        <v>127</v>
      </c>
      <c r="AP71" s="192">
        <v>257</v>
      </c>
      <c r="AQ71" s="315">
        <v>0</v>
      </c>
      <c r="AR71" s="315">
        <v>0</v>
      </c>
    </row>
    <row r="72" spans="1:44">
      <c r="A72" s="312" t="s">
        <v>450</v>
      </c>
      <c r="B72" s="126">
        <v>287</v>
      </c>
      <c r="C72" s="169">
        <v>1154750.24</v>
      </c>
      <c r="D72" s="168">
        <v>281</v>
      </c>
      <c r="E72" s="169">
        <v>1126118.82</v>
      </c>
      <c r="F72" s="167">
        <v>281</v>
      </c>
      <c r="G72" s="168">
        <v>85</v>
      </c>
      <c r="H72" s="168">
        <v>171</v>
      </c>
      <c r="I72" s="168">
        <v>51</v>
      </c>
      <c r="J72" s="168">
        <v>20</v>
      </c>
      <c r="K72" s="168">
        <v>126</v>
      </c>
      <c r="L72" s="168">
        <v>1</v>
      </c>
      <c r="M72" s="168">
        <v>11</v>
      </c>
      <c r="N72" s="168">
        <v>1</v>
      </c>
      <c r="O72" s="168">
        <v>0</v>
      </c>
      <c r="P72" s="168">
        <v>2</v>
      </c>
      <c r="Q72" s="168">
        <v>0</v>
      </c>
      <c r="R72" s="168">
        <v>0</v>
      </c>
      <c r="S72" s="168">
        <v>7</v>
      </c>
      <c r="T72" s="168">
        <v>4</v>
      </c>
      <c r="U72" s="168">
        <v>0</v>
      </c>
      <c r="V72" s="168">
        <v>0</v>
      </c>
      <c r="W72" s="168">
        <v>0</v>
      </c>
      <c r="X72" s="168">
        <v>81</v>
      </c>
      <c r="Y72" s="168">
        <v>194</v>
      </c>
      <c r="Z72" s="168">
        <v>6</v>
      </c>
      <c r="AA72" s="168">
        <v>129</v>
      </c>
      <c r="AB72" s="168">
        <v>120</v>
      </c>
      <c r="AC72" s="168">
        <v>0</v>
      </c>
      <c r="AD72" s="192">
        <v>32</v>
      </c>
      <c r="AE72" s="167">
        <v>363</v>
      </c>
      <c r="AF72" s="168">
        <v>116</v>
      </c>
      <c r="AG72" s="168">
        <v>120</v>
      </c>
      <c r="AH72" s="168">
        <v>285</v>
      </c>
      <c r="AI72" s="192">
        <v>78</v>
      </c>
      <c r="AJ72" s="167">
        <v>285</v>
      </c>
      <c r="AK72" s="168">
        <v>579</v>
      </c>
      <c r="AL72" s="168">
        <v>449</v>
      </c>
      <c r="AM72" s="192">
        <v>16</v>
      </c>
      <c r="AN72" s="190">
        <v>595</v>
      </c>
      <c r="AO72" s="168">
        <v>171</v>
      </c>
      <c r="AP72" s="192">
        <v>333</v>
      </c>
      <c r="AQ72" s="315">
        <v>0</v>
      </c>
      <c r="AR72" s="315">
        <v>0</v>
      </c>
    </row>
    <row r="73" spans="1:44">
      <c r="A73" s="312" t="s">
        <v>451</v>
      </c>
      <c r="B73" s="126">
        <v>77</v>
      </c>
      <c r="C73" s="169">
        <v>309811.03999999998</v>
      </c>
      <c r="D73" s="168">
        <v>77</v>
      </c>
      <c r="E73" s="169">
        <v>309811.03999999998</v>
      </c>
      <c r="F73" s="167">
        <v>77</v>
      </c>
      <c r="G73" s="168">
        <v>26</v>
      </c>
      <c r="H73" s="168">
        <v>41</v>
      </c>
      <c r="I73" s="168">
        <v>8</v>
      </c>
      <c r="J73" s="168">
        <v>9</v>
      </c>
      <c r="K73" s="168">
        <v>32</v>
      </c>
      <c r="L73" s="168">
        <v>0</v>
      </c>
      <c r="M73" s="168">
        <v>0</v>
      </c>
      <c r="N73" s="168">
        <v>0</v>
      </c>
      <c r="O73" s="168">
        <v>0</v>
      </c>
      <c r="P73" s="168">
        <v>2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11</v>
      </c>
      <c r="Y73" s="168">
        <v>62</v>
      </c>
      <c r="Z73" s="168">
        <v>4</v>
      </c>
      <c r="AA73" s="168">
        <v>26</v>
      </c>
      <c r="AB73" s="168">
        <v>40</v>
      </c>
      <c r="AC73" s="168">
        <v>0</v>
      </c>
      <c r="AD73" s="192">
        <v>11</v>
      </c>
      <c r="AE73" s="167">
        <v>99</v>
      </c>
      <c r="AF73" s="168">
        <v>32</v>
      </c>
      <c r="AG73" s="168">
        <v>35</v>
      </c>
      <c r="AH73" s="168">
        <v>76</v>
      </c>
      <c r="AI73" s="192">
        <v>0</v>
      </c>
      <c r="AJ73" s="167">
        <v>75</v>
      </c>
      <c r="AK73" s="168">
        <v>5</v>
      </c>
      <c r="AL73" s="168">
        <v>1</v>
      </c>
      <c r="AM73" s="192">
        <v>0</v>
      </c>
      <c r="AN73" s="190">
        <v>157</v>
      </c>
      <c r="AO73" s="168">
        <v>40</v>
      </c>
      <c r="AP73" s="192">
        <v>81</v>
      </c>
      <c r="AQ73" s="315">
        <v>0</v>
      </c>
      <c r="AR73" s="315">
        <v>0</v>
      </c>
    </row>
    <row r="74" spans="1:44">
      <c r="A74" s="312" t="s">
        <v>452</v>
      </c>
      <c r="B74" s="126">
        <v>34</v>
      </c>
      <c r="C74" s="169">
        <v>136799.67999999999</v>
      </c>
      <c r="D74" s="168">
        <v>38</v>
      </c>
      <c r="E74" s="169">
        <v>152408.32000000001</v>
      </c>
      <c r="F74" s="167">
        <v>38</v>
      </c>
      <c r="G74" s="168">
        <v>8</v>
      </c>
      <c r="H74" s="168">
        <v>25</v>
      </c>
      <c r="I74" s="168">
        <v>2</v>
      </c>
      <c r="J74" s="168">
        <v>3</v>
      </c>
      <c r="K74" s="168">
        <v>22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3</v>
      </c>
      <c r="T74" s="168">
        <v>0</v>
      </c>
      <c r="U74" s="168">
        <v>0</v>
      </c>
      <c r="V74" s="168">
        <v>0</v>
      </c>
      <c r="W74" s="168">
        <v>0</v>
      </c>
      <c r="X74" s="168">
        <v>9</v>
      </c>
      <c r="Y74" s="168">
        <v>28</v>
      </c>
      <c r="Z74" s="168">
        <v>1</v>
      </c>
      <c r="AA74" s="168">
        <v>9</v>
      </c>
      <c r="AB74" s="168">
        <v>24</v>
      </c>
      <c r="AC74" s="168">
        <v>0</v>
      </c>
      <c r="AD74" s="192">
        <v>5</v>
      </c>
      <c r="AE74" s="167">
        <v>146</v>
      </c>
      <c r="AF74" s="168">
        <v>38</v>
      </c>
      <c r="AG74" s="168">
        <v>112</v>
      </c>
      <c r="AH74" s="168">
        <v>0</v>
      </c>
      <c r="AI74" s="192">
        <v>146</v>
      </c>
      <c r="AJ74" s="167">
        <v>0</v>
      </c>
      <c r="AK74" s="168">
        <v>0</v>
      </c>
      <c r="AL74" s="168">
        <v>0</v>
      </c>
      <c r="AM74" s="192">
        <v>0</v>
      </c>
      <c r="AN74" s="190">
        <v>82</v>
      </c>
      <c r="AO74" s="168">
        <v>14</v>
      </c>
      <c r="AP74" s="192">
        <v>47</v>
      </c>
      <c r="AQ74" s="315">
        <v>0</v>
      </c>
      <c r="AR74" s="315">
        <v>0</v>
      </c>
    </row>
    <row r="75" spans="1:44">
      <c r="A75" s="312" t="s">
        <v>453</v>
      </c>
      <c r="B75" s="126">
        <v>112</v>
      </c>
      <c r="C75" s="169">
        <v>288405.59999999998</v>
      </c>
      <c r="D75" s="168">
        <v>112</v>
      </c>
      <c r="E75" s="169">
        <v>288405.59999999998</v>
      </c>
      <c r="F75" s="167">
        <v>112</v>
      </c>
      <c r="G75" s="168">
        <v>56</v>
      </c>
      <c r="H75" s="168">
        <v>65</v>
      </c>
      <c r="I75" s="168">
        <v>8</v>
      </c>
      <c r="J75" s="168">
        <v>9</v>
      </c>
      <c r="K75" s="168">
        <v>48</v>
      </c>
      <c r="L75" s="168">
        <v>2</v>
      </c>
      <c r="M75" s="168">
        <v>5</v>
      </c>
      <c r="N75" s="168">
        <v>0</v>
      </c>
      <c r="O75" s="168">
        <v>1</v>
      </c>
      <c r="P75" s="168">
        <v>0</v>
      </c>
      <c r="Q75" s="168">
        <v>0</v>
      </c>
      <c r="R75" s="168">
        <v>0</v>
      </c>
      <c r="S75" s="168">
        <v>7</v>
      </c>
      <c r="T75" s="168">
        <v>0</v>
      </c>
      <c r="U75" s="168">
        <v>0</v>
      </c>
      <c r="V75" s="168">
        <v>0</v>
      </c>
      <c r="W75" s="168">
        <v>0</v>
      </c>
      <c r="X75" s="168">
        <v>15</v>
      </c>
      <c r="Y75" s="168">
        <v>94</v>
      </c>
      <c r="Z75" s="168">
        <v>3</v>
      </c>
      <c r="AA75" s="168">
        <v>21</v>
      </c>
      <c r="AB75" s="168">
        <v>68</v>
      </c>
      <c r="AC75" s="168">
        <v>0</v>
      </c>
      <c r="AD75" s="192">
        <v>23</v>
      </c>
      <c r="AE75" s="167">
        <v>167</v>
      </c>
      <c r="AF75" s="168">
        <v>60</v>
      </c>
      <c r="AG75" s="168">
        <v>58</v>
      </c>
      <c r="AH75" s="168">
        <v>151</v>
      </c>
      <c r="AI75" s="192">
        <v>6</v>
      </c>
      <c r="AJ75" s="167">
        <v>116</v>
      </c>
      <c r="AK75" s="168">
        <v>16</v>
      </c>
      <c r="AL75" s="168">
        <v>470</v>
      </c>
      <c r="AM75" s="192">
        <v>5</v>
      </c>
      <c r="AN75" s="190">
        <v>277</v>
      </c>
      <c r="AO75" s="168">
        <v>111</v>
      </c>
      <c r="AP75" s="192">
        <v>148</v>
      </c>
      <c r="AQ75" s="315">
        <v>0</v>
      </c>
      <c r="AR75" s="315">
        <v>0</v>
      </c>
    </row>
    <row r="76" spans="1:44">
      <c r="A76" s="312" t="s">
        <v>454</v>
      </c>
      <c r="B76" s="126">
        <v>291</v>
      </c>
      <c r="C76" s="169">
        <v>1170844.32</v>
      </c>
      <c r="D76" s="168">
        <v>266</v>
      </c>
      <c r="E76" s="169">
        <v>1070256.32</v>
      </c>
      <c r="F76" s="167">
        <v>266</v>
      </c>
      <c r="G76" s="168">
        <v>104</v>
      </c>
      <c r="H76" s="168">
        <v>161</v>
      </c>
      <c r="I76" s="168">
        <v>26</v>
      </c>
      <c r="J76" s="168">
        <v>32</v>
      </c>
      <c r="K76" s="168">
        <v>118</v>
      </c>
      <c r="L76" s="168">
        <v>6</v>
      </c>
      <c r="M76" s="168">
        <v>0</v>
      </c>
      <c r="N76" s="168">
        <v>0</v>
      </c>
      <c r="O76" s="168">
        <v>0</v>
      </c>
      <c r="P76" s="168">
        <v>3</v>
      </c>
      <c r="Q76" s="168">
        <v>0</v>
      </c>
      <c r="R76" s="168">
        <v>1</v>
      </c>
      <c r="S76" s="168">
        <v>11</v>
      </c>
      <c r="T76" s="168">
        <v>0</v>
      </c>
      <c r="U76" s="168">
        <v>0</v>
      </c>
      <c r="V76" s="168">
        <v>0</v>
      </c>
      <c r="W76" s="168">
        <v>0</v>
      </c>
      <c r="X76" s="168">
        <v>38</v>
      </c>
      <c r="Y76" s="168">
        <v>213</v>
      </c>
      <c r="Z76" s="168">
        <v>15</v>
      </c>
      <c r="AA76" s="168">
        <v>49</v>
      </c>
      <c r="AB76" s="168">
        <v>126</v>
      </c>
      <c r="AC76" s="168">
        <v>0</v>
      </c>
      <c r="AD76" s="192">
        <v>91</v>
      </c>
      <c r="AE76" s="167">
        <v>287</v>
      </c>
      <c r="AF76" s="168">
        <v>91</v>
      </c>
      <c r="AG76" s="168">
        <v>155</v>
      </c>
      <c r="AH76" s="168">
        <v>278</v>
      </c>
      <c r="AI76" s="192">
        <v>6</v>
      </c>
      <c r="AJ76" s="167">
        <v>235</v>
      </c>
      <c r="AK76" s="168">
        <v>46</v>
      </c>
      <c r="AL76" s="168">
        <v>0</v>
      </c>
      <c r="AM76" s="192">
        <v>6</v>
      </c>
      <c r="AN76" s="190">
        <v>701</v>
      </c>
      <c r="AO76" s="168">
        <v>252</v>
      </c>
      <c r="AP76" s="192">
        <v>399</v>
      </c>
      <c r="AQ76" s="315">
        <v>0</v>
      </c>
      <c r="AR76" s="315">
        <v>0</v>
      </c>
    </row>
    <row r="77" spans="1:44">
      <c r="A77" s="312" t="s">
        <v>455</v>
      </c>
      <c r="B77" s="126">
        <v>82</v>
      </c>
      <c r="C77" s="169">
        <v>329928.64</v>
      </c>
      <c r="D77" s="168">
        <v>79</v>
      </c>
      <c r="E77" s="169">
        <v>317858.08</v>
      </c>
      <c r="F77" s="167">
        <v>79</v>
      </c>
      <c r="G77" s="168">
        <v>21</v>
      </c>
      <c r="H77" s="168">
        <v>44</v>
      </c>
      <c r="I77" s="168">
        <v>7</v>
      </c>
      <c r="J77" s="168">
        <v>7</v>
      </c>
      <c r="K77" s="168">
        <v>34</v>
      </c>
      <c r="L77" s="168">
        <v>0</v>
      </c>
      <c r="M77" s="168">
        <v>0</v>
      </c>
      <c r="N77" s="168">
        <v>0</v>
      </c>
      <c r="O77" s="168">
        <v>0</v>
      </c>
      <c r="P77" s="168">
        <v>1</v>
      </c>
      <c r="Q77" s="168">
        <v>0</v>
      </c>
      <c r="R77" s="168">
        <v>0</v>
      </c>
      <c r="S77" s="168">
        <v>1</v>
      </c>
      <c r="T77" s="168">
        <v>0</v>
      </c>
      <c r="U77" s="168">
        <v>0</v>
      </c>
      <c r="V77" s="168">
        <v>0</v>
      </c>
      <c r="W77" s="168">
        <v>0</v>
      </c>
      <c r="X77" s="168">
        <v>16</v>
      </c>
      <c r="Y77" s="168">
        <v>62</v>
      </c>
      <c r="Z77" s="168">
        <v>1</v>
      </c>
      <c r="AA77" s="168">
        <v>24</v>
      </c>
      <c r="AB77" s="168">
        <v>40</v>
      </c>
      <c r="AC77" s="168">
        <v>0</v>
      </c>
      <c r="AD77" s="192">
        <v>15</v>
      </c>
      <c r="AE77" s="167">
        <v>76</v>
      </c>
      <c r="AF77" s="168">
        <v>20</v>
      </c>
      <c r="AG77" s="168">
        <v>33</v>
      </c>
      <c r="AH77" s="168">
        <v>71</v>
      </c>
      <c r="AI77" s="192">
        <v>5</v>
      </c>
      <c r="AJ77" s="167">
        <v>44</v>
      </c>
      <c r="AK77" s="168">
        <v>27</v>
      </c>
      <c r="AL77" s="168">
        <v>0</v>
      </c>
      <c r="AM77" s="192">
        <v>1</v>
      </c>
      <c r="AN77" s="190">
        <v>210</v>
      </c>
      <c r="AO77" s="168">
        <v>57</v>
      </c>
      <c r="AP77" s="192">
        <v>112</v>
      </c>
      <c r="AQ77" s="315">
        <v>0</v>
      </c>
      <c r="AR77" s="315">
        <v>0</v>
      </c>
    </row>
    <row r="78" spans="1:44">
      <c r="A78" s="312" t="s">
        <v>456</v>
      </c>
      <c r="B78" s="126">
        <v>81</v>
      </c>
      <c r="C78" s="169">
        <v>325905.12</v>
      </c>
      <c r="D78" s="168">
        <v>80</v>
      </c>
      <c r="E78" s="169">
        <v>320425.28000000003</v>
      </c>
      <c r="F78" s="167">
        <v>80</v>
      </c>
      <c r="G78" s="168">
        <v>23</v>
      </c>
      <c r="H78" s="168">
        <v>56</v>
      </c>
      <c r="I78" s="168">
        <v>5</v>
      </c>
      <c r="J78" s="168">
        <v>11</v>
      </c>
      <c r="K78" s="168">
        <v>46</v>
      </c>
      <c r="L78" s="168">
        <v>0</v>
      </c>
      <c r="M78" s="168">
        <v>4</v>
      </c>
      <c r="N78" s="168">
        <v>0</v>
      </c>
      <c r="O78" s="168">
        <v>0</v>
      </c>
      <c r="P78" s="168">
        <v>3</v>
      </c>
      <c r="Q78" s="168">
        <v>0</v>
      </c>
      <c r="R78" s="168">
        <v>0</v>
      </c>
      <c r="S78" s="168">
        <v>2</v>
      </c>
      <c r="T78" s="168">
        <v>0</v>
      </c>
      <c r="U78" s="168">
        <v>0</v>
      </c>
      <c r="V78" s="168">
        <v>0</v>
      </c>
      <c r="W78" s="168">
        <v>0</v>
      </c>
      <c r="X78" s="168">
        <v>9</v>
      </c>
      <c r="Y78" s="168">
        <v>67</v>
      </c>
      <c r="Z78" s="168">
        <v>4</v>
      </c>
      <c r="AA78" s="168">
        <v>29</v>
      </c>
      <c r="AB78" s="168">
        <v>38</v>
      </c>
      <c r="AC78" s="168">
        <v>0</v>
      </c>
      <c r="AD78" s="192">
        <v>13</v>
      </c>
      <c r="AE78" s="167">
        <v>153</v>
      </c>
      <c r="AF78" s="168">
        <v>48</v>
      </c>
      <c r="AG78" s="168">
        <v>69</v>
      </c>
      <c r="AH78" s="168">
        <v>57</v>
      </c>
      <c r="AI78" s="192">
        <v>13</v>
      </c>
      <c r="AJ78" s="167">
        <v>147</v>
      </c>
      <c r="AK78" s="168">
        <v>59</v>
      </c>
      <c r="AL78" s="168">
        <v>244</v>
      </c>
      <c r="AM78" s="192">
        <v>2</v>
      </c>
      <c r="AN78" s="190">
        <v>234</v>
      </c>
      <c r="AO78" s="168">
        <v>62</v>
      </c>
      <c r="AP78" s="192">
        <v>161</v>
      </c>
      <c r="AQ78" s="315">
        <v>0</v>
      </c>
      <c r="AR78" s="315">
        <v>0</v>
      </c>
    </row>
    <row r="79" spans="1:44">
      <c r="A79" s="312" t="s">
        <v>457</v>
      </c>
      <c r="B79" s="126">
        <v>224</v>
      </c>
      <c r="C79" s="169">
        <v>901268.47999999998</v>
      </c>
      <c r="D79" s="168">
        <v>237</v>
      </c>
      <c r="E79" s="169">
        <v>953574.24</v>
      </c>
      <c r="F79" s="167">
        <v>237</v>
      </c>
      <c r="G79" s="168">
        <v>73</v>
      </c>
      <c r="H79" s="168">
        <v>115</v>
      </c>
      <c r="I79" s="168">
        <v>25</v>
      </c>
      <c r="J79" s="168">
        <v>21</v>
      </c>
      <c r="K79" s="168">
        <v>69</v>
      </c>
      <c r="L79" s="168">
        <v>3</v>
      </c>
      <c r="M79" s="168">
        <v>14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7</v>
      </c>
      <c r="T79" s="168">
        <v>0</v>
      </c>
      <c r="U79" s="168">
        <v>0</v>
      </c>
      <c r="V79" s="168">
        <v>0</v>
      </c>
      <c r="W79" s="168">
        <v>0</v>
      </c>
      <c r="X79" s="168">
        <v>45</v>
      </c>
      <c r="Y79" s="168">
        <v>185</v>
      </c>
      <c r="Z79" s="168">
        <v>7</v>
      </c>
      <c r="AA79" s="168">
        <v>78</v>
      </c>
      <c r="AB79" s="168">
        <v>122</v>
      </c>
      <c r="AC79" s="168">
        <v>0</v>
      </c>
      <c r="AD79" s="192">
        <v>37</v>
      </c>
      <c r="AE79" s="167">
        <v>183</v>
      </c>
      <c r="AF79" s="168">
        <v>57</v>
      </c>
      <c r="AG79" s="168">
        <v>68</v>
      </c>
      <c r="AH79" s="168">
        <v>180</v>
      </c>
      <c r="AI79" s="192">
        <v>0</v>
      </c>
      <c r="AJ79" s="167">
        <v>183</v>
      </c>
      <c r="AK79" s="168">
        <v>0</v>
      </c>
      <c r="AL79" s="168">
        <v>0</v>
      </c>
      <c r="AM79" s="192">
        <v>3</v>
      </c>
      <c r="AN79" s="190">
        <v>480</v>
      </c>
      <c r="AO79" s="168">
        <v>133</v>
      </c>
      <c r="AP79" s="192">
        <v>220</v>
      </c>
      <c r="AQ79" s="315">
        <v>0</v>
      </c>
      <c r="AR79" s="315">
        <v>0</v>
      </c>
    </row>
    <row r="80" spans="1:44">
      <c r="A80" s="312" t="s">
        <v>458</v>
      </c>
      <c r="B80" s="126">
        <v>90</v>
      </c>
      <c r="C80" s="169">
        <v>362116.8</v>
      </c>
      <c r="D80" s="168">
        <v>105</v>
      </c>
      <c r="E80" s="169">
        <v>420649.2</v>
      </c>
      <c r="F80" s="167">
        <v>105</v>
      </c>
      <c r="G80" s="168">
        <v>30</v>
      </c>
      <c r="H80" s="168">
        <v>56</v>
      </c>
      <c r="I80" s="168">
        <v>5</v>
      </c>
      <c r="J80" s="168">
        <v>13</v>
      </c>
      <c r="K80" s="168">
        <v>45</v>
      </c>
      <c r="L80" s="168">
        <v>0</v>
      </c>
      <c r="M80" s="168">
        <v>0</v>
      </c>
      <c r="N80" s="168">
        <v>0</v>
      </c>
      <c r="O80" s="168">
        <v>0</v>
      </c>
      <c r="P80" s="168">
        <v>2</v>
      </c>
      <c r="Q80" s="168">
        <v>0</v>
      </c>
      <c r="R80" s="168">
        <v>0</v>
      </c>
      <c r="S80" s="168">
        <v>1</v>
      </c>
      <c r="T80" s="168">
        <v>0</v>
      </c>
      <c r="U80" s="168">
        <v>0</v>
      </c>
      <c r="V80" s="168">
        <v>0</v>
      </c>
      <c r="W80" s="168">
        <v>0</v>
      </c>
      <c r="X80" s="168">
        <v>21</v>
      </c>
      <c r="Y80" s="168">
        <v>80</v>
      </c>
      <c r="Z80" s="168">
        <v>4</v>
      </c>
      <c r="AA80" s="168">
        <v>39</v>
      </c>
      <c r="AB80" s="168">
        <v>51</v>
      </c>
      <c r="AC80" s="168">
        <v>0</v>
      </c>
      <c r="AD80" s="192">
        <v>15</v>
      </c>
      <c r="AE80" s="167">
        <v>91</v>
      </c>
      <c r="AF80" s="168">
        <v>6</v>
      </c>
      <c r="AG80" s="168">
        <v>42</v>
      </c>
      <c r="AH80" s="168">
        <v>0</v>
      </c>
      <c r="AI80" s="192">
        <v>91</v>
      </c>
      <c r="AJ80" s="167">
        <v>0</v>
      </c>
      <c r="AK80" s="168">
        <v>0</v>
      </c>
      <c r="AL80" s="168">
        <v>0</v>
      </c>
      <c r="AM80" s="192">
        <v>0</v>
      </c>
      <c r="AN80" s="190">
        <v>213</v>
      </c>
      <c r="AO80" s="168">
        <v>51</v>
      </c>
      <c r="AP80" s="192">
        <v>92</v>
      </c>
      <c r="AQ80" s="315">
        <v>0</v>
      </c>
      <c r="AR80" s="315">
        <v>0</v>
      </c>
    </row>
    <row r="81" spans="1:44">
      <c r="A81" s="312" t="s">
        <v>459</v>
      </c>
      <c r="B81" s="126">
        <v>63</v>
      </c>
      <c r="C81" s="169">
        <v>253481.76</v>
      </c>
      <c r="D81" s="168">
        <v>147</v>
      </c>
      <c r="E81" s="169">
        <v>627664.43999999994</v>
      </c>
      <c r="F81" s="167">
        <v>147</v>
      </c>
      <c r="G81" s="168">
        <v>51</v>
      </c>
      <c r="H81" s="168">
        <v>68</v>
      </c>
      <c r="I81" s="168">
        <v>8</v>
      </c>
      <c r="J81" s="168">
        <v>15</v>
      </c>
      <c r="K81" s="168">
        <v>56</v>
      </c>
      <c r="L81" s="168">
        <v>3</v>
      </c>
      <c r="M81" s="168">
        <v>0</v>
      </c>
      <c r="N81" s="168">
        <v>0</v>
      </c>
      <c r="O81" s="168">
        <v>0</v>
      </c>
      <c r="P81" s="168">
        <v>1</v>
      </c>
      <c r="Q81" s="168">
        <v>0</v>
      </c>
      <c r="R81" s="168">
        <v>0</v>
      </c>
      <c r="S81" s="168">
        <v>2</v>
      </c>
      <c r="T81" s="168">
        <v>0</v>
      </c>
      <c r="U81" s="168">
        <v>0</v>
      </c>
      <c r="V81" s="168">
        <v>0</v>
      </c>
      <c r="W81" s="168">
        <v>0</v>
      </c>
      <c r="X81" s="168">
        <v>29</v>
      </c>
      <c r="Y81" s="168">
        <v>118</v>
      </c>
      <c r="Z81" s="168">
        <v>0</v>
      </c>
      <c r="AA81" s="168">
        <v>8</v>
      </c>
      <c r="AB81" s="168">
        <v>139</v>
      </c>
      <c r="AC81" s="168">
        <v>0</v>
      </c>
      <c r="AD81" s="192">
        <v>0</v>
      </c>
      <c r="AE81" s="167">
        <v>301</v>
      </c>
      <c r="AF81" s="168">
        <v>98</v>
      </c>
      <c r="AG81" s="168">
        <v>51</v>
      </c>
      <c r="AH81" s="168">
        <v>36</v>
      </c>
      <c r="AI81" s="192">
        <v>28</v>
      </c>
      <c r="AJ81" s="167">
        <v>0</v>
      </c>
      <c r="AK81" s="168">
        <v>0</v>
      </c>
      <c r="AL81" s="168">
        <v>0</v>
      </c>
      <c r="AM81" s="192">
        <v>0</v>
      </c>
      <c r="AN81" s="190">
        <v>460</v>
      </c>
      <c r="AO81" s="168">
        <v>151</v>
      </c>
      <c r="AP81" s="192">
        <v>205</v>
      </c>
      <c r="AQ81" s="315">
        <v>0</v>
      </c>
      <c r="AR81" s="315">
        <v>0</v>
      </c>
    </row>
    <row r="82" spans="1:44">
      <c r="A82" s="312" t="s">
        <v>460</v>
      </c>
      <c r="B82" s="126">
        <v>229</v>
      </c>
      <c r="C82" s="169">
        <v>921386.06</v>
      </c>
      <c r="D82" s="168">
        <v>234</v>
      </c>
      <c r="E82" s="169">
        <v>939926</v>
      </c>
      <c r="F82" s="167">
        <v>234</v>
      </c>
      <c r="G82" s="168">
        <v>85</v>
      </c>
      <c r="H82" s="168">
        <v>117</v>
      </c>
      <c r="I82" s="168">
        <v>25</v>
      </c>
      <c r="J82" s="168">
        <v>18</v>
      </c>
      <c r="K82" s="168">
        <v>77</v>
      </c>
      <c r="L82" s="168">
        <v>7</v>
      </c>
      <c r="M82" s="168">
        <v>15</v>
      </c>
      <c r="N82" s="168">
        <v>0</v>
      </c>
      <c r="O82" s="168">
        <v>0</v>
      </c>
      <c r="P82" s="168">
        <v>3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54</v>
      </c>
      <c r="Y82" s="168">
        <v>177</v>
      </c>
      <c r="Z82" s="168">
        <v>3</v>
      </c>
      <c r="AA82" s="168">
        <v>82</v>
      </c>
      <c r="AB82" s="168">
        <v>123</v>
      </c>
      <c r="AC82" s="168">
        <v>0</v>
      </c>
      <c r="AD82" s="192">
        <v>29</v>
      </c>
      <c r="AE82" s="167">
        <v>248</v>
      </c>
      <c r="AF82" s="168">
        <v>75</v>
      </c>
      <c r="AG82" s="168">
        <v>91</v>
      </c>
      <c r="AH82" s="168">
        <v>240</v>
      </c>
      <c r="AI82" s="192">
        <v>6</v>
      </c>
      <c r="AJ82" s="167">
        <v>167</v>
      </c>
      <c r="AK82" s="168">
        <v>67</v>
      </c>
      <c r="AL82" s="168">
        <v>309</v>
      </c>
      <c r="AM82" s="192">
        <v>2</v>
      </c>
      <c r="AN82" s="190">
        <v>525</v>
      </c>
      <c r="AO82" s="168">
        <v>175</v>
      </c>
      <c r="AP82" s="192">
        <v>274</v>
      </c>
      <c r="AQ82" s="315">
        <v>0</v>
      </c>
      <c r="AR82" s="315">
        <v>0</v>
      </c>
    </row>
    <row r="83" spans="1:44" ht="13.5">
      <c r="A83" s="316" t="s">
        <v>461</v>
      </c>
      <c r="B83" s="200">
        <f>SUM(B70:B82)</f>
        <v>1843</v>
      </c>
      <c r="C83" s="173">
        <f t="shared" ref="C83:AR83" si="6">SUM(C70:C82)</f>
        <v>7249749.2199999988</v>
      </c>
      <c r="D83" s="172">
        <f t="shared" si="6"/>
        <v>1979</v>
      </c>
      <c r="E83" s="173">
        <f t="shared" si="6"/>
        <v>7824631.1800000016</v>
      </c>
      <c r="F83" s="171">
        <f t="shared" si="6"/>
        <v>1979</v>
      </c>
      <c r="G83" s="172">
        <f t="shared" si="6"/>
        <v>666</v>
      </c>
      <c r="H83" s="172">
        <f t="shared" si="6"/>
        <v>1132</v>
      </c>
      <c r="I83" s="172">
        <f t="shared" si="6"/>
        <v>194</v>
      </c>
      <c r="J83" s="172">
        <f t="shared" si="6"/>
        <v>189</v>
      </c>
      <c r="K83" s="172">
        <f t="shared" si="6"/>
        <v>841</v>
      </c>
      <c r="L83" s="172">
        <f t="shared" si="6"/>
        <v>30</v>
      </c>
      <c r="M83" s="172">
        <f t="shared" si="6"/>
        <v>56</v>
      </c>
      <c r="N83" s="172">
        <f t="shared" si="6"/>
        <v>1</v>
      </c>
      <c r="O83" s="172">
        <f t="shared" si="6"/>
        <v>1</v>
      </c>
      <c r="P83" s="172">
        <f t="shared" si="6"/>
        <v>24</v>
      </c>
      <c r="Q83" s="172">
        <f t="shared" si="6"/>
        <v>0</v>
      </c>
      <c r="R83" s="172">
        <f t="shared" si="6"/>
        <v>1</v>
      </c>
      <c r="S83" s="172">
        <f t="shared" si="6"/>
        <v>50</v>
      </c>
      <c r="T83" s="172">
        <f t="shared" si="6"/>
        <v>4</v>
      </c>
      <c r="U83" s="172">
        <f t="shared" si="6"/>
        <v>1</v>
      </c>
      <c r="V83" s="172">
        <f t="shared" si="6"/>
        <v>0</v>
      </c>
      <c r="W83" s="172">
        <f t="shared" si="6"/>
        <v>0</v>
      </c>
      <c r="X83" s="172">
        <f t="shared" si="6"/>
        <v>384</v>
      </c>
      <c r="Y83" s="172">
        <f t="shared" si="6"/>
        <v>1537</v>
      </c>
      <c r="Z83" s="172">
        <f t="shared" si="6"/>
        <v>58</v>
      </c>
      <c r="AA83" s="172">
        <f t="shared" si="6"/>
        <v>556</v>
      </c>
      <c r="AB83" s="172">
        <f t="shared" si="6"/>
        <v>1121</v>
      </c>
      <c r="AC83" s="172">
        <f t="shared" si="6"/>
        <v>0</v>
      </c>
      <c r="AD83" s="195">
        <f t="shared" si="6"/>
        <v>302</v>
      </c>
      <c r="AE83" s="171">
        <f t="shared" si="6"/>
        <v>2763</v>
      </c>
      <c r="AF83" s="172">
        <f t="shared" si="6"/>
        <v>834</v>
      </c>
      <c r="AG83" s="172">
        <f t="shared" si="6"/>
        <v>1058</v>
      </c>
      <c r="AH83" s="172">
        <f t="shared" si="6"/>
        <v>1407</v>
      </c>
      <c r="AI83" s="195">
        <f t="shared" si="6"/>
        <v>421</v>
      </c>
      <c r="AJ83" s="171">
        <f t="shared" si="6"/>
        <v>1336</v>
      </c>
      <c r="AK83" s="172">
        <f t="shared" si="6"/>
        <v>871</v>
      </c>
      <c r="AL83" s="172">
        <f t="shared" si="6"/>
        <v>1568</v>
      </c>
      <c r="AM83" s="195">
        <f t="shared" si="6"/>
        <v>41</v>
      </c>
      <c r="AN83" s="193">
        <f t="shared" si="6"/>
        <v>4969</v>
      </c>
      <c r="AO83" s="172">
        <f t="shared" si="6"/>
        <v>1528</v>
      </c>
      <c r="AP83" s="195">
        <f t="shared" si="6"/>
        <v>2681</v>
      </c>
      <c r="AQ83" s="317">
        <f t="shared" si="6"/>
        <v>0</v>
      </c>
      <c r="AR83" s="317">
        <f t="shared" si="6"/>
        <v>0</v>
      </c>
    </row>
    <row r="84" spans="1:44">
      <c r="A84" s="312" t="s">
        <v>462</v>
      </c>
      <c r="B84" s="126">
        <v>91</v>
      </c>
      <c r="C84" s="169">
        <v>366140.32</v>
      </c>
      <c r="D84" s="168">
        <v>89</v>
      </c>
      <c r="E84" s="169">
        <v>357243.72</v>
      </c>
      <c r="F84" s="167">
        <v>89</v>
      </c>
      <c r="G84" s="168">
        <v>27</v>
      </c>
      <c r="H84" s="168">
        <v>41</v>
      </c>
      <c r="I84" s="168">
        <v>8</v>
      </c>
      <c r="J84" s="168">
        <v>11</v>
      </c>
      <c r="K84" s="168">
        <v>23</v>
      </c>
      <c r="L84" s="168">
        <v>2</v>
      </c>
      <c r="M84" s="168">
        <v>1</v>
      </c>
      <c r="N84" s="168">
        <v>0</v>
      </c>
      <c r="O84" s="168">
        <v>0</v>
      </c>
      <c r="P84" s="168">
        <v>2</v>
      </c>
      <c r="Q84" s="168">
        <v>0</v>
      </c>
      <c r="R84" s="168">
        <v>0</v>
      </c>
      <c r="S84" s="168">
        <v>3</v>
      </c>
      <c r="T84" s="168">
        <v>0</v>
      </c>
      <c r="U84" s="168">
        <v>0</v>
      </c>
      <c r="V84" s="168">
        <v>0</v>
      </c>
      <c r="W84" s="168">
        <v>0</v>
      </c>
      <c r="X84" s="168">
        <v>17</v>
      </c>
      <c r="Y84" s="168">
        <v>67</v>
      </c>
      <c r="Z84" s="168">
        <v>5</v>
      </c>
      <c r="AA84" s="168">
        <v>38</v>
      </c>
      <c r="AB84" s="168">
        <v>40</v>
      </c>
      <c r="AC84" s="168">
        <v>0</v>
      </c>
      <c r="AD84" s="192">
        <v>11</v>
      </c>
      <c r="AE84" s="167">
        <v>112</v>
      </c>
      <c r="AF84" s="168">
        <v>43</v>
      </c>
      <c r="AG84" s="168">
        <v>57</v>
      </c>
      <c r="AH84" s="168">
        <v>110</v>
      </c>
      <c r="AI84" s="192">
        <v>2</v>
      </c>
      <c r="AJ84" s="167">
        <v>78</v>
      </c>
      <c r="AK84" s="168">
        <v>130</v>
      </c>
      <c r="AL84" s="168">
        <v>564</v>
      </c>
      <c r="AM84" s="192">
        <v>5</v>
      </c>
      <c r="AN84" s="190">
        <v>215</v>
      </c>
      <c r="AO84" s="168">
        <v>66</v>
      </c>
      <c r="AP84" s="192">
        <v>105</v>
      </c>
      <c r="AQ84" s="315">
        <v>0</v>
      </c>
      <c r="AR84" s="315">
        <v>0</v>
      </c>
    </row>
    <row r="85" spans="1:44">
      <c r="A85" s="312" t="s">
        <v>463</v>
      </c>
      <c r="B85" s="126">
        <v>54</v>
      </c>
      <c r="C85" s="169">
        <v>139052.70000000001</v>
      </c>
      <c r="D85" s="168">
        <v>47</v>
      </c>
      <c r="E85" s="169">
        <v>121027.35</v>
      </c>
      <c r="F85" s="167">
        <v>47</v>
      </c>
      <c r="G85" s="168">
        <v>27</v>
      </c>
      <c r="H85" s="168">
        <v>27</v>
      </c>
      <c r="I85" s="168">
        <v>1</v>
      </c>
      <c r="J85" s="168">
        <v>9</v>
      </c>
      <c r="K85" s="168">
        <v>15</v>
      </c>
      <c r="L85" s="168">
        <v>0</v>
      </c>
      <c r="M85" s="168">
        <v>1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7</v>
      </c>
      <c r="T85" s="168">
        <v>0</v>
      </c>
      <c r="U85" s="168">
        <v>0</v>
      </c>
      <c r="V85" s="168">
        <v>0</v>
      </c>
      <c r="W85" s="168">
        <v>0</v>
      </c>
      <c r="X85" s="168">
        <v>2</v>
      </c>
      <c r="Y85" s="168">
        <v>40</v>
      </c>
      <c r="Z85" s="168">
        <v>5</v>
      </c>
      <c r="AA85" s="168">
        <v>4</v>
      </c>
      <c r="AB85" s="168">
        <v>15</v>
      </c>
      <c r="AC85" s="168">
        <v>0</v>
      </c>
      <c r="AD85" s="192">
        <v>28</v>
      </c>
      <c r="AE85" s="167">
        <v>40</v>
      </c>
      <c r="AF85" s="168">
        <v>23</v>
      </c>
      <c r="AG85" s="168">
        <v>26</v>
      </c>
      <c r="AH85" s="168">
        <v>32</v>
      </c>
      <c r="AI85" s="192">
        <v>8</v>
      </c>
      <c r="AJ85" s="167">
        <v>13</v>
      </c>
      <c r="AK85" s="168">
        <v>20</v>
      </c>
      <c r="AL85" s="168">
        <v>113</v>
      </c>
      <c r="AM85" s="192">
        <v>2</v>
      </c>
      <c r="AN85" s="190">
        <v>95</v>
      </c>
      <c r="AO85" s="168">
        <v>51</v>
      </c>
      <c r="AP85" s="192">
        <v>57</v>
      </c>
      <c r="AQ85" s="315">
        <v>0</v>
      </c>
      <c r="AR85" s="315">
        <v>0</v>
      </c>
    </row>
    <row r="86" spans="1:44">
      <c r="A86" s="312" t="s">
        <v>464</v>
      </c>
      <c r="B86" s="126">
        <v>39</v>
      </c>
      <c r="C86" s="169">
        <v>100426.95</v>
      </c>
      <c r="D86" s="168">
        <v>51</v>
      </c>
      <c r="E86" s="169">
        <v>130084.83</v>
      </c>
      <c r="F86" s="167">
        <v>51</v>
      </c>
      <c r="G86" s="168">
        <v>25</v>
      </c>
      <c r="H86" s="168">
        <v>30</v>
      </c>
      <c r="I86" s="168">
        <v>3</v>
      </c>
      <c r="J86" s="168">
        <v>6</v>
      </c>
      <c r="K86" s="168">
        <v>18</v>
      </c>
      <c r="L86" s="168">
        <v>1</v>
      </c>
      <c r="M86" s="168">
        <v>2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6</v>
      </c>
      <c r="T86" s="168">
        <v>0</v>
      </c>
      <c r="U86" s="168">
        <v>0</v>
      </c>
      <c r="V86" s="168">
        <v>0</v>
      </c>
      <c r="W86" s="168">
        <v>0</v>
      </c>
      <c r="X86" s="168">
        <v>7</v>
      </c>
      <c r="Y86" s="168">
        <v>43</v>
      </c>
      <c r="Z86" s="168">
        <v>1</v>
      </c>
      <c r="AA86" s="168">
        <v>7</v>
      </c>
      <c r="AB86" s="168">
        <v>20</v>
      </c>
      <c r="AC86" s="168">
        <v>0</v>
      </c>
      <c r="AD86" s="192">
        <v>24</v>
      </c>
      <c r="AE86" s="167">
        <v>32</v>
      </c>
      <c r="AF86" s="168">
        <v>13</v>
      </c>
      <c r="AG86" s="168">
        <v>14</v>
      </c>
      <c r="AH86" s="168">
        <v>21</v>
      </c>
      <c r="AI86" s="192">
        <v>11</v>
      </c>
      <c r="AJ86" s="167">
        <v>4</v>
      </c>
      <c r="AK86" s="168">
        <v>18</v>
      </c>
      <c r="AL86" s="168">
        <v>83</v>
      </c>
      <c r="AM86" s="192">
        <v>1</v>
      </c>
      <c r="AN86" s="190">
        <v>99</v>
      </c>
      <c r="AO86" s="168">
        <v>47</v>
      </c>
      <c r="AP86" s="192">
        <v>53</v>
      </c>
      <c r="AQ86" s="315">
        <v>0</v>
      </c>
      <c r="AR86" s="315">
        <v>0</v>
      </c>
    </row>
    <row r="87" spans="1:44">
      <c r="A87" s="312" t="s">
        <v>465</v>
      </c>
      <c r="B87" s="126">
        <v>16</v>
      </c>
      <c r="C87" s="169">
        <v>41200.800000000003</v>
      </c>
      <c r="D87" s="168">
        <v>18</v>
      </c>
      <c r="E87" s="169">
        <v>46040.219999999994</v>
      </c>
      <c r="F87" s="167">
        <v>18</v>
      </c>
      <c r="G87" s="168">
        <v>7</v>
      </c>
      <c r="H87" s="168">
        <v>8</v>
      </c>
      <c r="I87" s="168">
        <v>1</v>
      </c>
      <c r="J87" s="168">
        <v>4</v>
      </c>
      <c r="K87" s="168">
        <v>6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2</v>
      </c>
      <c r="T87" s="168">
        <v>0</v>
      </c>
      <c r="U87" s="168">
        <v>0</v>
      </c>
      <c r="V87" s="168">
        <v>0</v>
      </c>
      <c r="W87" s="168">
        <v>0</v>
      </c>
      <c r="X87" s="168">
        <v>1</v>
      </c>
      <c r="Y87" s="168">
        <v>15</v>
      </c>
      <c r="Z87" s="168">
        <v>2</v>
      </c>
      <c r="AA87" s="168">
        <v>2</v>
      </c>
      <c r="AB87" s="168">
        <v>9</v>
      </c>
      <c r="AC87" s="168">
        <v>0</v>
      </c>
      <c r="AD87" s="192">
        <v>7</v>
      </c>
      <c r="AE87" s="167">
        <v>19</v>
      </c>
      <c r="AF87" s="168">
        <v>10</v>
      </c>
      <c r="AG87" s="168">
        <v>10</v>
      </c>
      <c r="AH87" s="168">
        <v>12</v>
      </c>
      <c r="AI87" s="192">
        <v>7</v>
      </c>
      <c r="AJ87" s="167">
        <v>4</v>
      </c>
      <c r="AK87" s="168">
        <v>11</v>
      </c>
      <c r="AL87" s="168">
        <v>31</v>
      </c>
      <c r="AM87" s="192">
        <v>1</v>
      </c>
      <c r="AN87" s="190">
        <v>40</v>
      </c>
      <c r="AO87" s="168">
        <v>19</v>
      </c>
      <c r="AP87" s="192">
        <v>17</v>
      </c>
      <c r="AQ87" s="315">
        <v>0</v>
      </c>
      <c r="AR87" s="315">
        <v>0</v>
      </c>
    </row>
    <row r="88" spans="1:44">
      <c r="A88" s="312" t="s">
        <v>466</v>
      </c>
      <c r="B88" s="126">
        <v>39</v>
      </c>
      <c r="C88" s="169">
        <v>100426.95</v>
      </c>
      <c r="D88" s="168">
        <v>36</v>
      </c>
      <c r="E88" s="169">
        <v>92313.45</v>
      </c>
      <c r="F88" s="167">
        <v>36</v>
      </c>
      <c r="G88" s="168">
        <v>21</v>
      </c>
      <c r="H88" s="168">
        <v>22</v>
      </c>
      <c r="I88" s="168">
        <v>1</v>
      </c>
      <c r="J88" s="168">
        <v>5</v>
      </c>
      <c r="K88" s="168">
        <v>17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7</v>
      </c>
      <c r="T88" s="168">
        <v>0</v>
      </c>
      <c r="U88" s="168">
        <v>0</v>
      </c>
      <c r="V88" s="168">
        <v>0</v>
      </c>
      <c r="W88" s="168">
        <v>0</v>
      </c>
      <c r="X88" s="168">
        <v>3</v>
      </c>
      <c r="Y88" s="168">
        <v>30</v>
      </c>
      <c r="Z88" s="168">
        <v>3</v>
      </c>
      <c r="AA88" s="168">
        <v>10</v>
      </c>
      <c r="AB88" s="168">
        <v>14</v>
      </c>
      <c r="AC88" s="168">
        <v>0</v>
      </c>
      <c r="AD88" s="192">
        <v>12</v>
      </c>
      <c r="AE88" s="167">
        <v>23</v>
      </c>
      <c r="AF88" s="168">
        <v>10</v>
      </c>
      <c r="AG88" s="168">
        <v>10</v>
      </c>
      <c r="AH88" s="168">
        <v>14</v>
      </c>
      <c r="AI88" s="192">
        <v>9</v>
      </c>
      <c r="AJ88" s="167">
        <v>8</v>
      </c>
      <c r="AK88" s="168">
        <v>16</v>
      </c>
      <c r="AL88" s="168">
        <v>67</v>
      </c>
      <c r="AM88" s="192">
        <v>1</v>
      </c>
      <c r="AN88" s="190">
        <v>99</v>
      </c>
      <c r="AO88" s="168">
        <v>48</v>
      </c>
      <c r="AP88" s="192">
        <v>51</v>
      </c>
      <c r="AQ88" s="315">
        <v>0</v>
      </c>
      <c r="AR88" s="315">
        <v>0</v>
      </c>
    </row>
    <row r="89" spans="1:44">
      <c r="A89" s="312" t="s">
        <v>467</v>
      </c>
      <c r="B89" s="126">
        <v>115</v>
      </c>
      <c r="C89" s="169">
        <v>462704.81</v>
      </c>
      <c r="D89" s="168">
        <v>119</v>
      </c>
      <c r="E89" s="169">
        <v>476978.47000000003</v>
      </c>
      <c r="F89" s="167">
        <v>119</v>
      </c>
      <c r="G89" s="168">
        <v>40</v>
      </c>
      <c r="H89" s="168">
        <v>66</v>
      </c>
      <c r="I89" s="168">
        <v>8</v>
      </c>
      <c r="J89" s="168">
        <v>13</v>
      </c>
      <c r="K89" s="168">
        <v>42</v>
      </c>
      <c r="L89" s="168">
        <v>1</v>
      </c>
      <c r="M89" s="168">
        <v>2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8</v>
      </c>
      <c r="T89" s="168">
        <v>0</v>
      </c>
      <c r="U89" s="168">
        <v>0</v>
      </c>
      <c r="V89" s="168">
        <v>0</v>
      </c>
      <c r="W89" s="168">
        <v>0</v>
      </c>
      <c r="X89" s="168">
        <v>16</v>
      </c>
      <c r="Y89" s="168">
        <v>96</v>
      </c>
      <c r="Z89" s="168">
        <v>7</v>
      </c>
      <c r="AA89" s="168">
        <v>24</v>
      </c>
      <c r="AB89" s="168">
        <v>60</v>
      </c>
      <c r="AC89" s="168">
        <v>0</v>
      </c>
      <c r="AD89" s="192">
        <v>35</v>
      </c>
      <c r="AE89" s="167">
        <v>123</v>
      </c>
      <c r="AF89" s="168">
        <v>42</v>
      </c>
      <c r="AG89" s="168">
        <v>48</v>
      </c>
      <c r="AH89" s="168">
        <v>74</v>
      </c>
      <c r="AI89" s="192">
        <v>49</v>
      </c>
      <c r="AJ89" s="167">
        <v>58</v>
      </c>
      <c r="AK89" s="168">
        <v>43</v>
      </c>
      <c r="AL89" s="168">
        <v>179</v>
      </c>
      <c r="AM89" s="192">
        <v>1</v>
      </c>
      <c r="AN89" s="190">
        <v>251</v>
      </c>
      <c r="AO89" s="168">
        <v>89</v>
      </c>
      <c r="AP89" s="192">
        <v>141</v>
      </c>
      <c r="AQ89" s="315">
        <v>0</v>
      </c>
      <c r="AR89" s="315">
        <v>0</v>
      </c>
    </row>
    <row r="90" spans="1:44">
      <c r="A90" s="312" t="s">
        <v>468</v>
      </c>
      <c r="B90" s="126">
        <v>290</v>
      </c>
      <c r="C90" s="169">
        <v>1166617.28</v>
      </c>
      <c r="D90" s="168">
        <v>297</v>
      </c>
      <c r="E90" s="169">
        <v>1192800.96</v>
      </c>
      <c r="F90" s="167">
        <v>297</v>
      </c>
      <c r="G90" s="168">
        <v>105</v>
      </c>
      <c r="H90" s="168">
        <v>176</v>
      </c>
      <c r="I90" s="168">
        <v>36</v>
      </c>
      <c r="J90" s="168">
        <v>39</v>
      </c>
      <c r="K90" s="168">
        <v>120</v>
      </c>
      <c r="L90" s="168">
        <v>4</v>
      </c>
      <c r="M90" s="168">
        <v>0</v>
      </c>
      <c r="N90" s="168">
        <v>0</v>
      </c>
      <c r="O90" s="168">
        <v>0</v>
      </c>
      <c r="P90" s="168">
        <v>8</v>
      </c>
      <c r="Q90" s="168">
        <v>0</v>
      </c>
      <c r="R90" s="168">
        <v>0</v>
      </c>
      <c r="S90" s="168">
        <v>17</v>
      </c>
      <c r="T90" s="168">
        <v>0</v>
      </c>
      <c r="U90" s="168">
        <v>0</v>
      </c>
      <c r="V90" s="168">
        <v>0</v>
      </c>
      <c r="W90" s="168">
        <v>0</v>
      </c>
      <c r="X90" s="168">
        <v>46</v>
      </c>
      <c r="Y90" s="168">
        <v>235</v>
      </c>
      <c r="Z90" s="168">
        <v>16</v>
      </c>
      <c r="AA90" s="168">
        <v>60</v>
      </c>
      <c r="AB90" s="168">
        <v>155</v>
      </c>
      <c r="AC90" s="168">
        <v>0</v>
      </c>
      <c r="AD90" s="192">
        <v>82</v>
      </c>
      <c r="AE90" s="167">
        <v>222</v>
      </c>
      <c r="AF90" s="168">
        <v>90</v>
      </c>
      <c r="AG90" s="168">
        <v>86</v>
      </c>
      <c r="AH90" s="168">
        <v>170</v>
      </c>
      <c r="AI90" s="192">
        <v>42</v>
      </c>
      <c r="AJ90" s="167">
        <v>90</v>
      </c>
      <c r="AK90" s="168">
        <v>30</v>
      </c>
      <c r="AL90" s="168">
        <v>18</v>
      </c>
      <c r="AM90" s="192">
        <v>6</v>
      </c>
      <c r="AN90" s="190">
        <v>601</v>
      </c>
      <c r="AO90" s="168">
        <v>210</v>
      </c>
      <c r="AP90" s="192">
        <v>386</v>
      </c>
      <c r="AQ90" s="315">
        <v>0</v>
      </c>
      <c r="AR90" s="315">
        <v>0</v>
      </c>
    </row>
    <row r="91" spans="1:44">
      <c r="A91" s="312" t="s">
        <v>469</v>
      </c>
      <c r="B91" s="126">
        <v>145</v>
      </c>
      <c r="C91" s="169">
        <v>583410.4</v>
      </c>
      <c r="D91" s="168">
        <v>147</v>
      </c>
      <c r="E91" s="169">
        <v>590972</v>
      </c>
      <c r="F91" s="167">
        <v>147</v>
      </c>
      <c r="G91" s="168">
        <v>56</v>
      </c>
      <c r="H91" s="168">
        <v>86</v>
      </c>
      <c r="I91" s="168">
        <v>16</v>
      </c>
      <c r="J91" s="168">
        <v>17</v>
      </c>
      <c r="K91" s="168">
        <v>56</v>
      </c>
      <c r="L91" s="168">
        <v>4</v>
      </c>
      <c r="M91" s="168">
        <v>1</v>
      </c>
      <c r="N91" s="168">
        <v>0</v>
      </c>
      <c r="O91" s="168">
        <v>0</v>
      </c>
      <c r="P91" s="168">
        <v>1</v>
      </c>
      <c r="Q91" s="168">
        <v>0</v>
      </c>
      <c r="R91" s="168">
        <v>0</v>
      </c>
      <c r="S91" s="168">
        <v>10</v>
      </c>
      <c r="T91" s="168">
        <v>2</v>
      </c>
      <c r="U91" s="168">
        <v>0</v>
      </c>
      <c r="V91" s="168">
        <v>0</v>
      </c>
      <c r="W91" s="168">
        <v>0</v>
      </c>
      <c r="X91" s="168">
        <v>35</v>
      </c>
      <c r="Y91" s="168">
        <v>107</v>
      </c>
      <c r="Z91" s="168">
        <v>5</v>
      </c>
      <c r="AA91" s="168">
        <v>39</v>
      </c>
      <c r="AB91" s="168">
        <v>68</v>
      </c>
      <c r="AC91" s="168">
        <v>0</v>
      </c>
      <c r="AD91" s="192">
        <v>40</v>
      </c>
      <c r="AE91" s="167">
        <v>157</v>
      </c>
      <c r="AF91" s="168">
        <v>54</v>
      </c>
      <c r="AG91" s="168">
        <v>79</v>
      </c>
      <c r="AH91" s="168">
        <v>113</v>
      </c>
      <c r="AI91" s="192">
        <v>44</v>
      </c>
      <c r="AJ91" s="167">
        <v>21</v>
      </c>
      <c r="AK91" s="168">
        <v>60</v>
      </c>
      <c r="AL91" s="168">
        <v>232</v>
      </c>
      <c r="AM91" s="192">
        <v>1</v>
      </c>
      <c r="AN91" s="190">
        <v>269</v>
      </c>
      <c r="AO91" s="168">
        <v>100</v>
      </c>
      <c r="AP91" s="192">
        <v>160</v>
      </c>
      <c r="AQ91" s="315">
        <v>0</v>
      </c>
      <c r="AR91" s="315">
        <v>0</v>
      </c>
    </row>
    <row r="92" spans="1:44">
      <c r="A92" s="312" t="s">
        <v>470</v>
      </c>
      <c r="B92" s="126">
        <v>54</v>
      </c>
      <c r="C92" s="169">
        <v>217270.08</v>
      </c>
      <c r="D92" s="168">
        <v>60</v>
      </c>
      <c r="E92" s="169">
        <v>240561.68</v>
      </c>
      <c r="F92" s="167">
        <v>60</v>
      </c>
      <c r="G92" s="168">
        <v>18</v>
      </c>
      <c r="H92" s="168">
        <v>36</v>
      </c>
      <c r="I92" s="168">
        <v>8</v>
      </c>
      <c r="J92" s="168">
        <v>11</v>
      </c>
      <c r="K92" s="168">
        <v>20</v>
      </c>
      <c r="L92" s="168">
        <v>0</v>
      </c>
      <c r="M92" s="168">
        <v>3</v>
      </c>
      <c r="N92" s="168">
        <v>1</v>
      </c>
      <c r="O92" s="168">
        <v>0</v>
      </c>
      <c r="P92" s="168">
        <v>1</v>
      </c>
      <c r="Q92" s="168">
        <v>0</v>
      </c>
      <c r="R92" s="168">
        <v>0</v>
      </c>
      <c r="S92" s="168">
        <v>4</v>
      </c>
      <c r="T92" s="168">
        <v>0</v>
      </c>
      <c r="U92" s="168">
        <v>0</v>
      </c>
      <c r="V92" s="168">
        <v>0</v>
      </c>
      <c r="W92" s="168">
        <v>0</v>
      </c>
      <c r="X92" s="168">
        <v>7</v>
      </c>
      <c r="Y92" s="168">
        <v>52</v>
      </c>
      <c r="Z92" s="168">
        <v>1</v>
      </c>
      <c r="AA92" s="168">
        <v>20</v>
      </c>
      <c r="AB92" s="168">
        <v>24</v>
      </c>
      <c r="AC92" s="168">
        <v>0</v>
      </c>
      <c r="AD92" s="192">
        <v>16</v>
      </c>
      <c r="AE92" s="167">
        <v>48</v>
      </c>
      <c r="AF92" s="168">
        <v>17</v>
      </c>
      <c r="AG92" s="168">
        <v>29</v>
      </c>
      <c r="AH92" s="168">
        <v>25</v>
      </c>
      <c r="AI92" s="192">
        <v>16</v>
      </c>
      <c r="AJ92" s="167">
        <v>12</v>
      </c>
      <c r="AK92" s="168">
        <v>8</v>
      </c>
      <c r="AL92" s="168">
        <v>6</v>
      </c>
      <c r="AM92" s="192">
        <v>0</v>
      </c>
      <c r="AN92" s="190">
        <v>101</v>
      </c>
      <c r="AO92" s="168">
        <v>27</v>
      </c>
      <c r="AP92" s="192">
        <v>77</v>
      </c>
      <c r="AQ92" s="315">
        <v>0</v>
      </c>
      <c r="AR92" s="315">
        <v>0</v>
      </c>
    </row>
    <row r="93" spans="1:44">
      <c r="A93" s="312" t="s">
        <v>471</v>
      </c>
      <c r="B93" s="126">
        <v>383</v>
      </c>
      <c r="C93" s="169">
        <v>1541007.75</v>
      </c>
      <c r="D93" s="168">
        <v>381</v>
      </c>
      <c r="E93" s="169">
        <v>1529441.63</v>
      </c>
      <c r="F93" s="167">
        <v>381</v>
      </c>
      <c r="G93" s="168">
        <v>130</v>
      </c>
      <c r="H93" s="168">
        <v>161</v>
      </c>
      <c r="I93" s="168">
        <v>25</v>
      </c>
      <c r="J93" s="168">
        <v>31</v>
      </c>
      <c r="K93" s="168">
        <v>96</v>
      </c>
      <c r="L93" s="168">
        <v>1</v>
      </c>
      <c r="M93" s="168">
        <v>0</v>
      </c>
      <c r="N93" s="168">
        <v>0</v>
      </c>
      <c r="O93" s="168">
        <v>0</v>
      </c>
      <c r="P93" s="168">
        <v>15</v>
      </c>
      <c r="Q93" s="168">
        <v>0</v>
      </c>
      <c r="R93" s="168">
        <v>0</v>
      </c>
      <c r="S93" s="168">
        <v>10</v>
      </c>
      <c r="T93" s="168">
        <v>0</v>
      </c>
      <c r="U93" s="168">
        <v>0</v>
      </c>
      <c r="V93" s="168">
        <v>0</v>
      </c>
      <c r="W93" s="168">
        <v>0</v>
      </c>
      <c r="X93" s="168">
        <v>61</v>
      </c>
      <c r="Y93" s="168">
        <v>310</v>
      </c>
      <c r="Z93" s="168">
        <v>10</v>
      </c>
      <c r="AA93" s="168">
        <v>134</v>
      </c>
      <c r="AB93" s="168">
        <v>180</v>
      </c>
      <c r="AC93" s="168">
        <v>0</v>
      </c>
      <c r="AD93" s="192">
        <v>67</v>
      </c>
      <c r="AE93" s="167">
        <v>473</v>
      </c>
      <c r="AF93" s="168">
        <v>143</v>
      </c>
      <c r="AG93" s="168">
        <v>143</v>
      </c>
      <c r="AH93" s="168">
        <v>473</v>
      </c>
      <c r="AI93" s="192">
        <v>0</v>
      </c>
      <c r="AJ93" s="167">
        <v>285</v>
      </c>
      <c r="AK93" s="168">
        <v>193</v>
      </c>
      <c r="AL93" s="168">
        <v>1603</v>
      </c>
      <c r="AM93" s="192">
        <v>0</v>
      </c>
      <c r="AN93" s="190">
        <v>914</v>
      </c>
      <c r="AO93" s="168">
        <v>269</v>
      </c>
      <c r="AP93" s="192">
        <v>353</v>
      </c>
      <c r="AQ93" s="315">
        <v>0</v>
      </c>
      <c r="AR93" s="315">
        <v>0</v>
      </c>
    </row>
    <row r="94" spans="1:44">
      <c r="A94" s="312" t="s">
        <v>472</v>
      </c>
      <c r="B94" s="126">
        <v>155</v>
      </c>
      <c r="C94" s="169">
        <v>623645.6</v>
      </c>
      <c r="D94" s="168">
        <v>165</v>
      </c>
      <c r="E94" s="169">
        <v>660968.16</v>
      </c>
      <c r="F94" s="167">
        <v>165</v>
      </c>
      <c r="G94" s="168">
        <v>48</v>
      </c>
      <c r="H94" s="168">
        <v>92</v>
      </c>
      <c r="I94" s="168">
        <v>16</v>
      </c>
      <c r="J94" s="168">
        <v>20</v>
      </c>
      <c r="K94" s="168">
        <v>65</v>
      </c>
      <c r="L94" s="168">
        <v>1</v>
      </c>
      <c r="M94" s="168">
        <v>0</v>
      </c>
      <c r="N94" s="168">
        <v>0</v>
      </c>
      <c r="O94" s="168">
        <v>0</v>
      </c>
      <c r="P94" s="168">
        <v>1</v>
      </c>
      <c r="Q94" s="168">
        <v>0</v>
      </c>
      <c r="R94" s="168">
        <v>0</v>
      </c>
      <c r="S94" s="168">
        <v>3</v>
      </c>
      <c r="T94" s="168">
        <v>0</v>
      </c>
      <c r="U94" s="168">
        <v>0</v>
      </c>
      <c r="V94" s="168">
        <v>0</v>
      </c>
      <c r="W94" s="168">
        <v>0</v>
      </c>
      <c r="X94" s="168">
        <v>29</v>
      </c>
      <c r="Y94" s="168">
        <v>126</v>
      </c>
      <c r="Z94" s="168">
        <v>10</v>
      </c>
      <c r="AA94" s="168">
        <v>56</v>
      </c>
      <c r="AB94" s="168">
        <v>0</v>
      </c>
      <c r="AC94" s="168">
        <v>22</v>
      </c>
      <c r="AD94" s="192">
        <v>87</v>
      </c>
      <c r="AE94" s="167">
        <v>225</v>
      </c>
      <c r="AF94" s="168">
        <v>83</v>
      </c>
      <c r="AG94" s="168">
        <v>68</v>
      </c>
      <c r="AH94" s="168">
        <v>185</v>
      </c>
      <c r="AI94" s="192">
        <v>4</v>
      </c>
      <c r="AJ94" s="167">
        <v>85</v>
      </c>
      <c r="AK94" s="168">
        <v>73</v>
      </c>
      <c r="AL94" s="168">
        <v>602</v>
      </c>
      <c r="AM94" s="192">
        <v>10</v>
      </c>
      <c r="AN94" s="190">
        <v>328</v>
      </c>
      <c r="AO94" s="168">
        <v>97</v>
      </c>
      <c r="AP94" s="192">
        <v>173</v>
      </c>
      <c r="AQ94" s="315">
        <v>0</v>
      </c>
      <c r="AR94" s="315">
        <v>0</v>
      </c>
    </row>
    <row r="95" spans="1:44" ht="14.25" thickBot="1">
      <c r="A95" s="316" t="s">
        <v>473</v>
      </c>
      <c r="B95" s="202">
        <f>SUM(B84:B94)</f>
        <v>1381</v>
      </c>
      <c r="C95" s="203">
        <f t="shared" ref="C95:AR95" si="7">SUM(C84:C94)</f>
        <v>5341903.6399999997</v>
      </c>
      <c r="D95" s="204">
        <f t="shared" si="7"/>
        <v>1410</v>
      </c>
      <c r="E95" s="203">
        <f t="shared" si="7"/>
        <v>5438432.4700000007</v>
      </c>
      <c r="F95" s="205">
        <f t="shared" si="7"/>
        <v>1410</v>
      </c>
      <c r="G95" s="204">
        <f t="shared" si="7"/>
        <v>504</v>
      </c>
      <c r="H95" s="204">
        <f t="shared" si="7"/>
        <v>745</v>
      </c>
      <c r="I95" s="204">
        <f t="shared" si="7"/>
        <v>123</v>
      </c>
      <c r="J95" s="204">
        <f t="shared" si="7"/>
        <v>166</v>
      </c>
      <c r="K95" s="204">
        <f t="shared" si="7"/>
        <v>478</v>
      </c>
      <c r="L95" s="204">
        <f t="shared" si="7"/>
        <v>14</v>
      </c>
      <c r="M95" s="204">
        <f t="shared" si="7"/>
        <v>10</v>
      </c>
      <c r="N95" s="204">
        <f t="shared" si="7"/>
        <v>1</v>
      </c>
      <c r="O95" s="204">
        <f t="shared" si="7"/>
        <v>0</v>
      </c>
      <c r="P95" s="204">
        <f t="shared" si="7"/>
        <v>28</v>
      </c>
      <c r="Q95" s="204">
        <f t="shared" si="7"/>
        <v>0</v>
      </c>
      <c r="R95" s="204">
        <f t="shared" si="7"/>
        <v>0</v>
      </c>
      <c r="S95" s="204">
        <f t="shared" si="7"/>
        <v>77</v>
      </c>
      <c r="T95" s="204">
        <f t="shared" si="7"/>
        <v>2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224</v>
      </c>
      <c r="Y95" s="204">
        <f t="shared" si="7"/>
        <v>1121</v>
      </c>
      <c r="Z95" s="204">
        <f t="shared" si="7"/>
        <v>65</v>
      </c>
      <c r="AA95" s="204">
        <f t="shared" si="7"/>
        <v>394</v>
      </c>
      <c r="AB95" s="204">
        <f t="shared" si="7"/>
        <v>585</v>
      </c>
      <c r="AC95" s="204">
        <f t="shared" si="7"/>
        <v>22</v>
      </c>
      <c r="AD95" s="206">
        <f t="shared" si="7"/>
        <v>409</v>
      </c>
      <c r="AE95" s="205">
        <f t="shared" si="7"/>
        <v>1474</v>
      </c>
      <c r="AF95" s="204">
        <f t="shared" si="7"/>
        <v>528</v>
      </c>
      <c r="AG95" s="204">
        <f t="shared" si="7"/>
        <v>570</v>
      </c>
      <c r="AH95" s="204">
        <f t="shared" si="7"/>
        <v>1229</v>
      </c>
      <c r="AI95" s="206">
        <f t="shared" si="7"/>
        <v>192</v>
      </c>
      <c r="AJ95" s="205">
        <f t="shared" si="7"/>
        <v>658</v>
      </c>
      <c r="AK95" s="204">
        <f t="shared" si="7"/>
        <v>602</v>
      </c>
      <c r="AL95" s="204">
        <f t="shared" si="7"/>
        <v>3498</v>
      </c>
      <c r="AM95" s="206">
        <f t="shared" si="7"/>
        <v>28</v>
      </c>
      <c r="AN95" s="207">
        <f t="shared" si="7"/>
        <v>3012</v>
      </c>
      <c r="AO95" s="204">
        <f t="shared" si="7"/>
        <v>1023</v>
      </c>
      <c r="AP95" s="206">
        <f t="shared" si="7"/>
        <v>1573</v>
      </c>
      <c r="AQ95" s="317">
        <f t="shared" si="7"/>
        <v>0</v>
      </c>
      <c r="AR95" s="317">
        <f t="shared" si="7"/>
        <v>0</v>
      </c>
    </row>
    <row r="96" spans="1:44" ht="14.25" thickBot="1">
      <c r="A96" s="318" t="s">
        <v>386</v>
      </c>
      <c r="B96" s="208">
        <f>B17+B25+B35+B43+B55+B69+B83+B95</f>
        <v>12063</v>
      </c>
      <c r="C96" s="181">
        <f>C17+C25+C35+C43+C55+C69+C83+C95</f>
        <v>41230851.710000001</v>
      </c>
      <c r="D96" s="180">
        <f t="shared" ref="D96" si="8">D17+D25+D35+D43+D55+D69+D83+D95</f>
        <v>12271</v>
      </c>
      <c r="E96" s="181">
        <f t="shared" ref="E96" si="9">E17+E25+E35+E43+E55+E69+E83+E95</f>
        <v>41883191.899999999</v>
      </c>
      <c r="F96" s="179">
        <f t="shared" ref="F96" si="10">F17+F25+F35+F43+F55+F69+F83+F95</f>
        <v>12271</v>
      </c>
      <c r="G96" s="180">
        <f t="shared" ref="G96" si="11">G17+G25+G35+G43+G55+G69+G83+G95</f>
        <v>4486</v>
      </c>
      <c r="H96" s="180">
        <f t="shared" ref="H96" si="12">H17+H25+H35+H43+H55+H69+H83+H95</f>
        <v>6053</v>
      </c>
      <c r="I96" s="180">
        <f t="shared" ref="I96" si="13">I17+I25+I35+I43+I55+I69+I83+I95</f>
        <v>1016</v>
      </c>
      <c r="J96" s="180">
        <f t="shared" ref="J96" si="14">J17+J25+J35+J43+J55+J69+J83+J95</f>
        <v>1284</v>
      </c>
      <c r="K96" s="180">
        <f t="shared" ref="K96" si="15">K17+K25+K35+K43+K55+K69+K83+K95</f>
        <v>3916</v>
      </c>
      <c r="L96" s="180">
        <f t="shared" ref="L96" si="16">L17+L25+L35+L43+L55+L69+L83+L95</f>
        <v>111</v>
      </c>
      <c r="M96" s="180">
        <f t="shared" ref="M96" si="17">M17+M25+M35+M43+M55+M69+M83+M95</f>
        <v>157</v>
      </c>
      <c r="N96" s="180">
        <f t="shared" ref="N96" si="18">N17+N25+N35+N43+N55+N69+N83+N95</f>
        <v>3</v>
      </c>
      <c r="O96" s="180">
        <f t="shared" ref="O96" si="19">O17+O25+O35+O43+O55+O69+O83+O95</f>
        <v>2</v>
      </c>
      <c r="P96" s="180">
        <f t="shared" ref="P96" si="20">P17+P25+P35+P43+P55+P69+P83+P95</f>
        <v>128</v>
      </c>
      <c r="Q96" s="180">
        <f t="shared" ref="Q96" si="21">Q17+Q25+Q35+Q43+Q55+Q69+Q83+Q95</f>
        <v>5</v>
      </c>
      <c r="R96" s="180">
        <f t="shared" ref="R96" si="22">R17+R25+R35+R43+R55+R69+R83+R95</f>
        <v>1</v>
      </c>
      <c r="S96" s="180">
        <f t="shared" ref="S96" si="23">S17+S25+S35+S43+S55+S69+S83+S95</f>
        <v>629</v>
      </c>
      <c r="T96" s="180">
        <f t="shared" ref="T96" si="24">T17+T25+T35+T43+T55+T69+T83+T95</f>
        <v>17</v>
      </c>
      <c r="U96" s="180">
        <f t="shared" ref="U96" si="25">U17+U25+U35+U43+U55+U69+U83+U95</f>
        <v>1</v>
      </c>
      <c r="V96" s="180">
        <f t="shared" ref="V96" si="26">V17+V25+V35+V43+V55+V69+V83+V95</f>
        <v>0</v>
      </c>
      <c r="W96" s="180">
        <f t="shared" ref="W96" si="27">W17+W25+W35+W43+W55+W69+W83+W95</f>
        <v>0</v>
      </c>
      <c r="X96" s="180">
        <f t="shared" ref="X96" si="28">X17+X25+X35+X43+X55+X69+X83+X95</f>
        <v>2306</v>
      </c>
      <c r="Y96" s="180">
        <f t="shared" ref="Y96" si="29">Y17+Y25+Y35+Y43+Y55+Y69+Y83+Y95</f>
        <v>9391</v>
      </c>
      <c r="Z96" s="180">
        <f t="shared" ref="Z96" si="30">Z17+Z25+Z35+Z43+Z55+Z69+Z83+Z95</f>
        <v>574</v>
      </c>
      <c r="AA96" s="180">
        <f t="shared" ref="AA96" si="31">AA17+AA25+AA35+AA43+AA55+AA69+AA83+AA95</f>
        <v>3849</v>
      </c>
      <c r="AB96" s="180">
        <f t="shared" ref="AB96" si="32">AB17+AB25+AB35+AB43+AB55+AB69+AB83+AB95</f>
        <v>5622</v>
      </c>
      <c r="AC96" s="180">
        <f t="shared" ref="AC96" si="33">AC17+AC25+AC35+AC43+AC55+AC69+AC83+AC95</f>
        <v>292</v>
      </c>
      <c r="AD96" s="209">
        <f t="shared" ref="AD96" si="34">AD17+AD25+AD35+AD43+AD55+AD69+AD83+AD95</f>
        <v>2508</v>
      </c>
      <c r="AE96" s="179">
        <f t="shared" ref="AE96" si="35">AE17+AE25+AE35+AE43+AE55+AE69+AE83+AE95</f>
        <v>13053</v>
      </c>
      <c r="AF96" s="180">
        <f t="shared" ref="AF96" si="36">AF17+AF25+AF35+AF43+AF55+AF69+AF83+AF95</f>
        <v>4621</v>
      </c>
      <c r="AG96" s="180">
        <f t="shared" ref="AG96" si="37">AG17+AG25+AG35+AG43+AG55+AG69+AG83+AG95</f>
        <v>4881</v>
      </c>
      <c r="AH96" s="180">
        <f t="shared" ref="AH96" si="38">AH17+AH25+AH35+AH43+AH55+AH69+AH83+AH95</f>
        <v>9334</v>
      </c>
      <c r="AI96" s="209">
        <f t="shared" ref="AI96" si="39">AI17+AI25+AI35+AI43+AI55+AI69+AI83+AI95</f>
        <v>1237</v>
      </c>
      <c r="AJ96" s="179">
        <f t="shared" ref="AJ96" si="40">AJ17+AJ25+AJ35+AJ43+AJ55+AJ69+AJ83+AJ95</f>
        <v>6012</v>
      </c>
      <c r="AK96" s="180">
        <f t="shared" ref="AK96" si="41">AK17+AK25+AK35+AK43+AK55+AK69+AK83+AK95</f>
        <v>4163</v>
      </c>
      <c r="AL96" s="180">
        <f t="shared" ref="AL96" si="42">AL17+AL25+AL35+AL43+AL55+AL69+AL83+AL95</f>
        <v>13971</v>
      </c>
      <c r="AM96" s="209">
        <f t="shared" ref="AM96" si="43">AM17+AM25+AM35+AM43+AM55+AM69+AM83+AM95</f>
        <v>285</v>
      </c>
      <c r="AN96" s="210">
        <f t="shared" ref="AN96" si="44">AN17+AN25+AN35+AN43+AN55+AN69+AN83+AN95</f>
        <v>27298</v>
      </c>
      <c r="AO96" s="180">
        <f t="shared" ref="AO96" si="45">AO17+AO25+AO35+AO43+AO55+AO69+AO83+AO95</f>
        <v>9431</v>
      </c>
      <c r="AP96" s="180">
        <f t="shared" ref="AP96" si="46">AP17+AP25+AP35+AP43+AP55+AP69+AP83+AP95</f>
        <v>12868</v>
      </c>
      <c r="AQ96" s="322"/>
      <c r="AR96" s="322"/>
    </row>
    <row r="97" spans="1:44">
      <c r="AQ97" s="311"/>
      <c r="AR97" s="311"/>
    </row>
    <row r="98" spans="1:44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</row>
    <row r="99" spans="1:44">
      <c r="A99" s="1" t="s">
        <v>491</v>
      </c>
      <c r="B99" s="467">
        <f>B17</f>
        <v>871</v>
      </c>
      <c r="C99" s="468">
        <f t="shared" ref="C99:AP99" si="47">C17</f>
        <v>2307244.8099999996</v>
      </c>
      <c r="D99" s="467">
        <f t="shared" si="47"/>
        <v>869</v>
      </c>
      <c r="E99" s="468">
        <f t="shared" si="47"/>
        <v>2299919.94</v>
      </c>
      <c r="F99" s="467">
        <f t="shared" si="47"/>
        <v>869</v>
      </c>
      <c r="G99" s="467">
        <f t="shared" si="47"/>
        <v>430</v>
      </c>
      <c r="H99" s="467">
        <f t="shared" si="47"/>
        <v>343</v>
      </c>
      <c r="I99" s="467">
        <f t="shared" si="47"/>
        <v>50</v>
      </c>
      <c r="J99" s="467">
        <f t="shared" si="47"/>
        <v>111</v>
      </c>
      <c r="K99" s="467">
        <f t="shared" si="47"/>
        <v>172</v>
      </c>
      <c r="L99" s="467">
        <f t="shared" si="47"/>
        <v>5</v>
      </c>
      <c r="M99" s="467">
        <f t="shared" si="47"/>
        <v>13</v>
      </c>
      <c r="N99" s="467">
        <f t="shared" si="47"/>
        <v>1</v>
      </c>
      <c r="O99" s="467">
        <f t="shared" si="47"/>
        <v>1</v>
      </c>
      <c r="P99" s="467">
        <f t="shared" si="47"/>
        <v>1</v>
      </c>
      <c r="Q99" s="467">
        <f t="shared" si="47"/>
        <v>1</v>
      </c>
      <c r="R99" s="467">
        <f t="shared" si="47"/>
        <v>0</v>
      </c>
      <c r="S99" s="467">
        <f t="shared" si="47"/>
        <v>47</v>
      </c>
      <c r="T99" s="467">
        <f t="shared" si="47"/>
        <v>0</v>
      </c>
      <c r="U99" s="467">
        <f t="shared" si="47"/>
        <v>0</v>
      </c>
      <c r="V99" s="467">
        <f t="shared" si="47"/>
        <v>0</v>
      </c>
      <c r="W99" s="467">
        <f t="shared" si="47"/>
        <v>0</v>
      </c>
      <c r="X99" s="467">
        <f t="shared" si="47"/>
        <v>196</v>
      </c>
      <c r="Y99" s="467">
        <f t="shared" si="47"/>
        <v>544</v>
      </c>
      <c r="Z99" s="467">
        <f t="shared" si="47"/>
        <v>129</v>
      </c>
      <c r="AA99" s="467">
        <f t="shared" si="47"/>
        <v>135</v>
      </c>
      <c r="AB99" s="467">
        <f t="shared" si="47"/>
        <v>444</v>
      </c>
      <c r="AC99" s="467">
        <f t="shared" si="47"/>
        <v>130</v>
      </c>
      <c r="AD99" s="467">
        <f t="shared" si="47"/>
        <v>160</v>
      </c>
      <c r="AE99" s="467">
        <f t="shared" si="47"/>
        <v>755</v>
      </c>
      <c r="AF99" s="467">
        <f t="shared" si="47"/>
        <v>328</v>
      </c>
      <c r="AG99" s="467">
        <f t="shared" si="47"/>
        <v>204</v>
      </c>
      <c r="AH99" s="467">
        <f t="shared" si="47"/>
        <v>721</v>
      </c>
      <c r="AI99" s="467">
        <f t="shared" si="47"/>
        <v>5</v>
      </c>
      <c r="AJ99" s="467">
        <f t="shared" si="47"/>
        <v>79</v>
      </c>
      <c r="AK99" s="467">
        <f t="shared" si="47"/>
        <v>75</v>
      </c>
      <c r="AL99" s="467">
        <f t="shared" si="47"/>
        <v>503</v>
      </c>
      <c r="AM99" s="467">
        <f t="shared" si="47"/>
        <v>43</v>
      </c>
      <c r="AN99" s="467">
        <f t="shared" si="47"/>
        <v>1777</v>
      </c>
      <c r="AO99" s="467">
        <f t="shared" si="47"/>
        <v>835</v>
      </c>
      <c r="AP99" s="467">
        <f t="shared" si="47"/>
        <v>689</v>
      </c>
      <c r="AQ99" s="328"/>
      <c r="AR99" s="328"/>
    </row>
    <row r="100" spans="1:44">
      <c r="A100" s="1" t="s">
        <v>386</v>
      </c>
      <c r="B100" s="467">
        <f>B96-B17</f>
        <v>11192</v>
      </c>
      <c r="C100" s="468">
        <f t="shared" ref="C100:AP100" si="48">C96-C17</f>
        <v>38923606.899999999</v>
      </c>
      <c r="D100" s="467">
        <f t="shared" si="48"/>
        <v>11402</v>
      </c>
      <c r="E100" s="468">
        <f t="shared" si="48"/>
        <v>39583271.960000001</v>
      </c>
      <c r="F100" s="467">
        <f t="shared" si="48"/>
        <v>11402</v>
      </c>
      <c r="G100" s="467">
        <f t="shared" si="48"/>
        <v>4056</v>
      </c>
      <c r="H100" s="467">
        <f t="shared" si="48"/>
        <v>5710</v>
      </c>
      <c r="I100" s="467">
        <f t="shared" si="48"/>
        <v>966</v>
      </c>
      <c r="J100" s="467">
        <f t="shared" si="48"/>
        <v>1173</v>
      </c>
      <c r="K100" s="467">
        <f t="shared" si="48"/>
        <v>3744</v>
      </c>
      <c r="L100" s="467">
        <f t="shared" si="48"/>
        <v>106</v>
      </c>
      <c r="M100" s="467">
        <f t="shared" si="48"/>
        <v>144</v>
      </c>
      <c r="N100" s="467">
        <f t="shared" si="48"/>
        <v>2</v>
      </c>
      <c r="O100" s="467">
        <f t="shared" si="48"/>
        <v>1</v>
      </c>
      <c r="P100" s="467">
        <f t="shared" si="48"/>
        <v>127</v>
      </c>
      <c r="Q100" s="467">
        <f t="shared" si="48"/>
        <v>4</v>
      </c>
      <c r="R100" s="467">
        <f t="shared" si="48"/>
        <v>1</v>
      </c>
      <c r="S100" s="467">
        <f t="shared" si="48"/>
        <v>582</v>
      </c>
      <c r="T100" s="467">
        <f t="shared" si="48"/>
        <v>17</v>
      </c>
      <c r="U100" s="467">
        <f t="shared" si="48"/>
        <v>1</v>
      </c>
      <c r="V100" s="467">
        <f t="shared" si="48"/>
        <v>0</v>
      </c>
      <c r="W100" s="467">
        <f t="shared" si="48"/>
        <v>0</v>
      </c>
      <c r="X100" s="467">
        <f t="shared" si="48"/>
        <v>2110</v>
      </c>
      <c r="Y100" s="467">
        <f t="shared" si="48"/>
        <v>8847</v>
      </c>
      <c r="Z100" s="467">
        <f t="shared" si="48"/>
        <v>445</v>
      </c>
      <c r="AA100" s="467">
        <f t="shared" si="48"/>
        <v>3714</v>
      </c>
      <c r="AB100" s="467">
        <f t="shared" si="48"/>
        <v>5178</v>
      </c>
      <c r="AC100" s="467">
        <f t="shared" si="48"/>
        <v>162</v>
      </c>
      <c r="AD100" s="467">
        <f t="shared" si="48"/>
        <v>2348</v>
      </c>
      <c r="AE100" s="467">
        <f t="shared" si="48"/>
        <v>12298</v>
      </c>
      <c r="AF100" s="467">
        <f t="shared" si="48"/>
        <v>4293</v>
      </c>
      <c r="AG100" s="467">
        <f t="shared" si="48"/>
        <v>4677</v>
      </c>
      <c r="AH100" s="467">
        <f t="shared" si="48"/>
        <v>8613</v>
      </c>
      <c r="AI100" s="467">
        <f t="shared" si="48"/>
        <v>1232</v>
      </c>
      <c r="AJ100" s="467">
        <f t="shared" si="48"/>
        <v>5933</v>
      </c>
      <c r="AK100" s="467">
        <f t="shared" si="48"/>
        <v>4088</v>
      </c>
      <c r="AL100" s="467">
        <f t="shared" si="48"/>
        <v>13468</v>
      </c>
      <c r="AM100" s="467">
        <f t="shared" si="48"/>
        <v>242</v>
      </c>
      <c r="AN100" s="467">
        <f t="shared" si="48"/>
        <v>25521</v>
      </c>
      <c r="AO100" s="467">
        <f t="shared" si="48"/>
        <v>8596</v>
      </c>
      <c r="AP100" s="467">
        <f t="shared" si="48"/>
        <v>12179</v>
      </c>
      <c r="AQ100" s="328"/>
      <c r="AR100" s="328"/>
    </row>
    <row r="101" spans="1:44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</row>
    <row r="102" spans="1:44">
      <c r="AQ102" s="311"/>
      <c r="AR102" s="311"/>
    </row>
    <row r="103" spans="1:44">
      <c r="AQ103" s="311"/>
      <c r="AR103" s="311"/>
    </row>
    <row r="104" spans="1:44">
      <c r="AQ104" s="311"/>
      <c r="AR104" s="311"/>
    </row>
    <row r="105" spans="1:44">
      <c r="AQ105" s="311"/>
      <c r="AR105" s="311"/>
    </row>
    <row r="106" spans="1:44">
      <c r="AQ106" s="311"/>
      <c r="AR106" s="311"/>
    </row>
    <row r="107" spans="1:44">
      <c r="AQ107" s="311"/>
      <c r="AR107" s="311"/>
    </row>
    <row r="108" spans="1:44">
      <c r="AQ108" s="311"/>
      <c r="AR108" s="311"/>
    </row>
    <row r="109" spans="1:44">
      <c r="AQ109" s="311"/>
      <c r="AR109" s="311"/>
    </row>
    <row r="110" spans="1:44">
      <c r="AQ110" s="311"/>
      <c r="AR110" s="311"/>
    </row>
    <row r="111" spans="1:44">
      <c r="AQ111" s="311"/>
      <c r="AR111" s="311"/>
    </row>
    <row r="112" spans="1:44">
      <c r="AQ112" s="311"/>
      <c r="AR112" s="311"/>
    </row>
    <row r="113" spans="43:44">
      <c r="AQ113" s="311"/>
      <c r="AR113" s="311"/>
    </row>
    <row r="114" spans="43:44">
      <c r="AQ114" s="311"/>
      <c r="AR114" s="311"/>
    </row>
    <row r="115" spans="43:44">
      <c r="AQ115" s="311"/>
      <c r="AR115" s="311"/>
    </row>
    <row r="116" spans="43:44">
      <c r="AQ116" s="311"/>
      <c r="AR116" s="311"/>
    </row>
    <row r="117" spans="43:44">
      <c r="AQ117" s="311"/>
      <c r="AR117" s="311"/>
    </row>
    <row r="118" spans="43:44">
      <c r="AQ118" s="311"/>
      <c r="AR118" s="311"/>
    </row>
    <row r="119" spans="43:44">
      <c r="AQ119" s="311"/>
      <c r="AR119" s="311"/>
    </row>
    <row r="120" spans="43:44">
      <c r="AQ120" s="311"/>
      <c r="AR120" s="311"/>
    </row>
    <row r="121" spans="43:44">
      <c r="AQ121" s="311"/>
      <c r="AR121" s="311"/>
    </row>
    <row r="122" spans="43:44">
      <c r="AQ122" s="311"/>
      <c r="AR122" s="311"/>
    </row>
  </sheetData>
  <mergeCells count="27">
    <mergeCell ref="AQ5:AQ8"/>
    <mergeCell ref="AR5:AR8"/>
    <mergeCell ref="A5:A7"/>
    <mergeCell ref="I6:W6"/>
    <mergeCell ref="G6:H6"/>
    <mergeCell ref="AA6:AD6"/>
    <mergeCell ref="D4:E5"/>
    <mergeCell ref="B4:C5"/>
    <mergeCell ref="B6:B7"/>
    <mergeCell ref="C6:C7"/>
    <mergeCell ref="E6:E7"/>
    <mergeCell ref="F4:AD5"/>
    <mergeCell ref="D6:D7"/>
    <mergeCell ref="F6:F7"/>
    <mergeCell ref="X6:Z6"/>
    <mergeCell ref="AN4:AP5"/>
    <mergeCell ref="AO6:AP6"/>
    <mergeCell ref="AJ4:AL5"/>
    <mergeCell ref="AM4:AM7"/>
    <mergeCell ref="AF6:AG6"/>
    <mergeCell ref="AE6:AE7"/>
    <mergeCell ref="AN6:AN7"/>
    <mergeCell ref="AE4:AI5"/>
    <mergeCell ref="AH6:AI6"/>
    <mergeCell ref="AJ6:AJ7"/>
    <mergeCell ref="AK6:AK7"/>
    <mergeCell ref="AL6:AL7"/>
  </mergeCells>
  <phoneticPr fontId="17" type="noConversion"/>
  <conditionalFormatting sqref="F9:F96">
    <cfRule type="cellIs" dxfId="312" priority="16" operator="notEqual">
      <formula>$AA9+$AB9+$AC9+$AD9</formula>
    </cfRule>
    <cfRule type="cellIs" dxfId="311" priority="17" operator="notEqual">
      <formula>$X9+$Y9+$Z9</formula>
    </cfRule>
    <cfRule type="cellIs" dxfId="310" priority="18" operator="notEqual">
      <formula>$D9</formula>
    </cfRule>
  </conditionalFormatting>
  <conditionalFormatting sqref="G9:H96">
    <cfRule type="cellIs" dxfId="309" priority="15" operator="greaterThan">
      <formula>$F9</formula>
    </cfRule>
  </conditionalFormatting>
  <conditionalFormatting sqref="I9:W96">
    <cfRule type="cellIs" dxfId="308" priority="14" operator="greaterThan">
      <formula>$H9</formula>
    </cfRule>
  </conditionalFormatting>
  <conditionalFormatting sqref="X9:AD96">
    <cfRule type="cellIs" dxfId="307" priority="13" operator="greaterThan">
      <formula>$F9</formula>
    </cfRule>
  </conditionalFormatting>
  <conditionalFormatting sqref="AF9:AI96">
    <cfRule type="cellIs" dxfId="306" priority="12" operator="greaterThan">
      <formula>$AE9</formula>
    </cfRule>
  </conditionalFormatting>
  <conditionalFormatting sqref="AE9:AE96">
    <cfRule type="cellIs" dxfId="305" priority="11" operator="lessThan">
      <formula>$AH9+$AI9</formula>
    </cfRule>
  </conditionalFormatting>
  <conditionalFormatting sqref="AO9:AP96">
    <cfRule type="cellIs" dxfId="304" priority="10" operator="greaterThan">
      <formula>$AN9</formula>
    </cfRule>
  </conditionalFormatting>
  <conditionalFormatting sqref="F9:F96">
    <cfRule type="cellIs" dxfId="303" priority="7" operator="notEqual">
      <formula>$AA9+$AB9+$AC9+$AD9</formula>
    </cfRule>
    <cfRule type="cellIs" dxfId="302" priority="8" operator="notEqual">
      <formula>$X9+$Y9+$Z9</formula>
    </cfRule>
    <cfRule type="cellIs" dxfId="301" priority="9" operator="notEqual">
      <formula>$D9</formula>
    </cfRule>
  </conditionalFormatting>
  <conditionalFormatting sqref="G9:H96">
    <cfRule type="cellIs" dxfId="300" priority="6" operator="greaterThan">
      <formula>$F9</formula>
    </cfRule>
  </conditionalFormatting>
  <conditionalFormatting sqref="I9:W96">
    <cfRule type="cellIs" dxfId="299" priority="5" operator="greaterThan">
      <formula>$H9</formula>
    </cfRule>
  </conditionalFormatting>
  <conditionalFormatting sqref="X9:AD96">
    <cfRule type="cellIs" dxfId="298" priority="4" operator="greaterThan">
      <formula>$F9</formula>
    </cfRule>
  </conditionalFormatting>
  <conditionalFormatting sqref="AF9:AI96">
    <cfRule type="cellIs" dxfId="297" priority="3" operator="greaterThan">
      <formula>$AE9</formula>
    </cfRule>
  </conditionalFormatting>
  <conditionalFormatting sqref="AE9:AE96">
    <cfRule type="cellIs" dxfId="296" priority="2" operator="lessThan">
      <formula>$AH9+$AI9</formula>
    </cfRule>
  </conditionalFormatting>
  <conditionalFormatting sqref="AO9:AP96">
    <cfRule type="cellIs" dxfId="295" priority="1" operator="greaterThan">
      <formula>$AN9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árok6">
    <pageSetUpPr fitToPage="1"/>
  </sheetPr>
  <dimension ref="A1:AV122"/>
  <sheetViews>
    <sheetView showGridLines="0" zoomScale="85" zoomScaleNormal="85" workbookViewId="0">
      <pane xSplit="1" ySplit="8" topLeftCell="B9" activePane="bottomRight" state="frozenSplit"/>
      <selection pane="topRight" activeCell="M1" sqref="M1"/>
      <selection pane="bottomLeft" activeCell="I8" sqref="I8"/>
      <selection pane="bottomRight" activeCell="B9" sqref="B9:AS95"/>
    </sheetView>
  </sheetViews>
  <sheetFormatPr defaultRowHeight="12.75"/>
  <cols>
    <col min="1" max="1" width="20.7109375" style="44" customWidth="1"/>
    <col min="2" max="2" width="10.7109375" style="303" customWidth="1"/>
    <col min="3" max="3" width="13.140625" style="303" customWidth="1"/>
    <col min="4" max="4" width="10.7109375" style="303" customWidth="1"/>
    <col min="5" max="5" width="13.85546875" style="303" customWidth="1"/>
    <col min="6" max="6" width="11.28515625" style="303" customWidth="1"/>
    <col min="7" max="24" width="7.7109375" style="44" customWidth="1"/>
    <col min="25" max="31" width="7.7109375" style="326" customWidth="1"/>
    <col min="32" max="34" width="7.7109375" style="303" customWidth="1"/>
    <col min="35" max="35" width="9.85546875" style="303" customWidth="1"/>
    <col min="36" max="38" width="9.5703125" style="303" customWidth="1"/>
    <col min="39" max="41" width="7.7109375" style="303" customWidth="1"/>
    <col min="42" max="42" width="11.42578125" style="303" customWidth="1"/>
    <col min="43" max="45" width="7.7109375" style="303" customWidth="1"/>
    <col min="46" max="48" width="10.85546875" style="44" hidden="1" customWidth="1"/>
    <col min="49" max="16384" width="9.140625" style="44"/>
  </cols>
  <sheetData>
    <row r="1" spans="1:48" s="343" customFormat="1" ht="20.25">
      <c r="A1" s="14" t="s">
        <v>176</v>
      </c>
      <c r="B1" s="342"/>
      <c r="C1" s="342"/>
      <c r="D1" s="342"/>
      <c r="E1" s="342"/>
      <c r="F1" s="342"/>
      <c r="G1" s="342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26"/>
      <c r="Z1" s="326"/>
      <c r="AA1" s="326"/>
      <c r="AB1" s="326"/>
      <c r="AC1" s="326"/>
      <c r="AD1" s="326"/>
      <c r="AE1" s="326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</row>
    <row r="2" spans="1:48" s="304" customFormat="1" ht="15.75">
      <c r="A2" s="28" t="s">
        <v>501</v>
      </c>
      <c r="B2" s="344"/>
      <c r="C2" s="344"/>
      <c r="D2" s="344"/>
      <c r="E2" s="344"/>
      <c r="F2" s="344"/>
      <c r="G2" s="344"/>
      <c r="Y2" s="327"/>
      <c r="Z2" s="327"/>
      <c r="AA2" s="327"/>
      <c r="AB2" s="327"/>
      <c r="AC2" s="327"/>
      <c r="AD2" s="327"/>
      <c r="AE2" s="327"/>
    </row>
    <row r="3" spans="1:48" s="303" customFormat="1" ht="16.5" thickBot="1">
      <c r="B3" s="345"/>
      <c r="C3" s="345"/>
      <c r="D3" s="345"/>
      <c r="E3" s="345"/>
      <c r="F3" s="345"/>
      <c r="G3" s="345"/>
      <c r="V3" s="25"/>
      <c r="Y3" s="327"/>
      <c r="Z3" s="327"/>
      <c r="AA3" s="327"/>
      <c r="AB3" s="327"/>
      <c r="AC3" s="327"/>
      <c r="AD3" s="327"/>
      <c r="AE3" s="327"/>
      <c r="AS3" s="346" t="s">
        <v>205</v>
      </c>
      <c r="AT3" s="304"/>
      <c r="AU3" s="304"/>
      <c r="AV3" s="304"/>
    </row>
    <row r="4" spans="1:48" s="303" customFormat="1" ht="26.25" customHeight="1" thickBot="1">
      <c r="A4" s="347"/>
      <c r="B4" s="604" t="s">
        <v>23</v>
      </c>
      <c r="C4" s="605"/>
      <c r="D4" s="547" t="s">
        <v>24</v>
      </c>
      <c r="E4" s="605"/>
      <c r="F4" s="605"/>
      <c r="G4" s="604" t="s">
        <v>287</v>
      </c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275"/>
      <c r="Z4" s="275"/>
      <c r="AA4" s="275"/>
      <c r="AB4" s="275"/>
      <c r="AC4" s="275"/>
      <c r="AD4" s="275"/>
      <c r="AE4" s="252"/>
      <c r="AF4" s="604" t="s">
        <v>288</v>
      </c>
      <c r="AG4" s="605"/>
      <c r="AH4" s="605"/>
      <c r="AI4" s="605"/>
      <c r="AJ4" s="605"/>
      <c r="AK4" s="605"/>
      <c r="AL4" s="527"/>
      <c r="AM4" s="604" t="s">
        <v>289</v>
      </c>
      <c r="AN4" s="605"/>
      <c r="AO4" s="605"/>
      <c r="AP4" s="541" t="s">
        <v>34</v>
      </c>
      <c r="AQ4" s="604" t="s">
        <v>291</v>
      </c>
      <c r="AR4" s="605"/>
      <c r="AS4" s="527"/>
    </row>
    <row r="5" spans="1:48" s="303" customFormat="1" ht="27.75" customHeight="1">
      <c r="A5" s="348"/>
      <c r="B5" s="606"/>
      <c r="C5" s="603"/>
      <c r="D5" s="539"/>
      <c r="E5" s="603"/>
      <c r="F5" s="603"/>
      <c r="G5" s="606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277"/>
      <c r="Z5" s="277"/>
      <c r="AA5" s="277"/>
      <c r="AB5" s="277"/>
      <c r="AC5" s="277"/>
      <c r="AD5" s="277"/>
      <c r="AE5" s="254"/>
      <c r="AF5" s="606"/>
      <c r="AG5" s="603"/>
      <c r="AH5" s="603"/>
      <c r="AI5" s="603"/>
      <c r="AJ5" s="603"/>
      <c r="AK5" s="603"/>
      <c r="AL5" s="529"/>
      <c r="AM5" s="612"/>
      <c r="AN5" s="613"/>
      <c r="AO5" s="613"/>
      <c r="AP5" s="542"/>
      <c r="AQ5" s="606"/>
      <c r="AR5" s="603"/>
      <c r="AS5" s="529"/>
      <c r="AT5" s="524"/>
      <c r="AU5" s="524"/>
      <c r="AV5" s="524"/>
    </row>
    <row r="6" spans="1:48" s="303" customFormat="1" ht="30" customHeight="1">
      <c r="A6" s="534" t="s">
        <v>231</v>
      </c>
      <c r="B6" s="602" t="s">
        <v>41</v>
      </c>
      <c r="C6" s="609" t="s">
        <v>152</v>
      </c>
      <c r="D6" s="609" t="s">
        <v>41</v>
      </c>
      <c r="E6" s="609" t="s">
        <v>152</v>
      </c>
      <c r="F6" s="611" t="s">
        <v>11</v>
      </c>
      <c r="G6" s="602" t="s">
        <v>45</v>
      </c>
      <c r="H6" s="539" t="s">
        <v>46</v>
      </c>
      <c r="I6" s="540"/>
      <c r="J6" s="599" t="s">
        <v>357</v>
      </c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570" t="s">
        <v>240</v>
      </c>
      <c r="Z6" s="570"/>
      <c r="AA6" s="570"/>
      <c r="AB6" s="570" t="s">
        <v>241</v>
      </c>
      <c r="AC6" s="570"/>
      <c r="AD6" s="570"/>
      <c r="AE6" s="575"/>
      <c r="AF6" s="602" t="s">
        <v>45</v>
      </c>
      <c r="AG6" s="549" t="s">
        <v>46</v>
      </c>
      <c r="AH6" s="550"/>
      <c r="AI6" s="551" t="s">
        <v>370</v>
      </c>
      <c r="AJ6" s="549"/>
      <c r="AK6" s="549"/>
      <c r="AL6" s="608"/>
      <c r="AM6" s="606"/>
      <c r="AN6" s="603"/>
      <c r="AO6" s="603"/>
      <c r="AP6" s="542"/>
      <c r="AQ6" s="349"/>
      <c r="AR6" s="539" t="s">
        <v>46</v>
      </c>
      <c r="AS6" s="529"/>
      <c r="AT6" s="525"/>
      <c r="AU6" s="525"/>
      <c r="AV6" s="525"/>
    </row>
    <row r="7" spans="1:48" s="303" customFormat="1" ht="57.75" customHeight="1">
      <c r="A7" s="534"/>
      <c r="B7" s="589"/>
      <c r="C7" s="610"/>
      <c r="D7" s="610"/>
      <c r="E7" s="610"/>
      <c r="F7" s="539"/>
      <c r="G7" s="589"/>
      <c r="H7" s="293" t="s">
        <v>47</v>
      </c>
      <c r="I7" s="17" t="s">
        <v>49</v>
      </c>
      <c r="J7" s="261" t="s">
        <v>132</v>
      </c>
      <c r="K7" s="17" t="s">
        <v>133</v>
      </c>
      <c r="L7" s="17" t="s">
        <v>134</v>
      </c>
      <c r="M7" s="17" t="s">
        <v>135</v>
      </c>
      <c r="N7" s="17" t="s">
        <v>136</v>
      </c>
      <c r="O7" s="17" t="s">
        <v>137</v>
      </c>
      <c r="P7" s="17" t="s">
        <v>138</v>
      </c>
      <c r="Q7" s="262" t="s">
        <v>139</v>
      </c>
      <c r="R7" s="257" t="s">
        <v>140</v>
      </c>
      <c r="S7" s="17" t="s">
        <v>141</v>
      </c>
      <c r="T7" s="17" t="s">
        <v>227</v>
      </c>
      <c r="U7" s="17" t="s">
        <v>143</v>
      </c>
      <c r="V7" s="17" t="s">
        <v>144</v>
      </c>
      <c r="W7" s="17" t="s">
        <v>145</v>
      </c>
      <c r="X7" s="262" t="s">
        <v>228</v>
      </c>
      <c r="Y7" s="17" t="s">
        <v>246</v>
      </c>
      <c r="Z7" s="17" t="s">
        <v>238</v>
      </c>
      <c r="AA7" s="17" t="s">
        <v>239</v>
      </c>
      <c r="AB7" s="293" t="s">
        <v>244</v>
      </c>
      <c r="AC7" s="293" t="s">
        <v>242</v>
      </c>
      <c r="AD7" s="293" t="s">
        <v>243</v>
      </c>
      <c r="AE7" s="260" t="s">
        <v>245</v>
      </c>
      <c r="AF7" s="589"/>
      <c r="AG7" s="293" t="s">
        <v>47</v>
      </c>
      <c r="AH7" s="293" t="s">
        <v>49</v>
      </c>
      <c r="AI7" s="257" t="s">
        <v>38</v>
      </c>
      <c r="AJ7" s="257" t="s">
        <v>39</v>
      </c>
      <c r="AK7" s="257" t="s">
        <v>37</v>
      </c>
      <c r="AL7" s="260" t="s">
        <v>40</v>
      </c>
      <c r="AM7" s="276" t="s">
        <v>29</v>
      </c>
      <c r="AN7" s="257" t="s">
        <v>30</v>
      </c>
      <c r="AO7" s="262" t="s">
        <v>19</v>
      </c>
      <c r="AP7" s="543"/>
      <c r="AQ7" s="350" t="s">
        <v>45</v>
      </c>
      <c r="AR7" s="293" t="s">
        <v>47</v>
      </c>
      <c r="AS7" s="302" t="s">
        <v>49</v>
      </c>
      <c r="AT7" s="525"/>
      <c r="AU7" s="525"/>
      <c r="AV7" s="525"/>
    </row>
    <row r="8" spans="1:48" s="303" customFormat="1" ht="13.5" thickBot="1">
      <c r="A8" s="535"/>
      <c r="B8" s="65">
        <v>2</v>
      </c>
      <c r="C8" s="66">
        <v>3</v>
      </c>
      <c r="D8" s="66">
        <v>5</v>
      </c>
      <c r="E8" s="66">
        <v>6</v>
      </c>
      <c r="F8" s="82">
        <v>8</v>
      </c>
      <c r="G8" s="65">
        <v>9</v>
      </c>
      <c r="H8" s="66">
        <v>10</v>
      </c>
      <c r="I8" s="66">
        <v>11</v>
      </c>
      <c r="J8" s="66">
        <v>12</v>
      </c>
      <c r="K8" s="66">
        <v>13</v>
      </c>
      <c r="L8" s="66">
        <v>14</v>
      </c>
      <c r="M8" s="66">
        <v>15</v>
      </c>
      <c r="N8" s="66">
        <v>16</v>
      </c>
      <c r="O8" s="66">
        <v>17</v>
      </c>
      <c r="P8" s="66">
        <v>18</v>
      </c>
      <c r="Q8" s="66">
        <v>19</v>
      </c>
      <c r="R8" s="66">
        <v>20</v>
      </c>
      <c r="S8" s="66">
        <v>21</v>
      </c>
      <c r="T8" s="66">
        <v>22</v>
      </c>
      <c r="U8" s="66">
        <v>23</v>
      </c>
      <c r="V8" s="66">
        <v>24</v>
      </c>
      <c r="W8" s="66">
        <v>25</v>
      </c>
      <c r="X8" s="82">
        <v>26</v>
      </c>
      <c r="Y8" s="66">
        <v>27</v>
      </c>
      <c r="Z8" s="82">
        <v>28</v>
      </c>
      <c r="AA8" s="66">
        <v>29</v>
      </c>
      <c r="AB8" s="82">
        <v>30</v>
      </c>
      <c r="AC8" s="66">
        <v>31</v>
      </c>
      <c r="AD8" s="82">
        <v>32</v>
      </c>
      <c r="AE8" s="67">
        <v>33</v>
      </c>
      <c r="AF8" s="65">
        <v>34</v>
      </c>
      <c r="AG8" s="66">
        <v>35</v>
      </c>
      <c r="AH8" s="82">
        <v>36</v>
      </c>
      <c r="AI8" s="66">
        <v>37</v>
      </c>
      <c r="AJ8" s="82">
        <v>38</v>
      </c>
      <c r="AK8" s="66">
        <v>39</v>
      </c>
      <c r="AL8" s="67">
        <v>40</v>
      </c>
      <c r="AM8" s="65">
        <v>41</v>
      </c>
      <c r="AN8" s="82">
        <v>42</v>
      </c>
      <c r="AO8" s="82">
        <v>43</v>
      </c>
      <c r="AP8" s="67">
        <v>44</v>
      </c>
      <c r="AQ8" s="65">
        <v>45</v>
      </c>
      <c r="AR8" s="82">
        <v>46</v>
      </c>
      <c r="AS8" s="67">
        <v>47</v>
      </c>
      <c r="AT8" s="526"/>
      <c r="AU8" s="526"/>
      <c r="AV8" s="526"/>
    </row>
    <row r="9" spans="1:48" s="303" customFormat="1" ht="13.5" thickTop="1">
      <c r="A9" s="306" t="s">
        <v>387</v>
      </c>
      <c r="B9" s="199">
        <v>0</v>
      </c>
      <c r="C9" s="165">
        <v>0</v>
      </c>
      <c r="D9" s="164">
        <v>0</v>
      </c>
      <c r="E9" s="164">
        <v>0</v>
      </c>
      <c r="F9" s="211">
        <v>0</v>
      </c>
      <c r="G9" s="163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89">
        <v>0</v>
      </c>
      <c r="AF9" s="163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89">
        <v>0</v>
      </c>
      <c r="AM9" s="163">
        <v>0</v>
      </c>
      <c r="AN9" s="164">
        <v>0</v>
      </c>
      <c r="AO9" s="164">
        <v>0</v>
      </c>
      <c r="AP9" s="189">
        <v>0</v>
      </c>
      <c r="AQ9" s="163">
        <v>0</v>
      </c>
      <c r="AR9" s="164">
        <v>0</v>
      </c>
      <c r="AS9" s="189">
        <v>0</v>
      </c>
      <c r="AT9" s="310"/>
      <c r="AU9" s="310"/>
      <c r="AV9" s="310"/>
    </row>
    <row r="10" spans="1:48">
      <c r="A10" s="312" t="s">
        <v>388</v>
      </c>
      <c r="B10" s="126">
        <v>0</v>
      </c>
      <c r="C10" s="169">
        <v>0</v>
      </c>
      <c r="D10" s="168">
        <v>0</v>
      </c>
      <c r="E10" s="168">
        <v>0</v>
      </c>
      <c r="F10" s="212">
        <v>0</v>
      </c>
      <c r="G10" s="167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92">
        <v>0</v>
      </c>
      <c r="AF10" s="167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92">
        <v>0</v>
      </c>
      <c r="AM10" s="167">
        <v>0</v>
      </c>
      <c r="AN10" s="168">
        <v>0</v>
      </c>
      <c r="AO10" s="168">
        <v>0</v>
      </c>
      <c r="AP10" s="192">
        <v>0</v>
      </c>
      <c r="AQ10" s="167">
        <v>0</v>
      </c>
      <c r="AR10" s="168">
        <v>0</v>
      </c>
      <c r="AS10" s="192">
        <v>0</v>
      </c>
      <c r="AT10" s="315"/>
      <c r="AU10" s="315"/>
      <c r="AV10" s="315"/>
    </row>
    <row r="11" spans="1:48">
      <c r="A11" s="312" t="s">
        <v>389</v>
      </c>
      <c r="B11" s="126">
        <v>0</v>
      </c>
      <c r="C11" s="169">
        <v>0</v>
      </c>
      <c r="D11" s="168">
        <v>0</v>
      </c>
      <c r="E11" s="168">
        <v>0</v>
      </c>
      <c r="F11" s="212">
        <v>0</v>
      </c>
      <c r="G11" s="167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92">
        <v>0</v>
      </c>
      <c r="AF11" s="167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92">
        <v>0</v>
      </c>
      <c r="AM11" s="167">
        <v>0</v>
      </c>
      <c r="AN11" s="168">
        <v>0</v>
      </c>
      <c r="AO11" s="168">
        <v>0</v>
      </c>
      <c r="AP11" s="192">
        <v>0</v>
      </c>
      <c r="AQ11" s="167">
        <v>0</v>
      </c>
      <c r="AR11" s="168">
        <v>0</v>
      </c>
      <c r="AS11" s="192">
        <v>0</v>
      </c>
      <c r="AT11" s="315"/>
      <c r="AU11" s="315"/>
      <c r="AV11" s="315"/>
    </row>
    <row r="12" spans="1:48">
      <c r="A12" s="312" t="s">
        <v>390</v>
      </c>
      <c r="B12" s="126">
        <v>0</v>
      </c>
      <c r="C12" s="169">
        <v>0</v>
      </c>
      <c r="D12" s="168">
        <v>0</v>
      </c>
      <c r="E12" s="168">
        <v>0</v>
      </c>
      <c r="F12" s="212">
        <v>0</v>
      </c>
      <c r="G12" s="167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92">
        <v>0</v>
      </c>
      <c r="AF12" s="167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  <c r="AL12" s="192">
        <v>0</v>
      </c>
      <c r="AM12" s="167">
        <v>0</v>
      </c>
      <c r="AN12" s="168">
        <v>0</v>
      </c>
      <c r="AO12" s="168">
        <v>0</v>
      </c>
      <c r="AP12" s="192">
        <v>0</v>
      </c>
      <c r="AQ12" s="167">
        <v>0</v>
      </c>
      <c r="AR12" s="168">
        <v>0</v>
      </c>
      <c r="AS12" s="192">
        <v>0</v>
      </c>
      <c r="AT12" s="315"/>
      <c r="AU12" s="315"/>
      <c r="AV12" s="315"/>
    </row>
    <row r="13" spans="1:48">
      <c r="A13" s="312" t="s">
        <v>391</v>
      </c>
      <c r="B13" s="126">
        <v>0</v>
      </c>
      <c r="C13" s="169">
        <v>0</v>
      </c>
      <c r="D13" s="168">
        <v>0</v>
      </c>
      <c r="E13" s="168">
        <v>0</v>
      </c>
      <c r="F13" s="212">
        <v>0</v>
      </c>
      <c r="G13" s="167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92">
        <v>0</v>
      </c>
      <c r="AF13" s="167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  <c r="AL13" s="192">
        <v>0</v>
      </c>
      <c r="AM13" s="167">
        <v>0</v>
      </c>
      <c r="AN13" s="168">
        <v>0</v>
      </c>
      <c r="AO13" s="168">
        <v>0</v>
      </c>
      <c r="AP13" s="192">
        <v>0</v>
      </c>
      <c r="AQ13" s="167">
        <v>0</v>
      </c>
      <c r="AR13" s="168">
        <v>0</v>
      </c>
      <c r="AS13" s="192">
        <v>0</v>
      </c>
      <c r="AT13" s="315"/>
      <c r="AU13" s="315"/>
      <c r="AV13" s="315"/>
    </row>
    <row r="14" spans="1:48">
      <c r="A14" s="312" t="s">
        <v>392</v>
      </c>
      <c r="B14" s="126">
        <v>0</v>
      </c>
      <c r="C14" s="169">
        <v>0</v>
      </c>
      <c r="D14" s="168">
        <v>0</v>
      </c>
      <c r="E14" s="168">
        <v>0</v>
      </c>
      <c r="F14" s="212">
        <v>0</v>
      </c>
      <c r="G14" s="167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0</v>
      </c>
      <c r="AE14" s="192">
        <v>0</v>
      </c>
      <c r="AF14" s="167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92">
        <v>0</v>
      </c>
      <c r="AM14" s="167">
        <v>0</v>
      </c>
      <c r="AN14" s="168">
        <v>0</v>
      </c>
      <c r="AO14" s="168">
        <v>0</v>
      </c>
      <c r="AP14" s="192">
        <v>0</v>
      </c>
      <c r="AQ14" s="167">
        <v>0</v>
      </c>
      <c r="AR14" s="168">
        <v>0</v>
      </c>
      <c r="AS14" s="192">
        <v>0</v>
      </c>
      <c r="AT14" s="315"/>
      <c r="AU14" s="315"/>
      <c r="AV14" s="315"/>
    </row>
    <row r="15" spans="1:48">
      <c r="A15" s="312" t="s">
        <v>393</v>
      </c>
      <c r="B15" s="126">
        <v>0</v>
      </c>
      <c r="C15" s="169">
        <v>0</v>
      </c>
      <c r="D15" s="168">
        <v>0</v>
      </c>
      <c r="E15" s="168">
        <v>0</v>
      </c>
      <c r="F15" s="212">
        <v>0</v>
      </c>
      <c r="G15" s="167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92">
        <v>0</v>
      </c>
      <c r="AF15" s="167">
        <v>0</v>
      </c>
      <c r="AG15" s="168">
        <v>0</v>
      </c>
      <c r="AH15" s="168">
        <v>0</v>
      </c>
      <c r="AI15" s="168">
        <v>0</v>
      </c>
      <c r="AJ15" s="168">
        <v>0</v>
      </c>
      <c r="AK15" s="168">
        <v>0</v>
      </c>
      <c r="AL15" s="192">
        <v>0</v>
      </c>
      <c r="AM15" s="167">
        <v>0</v>
      </c>
      <c r="AN15" s="168">
        <v>0</v>
      </c>
      <c r="AO15" s="168">
        <v>0</v>
      </c>
      <c r="AP15" s="192">
        <v>0</v>
      </c>
      <c r="AQ15" s="167">
        <v>0</v>
      </c>
      <c r="AR15" s="168">
        <v>0</v>
      </c>
      <c r="AS15" s="192">
        <v>0</v>
      </c>
      <c r="AT15" s="315"/>
      <c r="AU15" s="315"/>
      <c r="AV15" s="315"/>
    </row>
    <row r="16" spans="1:48">
      <c r="A16" s="312" t="s">
        <v>394</v>
      </c>
      <c r="B16" s="126">
        <v>0</v>
      </c>
      <c r="C16" s="169">
        <v>0</v>
      </c>
      <c r="D16" s="168">
        <v>0</v>
      </c>
      <c r="E16" s="168">
        <v>0</v>
      </c>
      <c r="F16" s="212">
        <v>0</v>
      </c>
      <c r="G16" s="167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68">
        <v>0</v>
      </c>
      <c r="AE16" s="192">
        <v>0</v>
      </c>
      <c r="AF16" s="167">
        <v>0</v>
      </c>
      <c r="AG16" s="168">
        <v>0</v>
      </c>
      <c r="AH16" s="168">
        <v>0</v>
      </c>
      <c r="AI16" s="168">
        <v>0</v>
      </c>
      <c r="AJ16" s="168">
        <v>0</v>
      </c>
      <c r="AK16" s="168">
        <v>0</v>
      </c>
      <c r="AL16" s="192">
        <v>0</v>
      </c>
      <c r="AM16" s="167">
        <v>0</v>
      </c>
      <c r="AN16" s="168">
        <v>0</v>
      </c>
      <c r="AO16" s="168">
        <v>0</v>
      </c>
      <c r="AP16" s="192">
        <v>0</v>
      </c>
      <c r="AQ16" s="167">
        <v>0</v>
      </c>
      <c r="AR16" s="168">
        <v>0</v>
      </c>
      <c r="AS16" s="192">
        <v>0</v>
      </c>
      <c r="AT16" s="315"/>
      <c r="AU16" s="315"/>
      <c r="AV16" s="315"/>
    </row>
    <row r="17" spans="1:48" ht="13.5">
      <c r="A17" s="316" t="s">
        <v>395</v>
      </c>
      <c r="B17" s="200">
        <f>SUM(B9:B16)</f>
        <v>0</v>
      </c>
      <c r="C17" s="173">
        <f t="shared" ref="C17:AS17" si="0">SUM(C9:C16)</f>
        <v>0</v>
      </c>
      <c r="D17" s="172">
        <f t="shared" si="0"/>
        <v>0</v>
      </c>
      <c r="E17" s="172">
        <f t="shared" si="0"/>
        <v>0</v>
      </c>
      <c r="F17" s="213">
        <f t="shared" si="0"/>
        <v>0</v>
      </c>
      <c r="G17" s="171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0</v>
      </c>
      <c r="AB17" s="172">
        <f t="shared" si="0"/>
        <v>0</v>
      </c>
      <c r="AC17" s="172">
        <f t="shared" si="0"/>
        <v>0</v>
      </c>
      <c r="AD17" s="172">
        <f t="shared" si="0"/>
        <v>0</v>
      </c>
      <c r="AE17" s="195">
        <f t="shared" si="0"/>
        <v>0</v>
      </c>
      <c r="AF17" s="171">
        <f t="shared" si="0"/>
        <v>0</v>
      </c>
      <c r="AG17" s="172">
        <f t="shared" si="0"/>
        <v>0</v>
      </c>
      <c r="AH17" s="172">
        <f t="shared" si="0"/>
        <v>0</v>
      </c>
      <c r="AI17" s="172">
        <f t="shared" si="0"/>
        <v>0</v>
      </c>
      <c r="AJ17" s="172">
        <f t="shared" si="0"/>
        <v>0</v>
      </c>
      <c r="AK17" s="172">
        <f t="shared" si="0"/>
        <v>0</v>
      </c>
      <c r="AL17" s="195">
        <f t="shared" si="0"/>
        <v>0</v>
      </c>
      <c r="AM17" s="171">
        <f t="shared" si="0"/>
        <v>0</v>
      </c>
      <c r="AN17" s="172">
        <f t="shared" si="0"/>
        <v>0</v>
      </c>
      <c r="AO17" s="172">
        <f t="shared" si="0"/>
        <v>0</v>
      </c>
      <c r="AP17" s="195">
        <f t="shared" si="0"/>
        <v>0</v>
      </c>
      <c r="AQ17" s="171">
        <f t="shared" si="0"/>
        <v>0</v>
      </c>
      <c r="AR17" s="172">
        <f t="shared" si="0"/>
        <v>0</v>
      </c>
      <c r="AS17" s="195">
        <f t="shared" si="0"/>
        <v>0</v>
      </c>
      <c r="AT17" s="317"/>
      <c r="AU17" s="317"/>
      <c r="AV17" s="317"/>
    </row>
    <row r="18" spans="1:48">
      <c r="A18" s="312" t="s">
        <v>396</v>
      </c>
      <c r="B18" s="126">
        <v>64</v>
      </c>
      <c r="C18" s="169">
        <v>36193.71</v>
      </c>
      <c r="D18" s="168">
        <v>62</v>
      </c>
      <c r="E18" s="169">
        <v>35054.730000000003</v>
      </c>
      <c r="F18" s="212">
        <v>3</v>
      </c>
      <c r="G18" s="167">
        <v>62</v>
      </c>
      <c r="H18" s="168">
        <v>33</v>
      </c>
      <c r="I18" s="168">
        <v>62</v>
      </c>
      <c r="J18" s="168">
        <v>16</v>
      </c>
      <c r="K18" s="168">
        <v>17</v>
      </c>
      <c r="L18" s="168">
        <v>40</v>
      </c>
      <c r="M18" s="168">
        <v>0</v>
      </c>
      <c r="N18" s="168">
        <v>0</v>
      </c>
      <c r="O18" s="168">
        <v>0</v>
      </c>
      <c r="P18" s="168">
        <v>0</v>
      </c>
      <c r="Q18" s="168">
        <v>2</v>
      </c>
      <c r="R18" s="168">
        <v>0</v>
      </c>
      <c r="S18" s="168">
        <v>0</v>
      </c>
      <c r="T18" s="168">
        <v>4</v>
      </c>
      <c r="U18" s="168">
        <v>0</v>
      </c>
      <c r="V18" s="168">
        <v>0</v>
      </c>
      <c r="W18" s="168">
        <v>0</v>
      </c>
      <c r="X18" s="168">
        <v>0</v>
      </c>
      <c r="Y18" s="168">
        <v>29</v>
      </c>
      <c r="Z18" s="168">
        <v>27</v>
      </c>
      <c r="AA18" s="168">
        <v>6</v>
      </c>
      <c r="AB18" s="168">
        <v>10</v>
      </c>
      <c r="AC18" s="168">
        <v>47</v>
      </c>
      <c r="AD18" s="168">
        <v>0</v>
      </c>
      <c r="AE18" s="192">
        <v>5</v>
      </c>
      <c r="AF18" s="167">
        <v>65</v>
      </c>
      <c r="AG18" s="168">
        <v>36</v>
      </c>
      <c r="AH18" s="168">
        <v>65</v>
      </c>
      <c r="AI18" s="168">
        <v>65</v>
      </c>
      <c r="AJ18" s="168">
        <v>0</v>
      </c>
      <c r="AK18" s="168">
        <v>0</v>
      </c>
      <c r="AL18" s="192">
        <v>0</v>
      </c>
      <c r="AM18" s="167">
        <v>26</v>
      </c>
      <c r="AN18" s="168">
        <v>7</v>
      </c>
      <c r="AO18" s="168">
        <v>32</v>
      </c>
      <c r="AP18" s="192">
        <v>0</v>
      </c>
      <c r="AQ18" s="167">
        <v>20</v>
      </c>
      <c r="AR18" s="168">
        <v>12</v>
      </c>
      <c r="AS18" s="192">
        <v>20</v>
      </c>
      <c r="AT18" s="315"/>
      <c r="AU18" s="315"/>
      <c r="AV18" s="315"/>
    </row>
    <row r="19" spans="1:48">
      <c r="A19" s="312" t="s">
        <v>397</v>
      </c>
      <c r="B19" s="126">
        <v>0</v>
      </c>
      <c r="C19" s="169">
        <v>0</v>
      </c>
      <c r="D19" s="168">
        <v>0</v>
      </c>
      <c r="E19" s="169">
        <v>0</v>
      </c>
      <c r="F19" s="212">
        <v>0</v>
      </c>
      <c r="G19" s="167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92">
        <v>0</v>
      </c>
      <c r="AF19" s="167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92">
        <v>0</v>
      </c>
      <c r="AM19" s="167">
        <v>0</v>
      </c>
      <c r="AN19" s="168">
        <v>0</v>
      </c>
      <c r="AO19" s="168">
        <v>0</v>
      </c>
      <c r="AP19" s="192">
        <v>0</v>
      </c>
      <c r="AQ19" s="167">
        <v>0</v>
      </c>
      <c r="AR19" s="168">
        <v>0</v>
      </c>
      <c r="AS19" s="192">
        <v>0</v>
      </c>
      <c r="AT19" s="315"/>
      <c r="AU19" s="315"/>
      <c r="AV19" s="315"/>
    </row>
    <row r="20" spans="1:48">
      <c r="A20" s="312" t="s">
        <v>398</v>
      </c>
      <c r="B20" s="126">
        <v>0</v>
      </c>
      <c r="C20" s="169">
        <v>0</v>
      </c>
      <c r="D20" s="168">
        <v>0</v>
      </c>
      <c r="E20" s="169">
        <v>0</v>
      </c>
      <c r="F20" s="212">
        <v>0</v>
      </c>
      <c r="G20" s="167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92">
        <v>0</v>
      </c>
      <c r="AF20" s="167">
        <v>0</v>
      </c>
      <c r="AG20" s="168">
        <v>0</v>
      </c>
      <c r="AH20" s="168">
        <v>0</v>
      </c>
      <c r="AI20" s="168">
        <v>0</v>
      </c>
      <c r="AJ20" s="168">
        <v>0</v>
      </c>
      <c r="AK20" s="168">
        <v>0</v>
      </c>
      <c r="AL20" s="192">
        <v>0</v>
      </c>
      <c r="AM20" s="167">
        <v>0</v>
      </c>
      <c r="AN20" s="168">
        <v>0</v>
      </c>
      <c r="AO20" s="168">
        <v>0</v>
      </c>
      <c r="AP20" s="192">
        <v>0</v>
      </c>
      <c r="AQ20" s="167">
        <v>0</v>
      </c>
      <c r="AR20" s="168">
        <v>0</v>
      </c>
      <c r="AS20" s="192">
        <v>0</v>
      </c>
      <c r="AT20" s="315"/>
      <c r="AU20" s="315"/>
      <c r="AV20" s="315"/>
    </row>
    <row r="21" spans="1:48">
      <c r="A21" s="312" t="s">
        <v>399</v>
      </c>
      <c r="B21" s="126">
        <v>0</v>
      </c>
      <c r="C21" s="169">
        <v>0</v>
      </c>
      <c r="D21" s="168">
        <v>0</v>
      </c>
      <c r="E21" s="169">
        <v>0</v>
      </c>
      <c r="F21" s="212">
        <v>0</v>
      </c>
      <c r="G21" s="167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68">
        <v>0</v>
      </c>
      <c r="AE21" s="192">
        <v>0</v>
      </c>
      <c r="AF21" s="167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92">
        <v>0</v>
      </c>
      <c r="AM21" s="167">
        <v>0</v>
      </c>
      <c r="AN21" s="168">
        <v>0</v>
      </c>
      <c r="AO21" s="168">
        <v>0</v>
      </c>
      <c r="AP21" s="192">
        <v>0</v>
      </c>
      <c r="AQ21" s="167">
        <v>0</v>
      </c>
      <c r="AR21" s="168">
        <v>0</v>
      </c>
      <c r="AS21" s="192">
        <v>0</v>
      </c>
      <c r="AT21" s="315"/>
      <c r="AU21" s="315"/>
      <c r="AV21" s="315"/>
    </row>
    <row r="22" spans="1:48">
      <c r="A22" s="312" t="s">
        <v>400</v>
      </c>
      <c r="B22" s="126">
        <v>0</v>
      </c>
      <c r="C22" s="169">
        <v>0</v>
      </c>
      <c r="D22" s="168">
        <v>0</v>
      </c>
      <c r="E22" s="169">
        <v>0</v>
      </c>
      <c r="F22" s="212">
        <v>0</v>
      </c>
      <c r="G22" s="167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68">
        <v>0</v>
      </c>
      <c r="AE22" s="192">
        <v>0</v>
      </c>
      <c r="AF22" s="167">
        <v>0</v>
      </c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92">
        <v>0</v>
      </c>
      <c r="AM22" s="167">
        <v>0</v>
      </c>
      <c r="AN22" s="168">
        <v>0</v>
      </c>
      <c r="AO22" s="168">
        <v>0</v>
      </c>
      <c r="AP22" s="192">
        <v>0</v>
      </c>
      <c r="AQ22" s="167">
        <v>0</v>
      </c>
      <c r="AR22" s="168">
        <v>0</v>
      </c>
      <c r="AS22" s="192">
        <v>0</v>
      </c>
      <c r="AT22" s="315"/>
      <c r="AU22" s="315"/>
      <c r="AV22" s="315"/>
    </row>
    <row r="23" spans="1:48">
      <c r="A23" s="312" t="s">
        <v>401</v>
      </c>
      <c r="B23" s="126">
        <v>0</v>
      </c>
      <c r="C23" s="169">
        <v>0</v>
      </c>
      <c r="D23" s="168">
        <v>0</v>
      </c>
      <c r="E23" s="169">
        <v>0</v>
      </c>
      <c r="F23" s="212">
        <v>0</v>
      </c>
      <c r="G23" s="167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92">
        <v>0</v>
      </c>
      <c r="AF23" s="167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92">
        <v>0</v>
      </c>
      <c r="AM23" s="167">
        <v>0</v>
      </c>
      <c r="AN23" s="168">
        <v>0</v>
      </c>
      <c r="AO23" s="168">
        <v>0</v>
      </c>
      <c r="AP23" s="192">
        <v>0</v>
      </c>
      <c r="AQ23" s="167">
        <v>0</v>
      </c>
      <c r="AR23" s="168">
        <v>0</v>
      </c>
      <c r="AS23" s="192">
        <v>0</v>
      </c>
      <c r="AT23" s="315"/>
      <c r="AU23" s="315"/>
      <c r="AV23" s="315"/>
    </row>
    <row r="24" spans="1:48">
      <c r="A24" s="312" t="s">
        <v>402</v>
      </c>
      <c r="B24" s="126">
        <v>0</v>
      </c>
      <c r="C24" s="169">
        <v>0</v>
      </c>
      <c r="D24" s="168">
        <v>0</v>
      </c>
      <c r="E24" s="169">
        <v>0</v>
      </c>
      <c r="F24" s="212">
        <v>0</v>
      </c>
      <c r="G24" s="167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92">
        <v>0</v>
      </c>
      <c r="AF24" s="167">
        <v>0</v>
      </c>
      <c r="AG24" s="168">
        <v>0</v>
      </c>
      <c r="AH24" s="168">
        <v>0</v>
      </c>
      <c r="AI24" s="168">
        <v>0</v>
      </c>
      <c r="AJ24" s="168">
        <v>0</v>
      </c>
      <c r="AK24" s="168">
        <v>0</v>
      </c>
      <c r="AL24" s="192">
        <v>0</v>
      </c>
      <c r="AM24" s="167">
        <v>0</v>
      </c>
      <c r="AN24" s="168">
        <v>0</v>
      </c>
      <c r="AO24" s="168">
        <v>0</v>
      </c>
      <c r="AP24" s="192">
        <v>0</v>
      </c>
      <c r="AQ24" s="167">
        <v>0</v>
      </c>
      <c r="AR24" s="168">
        <v>0</v>
      </c>
      <c r="AS24" s="192">
        <v>0</v>
      </c>
      <c r="AT24" s="315"/>
      <c r="AU24" s="315"/>
      <c r="AV24" s="315"/>
    </row>
    <row r="25" spans="1:48" ht="13.5">
      <c r="A25" s="316" t="s">
        <v>403</v>
      </c>
      <c r="B25" s="200">
        <f>SUM(B18:B24)</f>
        <v>64</v>
      </c>
      <c r="C25" s="173">
        <f t="shared" ref="C25:AS25" si="1">SUM(C18:C24)</f>
        <v>36193.71</v>
      </c>
      <c r="D25" s="172">
        <f t="shared" si="1"/>
        <v>62</v>
      </c>
      <c r="E25" s="173">
        <f t="shared" si="1"/>
        <v>35054.730000000003</v>
      </c>
      <c r="F25" s="213">
        <f t="shared" si="1"/>
        <v>3</v>
      </c>
      <c r="G25" s="171">
        <f t="shared" si="1"/>
        <v>62</v>
      </c>
      <c r="H25" s="172">
        <f t="shared" si="1"/>
        <v>33</v>
      </c>
      <c r="I25" s="172">
        <f t="shared" si="1"/>
        <v>62</v>
      </c>
      <c r="J25" s="172">
        <f t="shared" si="1"/>
        <v>16</v>
      </c>
      <c r="K25" s="172">
        <f t="shared" si="1"/>
        <v>17</v>
      </c>
      <c r="L25" s="172">
        <f t="shared" si="1"/>
        <v>40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2</v>
      </c>
      <c r="R25" s="172">
        <f t="shared" si="1"/>
        <v>0</v>
      </c>
      <c r="S25" s="172">
        <f t="shared" si="1"/>
        <v>0</v>
      </c>
      <c r="T25" s="172">
        <f t="shared" si="1"/>
        <v>4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29</v>
      </c>
      <c r="Z25" s="172">
        <f t="shared" si="1"/>
        <v>27</v>
      </c>
      <c r="AA25" s="172">
        <f t="shared" si="1"/>
        <v>6</v>
      </c>
      <c r="AB25" s="172">
        <f t="shared" si="1"/>
        <v>10</v>
      </c>
      <c r="AC25" s="172">
        <f t="shared" si="1"/>
        <v>47</v>
      </c>
      <c r="AD25" s="172">
        <f t="shared" si="1"/>
        <v>0</v>
      </c>
      <c r="AE25" s="195">
        <f t="shared" si="1"/>
        <v>5</v>
      </c>
      <c r="AF25" s="171">
        <f t="shared" si="1"/>
        <v>65</v>
      </c>
      <c r="AG25" s="172">
        <f t="shared" si="1"/>
        <v>36</v>
      </c>
      <c r="AH25" s="172">
        <f t="shared" si="1"/>
        <v>65</v>
      </c>
      <c r="AI25" s="172">
        <f t="shared" si="1"/>
        <v>65</v>
      </c>
      <c r="AJ25" s="172">
        <f t="shared" si="1"/>
        <v>0</v>
      </c>
      <c r="AK25" s="172">
        <f t="shared" si="1"/>
        <v>0</v>
      </c>
      <c r="AL25" s="195">
        <f t="shared" si="1"/>
        <v>0</v>
      </c>
      <c r="AM25" s="171">
        <f t="shared" si="1"/>
        <v>26</v>
      </c>
      <c r="AN25" s="172">
        <f t="shared" si="1"/>
        <v>7</v>
      </c>
      <c r="AO25" s="172">
        <f t="shared" si="1"/>
        <v>32</v>
      </c>
      <c r="AP25" s="195">
        <f t="shared" si="1"/>
        <v>0</v>
      </c>
      <c r="AQ25" s="171">
        <f t="shared" si="1"/>
        <v>20</v>
      </c>
      <c r="AR25" s="172">
        <f t="shared" si="1"/>
        <v>12</v>
      </c>
      <c r="AS25" s="195">
        <f t="shared" si="1"/>
        <v>20</v>
      </c>
      <c r="AT25" s="317"/>
      <c r="AU25" s="317"/>
      <c r="AV25" s="317"/>
    </row>
    <row r="26" spans="1:48">
      <c r="A26" s="312" t="s">
        <v>404</v>
      </c>
      <c r="B26" s="126">
        <v>0</v>
      </c>
      <c r="C26" s="169">
        <v>0</v>
      </c>
      <c r="D26" s="168">
        <v>0</v>
      </c>
      <c r="E26" s="169">
        <v>0</v>
      </c>
      <c r="F26" s="212">
        <v>0</v>
      </c>
      <c r="G26" s="167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92">
        <v>0</v>
      </c>
      <c r="AF26" s="167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92">
        <v>0</v>
      </c>
      <c r="AM26" s="167">
        <v>0</v>
      </c>
      <c r="AN26" s="168">
        <v>0</v>
      </c>
      <c r="AO26" s="168">
        <v>0</v>
      </c>
      <c r="AP26" s="192">
        <v>0</v>
      </c>
      <c r="AQ26" s="167">
        <v>0</v>
      </c>
      <c r="AR26" s="168">
        <v>0</v>
      </c>
      <c r="AS26" s="192">
        <v>0</v>
      </c>
      <c r="AT26" s="315"/>
      <c r="AU26" s="315"/>
      <c r="AV26" s="315"/>
    </row>
    <row r="27" spans="1:48">
      <c r="A27" s="312" t="s">
        <v>405</v>
      </c>
      <c r="B27" s="126">
        <v>0</v>
      </c>
      <c r="C27" s="169">
        <v>0</v>
      </c>
      <c r="D27" s="168">
        <v>0</v>
      </c>
      <c r="E27" s="169">
        <v>0</v>
      </c>
      <c r="F27" s="212">
        <v>0</v>
      </c>
      <c r="G27" s="167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92">
        <v>0</v>
      </c>
      <c r="AF27" s="167">
        <v>0</v>
      </c>
      <c r="AG27" s="168">
        <v>0</v>
      </c>
      <c r="AH27" s="168">
        <v>0</v>
      </c>
      <c r="AI27" s="168">
        <v>0</v>
      </c>
      <c r="AJ27" s="168">
        <v>0</v>
      </c>
      <c r="AK27" s="168">
        <v>0</v>
      </c>
      <c r="AL27" s="192">
        <v>0</v>
      </c>
      <c r="AM27" s="167">
        <v>0</v>
      </c>
      <c r="AN27" s="168">
        <v>0</v>
      </c>
      <c r="AO27" s="168">
        <v>0</v>
      </c>
      <c r="AP27" s="192">
        <v>0</v>
      </c>
      <c r="AQ27" s="167">
        <v>0</v>
      </c>
      <c r="AR27" s="168">
        <v>0</v>
      </c>
      <c r="AS27" s="192">
        <v>0</v>
      </c>
      <c r="AT27" s="315"/>
      <c r="AU27" s="315"/>
      <c r="AV27" s="315"/>
    </row>
    <row r="28" spans="1:48">
      <c r="A28" s="312" t="s">
        <v>406</v>
      </c>
      <c r="B28" s="126">
        <v>0</v>
      </c>
      <c r="C28" s="169">
        <v>0</v>
      </c>
      <c r="D28" s="168">
        <v>0</v>
      </c>
      <c r="E28" s="169">
        <v>0</v>
      </c>
      <c r="F28" s="212">
        <v>0</v>
      </c>
      <c r="G28" s="167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92">
        <v>0</v>
      </c>
      <c r="AF28" s="167">
        <v>1</v>
      </c>
      <c r="AG28" s="168">
        <v>1</v>
      </c>
      <c r="AH28" s="168">
        <v>1</v>
      </c>
      <c r="AI28" s="168">
        <v>1</v>
      </c>
      <c r="AJ28" s="168">
        <v>0</v>
      </c>
      <c r="AK28" s="168">
        <v>0</v>
      </c>
      <c r="AL28" s="192">
        <v>0</v>
      </c>
      <c r="AM28" s="167">
        <v>1</v>
      </c>
      <c r="AN28" s="168">
        <v>0</v>
      </c>
      <c r="AO28" s="168">
        <v>0</v>
      </c>
      <c r="AP28" s="192">
        <v>0</v>
      </c>
      <c r="AQ28" s="167">
        <v>0</v>
      </c>
      <c r="AR28" s="168">
        <v>0</v>
      </c>
      <c r="AS28" s="192">
        <v>0</v>
      </c>
      <c r="AT28" s="315"/>
      <c r="AU28" s="315"/>
      <c r="AV28" s="315"/>
    </row>
    <row r="29" spans="1:48">
      <c r="A29" s="312" t="s">
        <v>407</v>
      </c>
      <c r="B29" s="126">
        <v>6</v>
      </c>
      <c r="C29" s="169">
        <v>3350.19</v>
      </c>
      <c r="D29" s="168">
        <v>7</v>
      </c>
      <c r="E29" s="169">
        <v>3164.81</v>
      </c>
      <c r="F29" s="212">
        <v>3</v>
      </c>
      <c r="G29" s="167">
        <v>7</v>
      </c>
      <c r="H29" s="168">
        <v>2</v>
      </c>
      <c r="I29" s="168">
        <v>7</v>
      </c>
      <c r="J29" s="168">
        <v>4</v>
      </c>
      <c r="K29" s="168">
        <v>1</v>
      </c>
      <c r="L29" s="168">
        <v>2</v>
      </c>
      <c r="M29" s="168">
        <v>0</v>
      </c>
      <c r="N29" s="168">
        <v>0</v>
      </c>
      <c r="O29" s="168">
        <v>0</v>
      </c>
      <c r="P29" s="168">
        <v>0</v>
      </c>
      <c r="Q29" s="168">
        <v>2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5</v>
      </c>
      <c r="Z29" s="168">
        <v>1</v>
      </c>
      <c r="AA29" s="168">
        <v>1</v>
      </c>
      <c r="AB29" s="168">
        <v>4</v>
      </c>
      <c r="AC29" s="168">
        <v>2</v>
      </c>
      <c r="AD29" s="168">
        <v>0</v>
      </c>
      <c r="AE29" s="192">
        <v>1</v>
      </c>
      <c r="AF29" s="167">
        <v>22</v>
      </c>
      <c r="AG29" s="168">
        <v>11</v>
      </c>
      <c r="AH29" s="168">
        <v>22</v>
      </c>
      <c r="AI29" s="168">
        <v>22</v>
      </c>
      <c r="AJ29" s="168">
        <v>0</v>
      </c>
      <c r="AK29" s="168">
        <v>0</v>
      </c>
      <c r="AL29" s="192">
        <v>0</v>
      </c>
      <c r="AM29" s="167">
        <v>22</v>
      </c>
      <c r="AN29" s="168">
        <v>0</v>
      </c>
      <c r="AO29" s="168">
        <v>0</v>
      </c>
      <c r="AP29" s="192">
        <v>0</v>
      </c>
      <c r="AQ29" s="167">
        <v>1</v>
      </c>
      <c r="AR29" s="168">
        <v>0</v>
      </c>
      <c r="AS29" s="192">
        <v>1</v>
      </c>
      <c r="AT29" s="315"/>
      <c r="AU29" s="315"/>
      <c r="AV29" s="315"/>
    </row>
    <row r="30" spans="1:48">
      <c r="A30" s="312" t="s">
        <v>408</v>
      </c>
      <c r="B30" s="126">
        <v>1</v>
      </c>
      <c r="C30" s="169">
        <v>569.49</v>
      </c>
      <c r="D30" s="168">
        <v>1</v>
      </c>
      <c r="E30" s="169">
        <v>569.49</v>
      </c>
      <c r="F30" s="212">
        <v>3</v>
      </c>
      <c r="G30" s="167">
        <v>1</v>
      </c>
      <c r="H30" s="168">
        <v>0</v>
      </c>
      <c r="I30" s="168">
        <v>1</v>
      </c>
      <c r="J30" s="168">
        <v>0</v>
      </c>
      <c r="K30" s="168">
        <v>0</v>
      </c>
      <c r="L30" s="168">
        <v>1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1</v>
      </c>
      <c r="AA30" s="168">
        <v>0</v>
      </c>
      <c r="AB30" s="168">
        <v>1</v>
      </c>
      <c r="AC30" s="168">
        <v>0</v>
      </c>
      <c r="AD30" s="168">
        <v>0</v>
      </c>
      <c r="AE30" s="192">
        <v>0</v>
      </c>
      <c r="AF30" s="167">
        <v>0</v>
      </c>
      <c r="AG30" s="168">
        <v>0</v>
      </c>
      <c r="AH30" s="168">
        <v>0</v>
      </c>
      <c r="AI30" s="168">
        <v>0</v>
      </c>
      <c r="AJ30" s="168">
        <v>0</v>
      </c>
      <c r="AK30" s="168">
        <v>0</v>
      </c>
      <c r="AL30" s="192">
        <v>0</v>
      </c>
      <c r="AM30" s="167">
        <v>0</v>
      </c>
      <c r="AN30" s="168">
        <v>0</v>
      </c>
      <c r="AO30" s="168">
        <v>0</v>
      </c>
      <c r="AP30" s="192">
        <v>0</v>
      </c>
      <c r="AQ30" s="167">
        <v>1</v>
      </c>
      <c r="AR30" s="168">
        <v>0</v>
      </c>
      <c r="AS30" s="192">
        <v>1</v>
      </c>
      <c r="AT30" s="315"/>
      <c r="AU30" s="315"/>
      <c r="AV30" s="315"/>
    </row>
    <row r="31" spans="1:48">
      <c r="A31" s="312" t="s">
        <v>409</v>
      </c>
      <c r="B31" s="126">
        <v>16</v>
      </c>
      <c r="C31" s="169">
        <v>8506.75</v>
      </c>
      <c r="D31" s="168">
        <v>16</v>
      </c>
      <c r="E31" s="169">
        <v>9062.89</v>
      </c>
      <c r="F31" s="212">
        <v>3</v>
      </c>
      <c r="G31" s="167">
        <v>16</v>
      </c>
      <c r="H31" s="168">
        <v>9</v>
      </c>
      <c r="I31" s="168">
        <v>16</v>
      </c>
      <c r="J31" s="168">
        <v>4</v>
      </c>
      <c r="K31" s="168">
        <v>5</v>
      </c>
      <c r="L31" s="168">
        <v>8</v>
      </c>
      <c r="M31" s="168">
        <v>0</v>
      </c>
      <c r="N31" s="168">
        <v>0</v>
      </c>
      <c r="O31" s="168">
        <v>0</v>
      </c>
      <c r="P31" s="168">
        <v>0</v>
      </c>
      <c r="Q31" s="168">
        <v>1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9</v>
      </c>
      <c r="Z31" s="168">
        <v>6</v>
      </c>
      <c r="AA31" s="168">
        <v>1</v>
      </c>
      <c r="AB31" s="168">
        <v>4</v>
      </c>
      <c r="AC31" s="168">
        <v>0</v>
      </c>
      <c r="AD31" s="168">
        <v>1</v>
      </c>
      <c r="AE31" s="192">
        <v>11</v>
      </c>
      <c r="AF31" s="167">
        <v>11</v>
      </c>
      <c r="AG31" s="168">
        <v>4</v>
      </c>
      <c r="AH31" s="168">
        <v>11</v>
      </c>
      <c r="AI31" s="168">
        <v>11</v>
      </c>
      <c r="AJ31" s="168">
        <v>0</v>
      </c>
      <c r="AK31" s="168">
        <v>0</v>
      </c>
      <c r="AL31" s="192">
        <v>0</v>
      </c>
      <c r="AM31" s="167">
        <v>11</v>
      </c>
      <c r="AN31" s="168">
        <v>0</v>
      </c>
      <c r="AO31" s="168">
        <v>0</v>
      </c>
      <c r="AP31" s="192">
        <v>0</v>
      </c>
      <c r="AQ31" s="167">
        <v>5</v>
      </c>
      <c r="AR31" s="168">
        <v>5</v>
      </c>
      <c r="AS31" s="192">
        <v>5</v>
      </c>
      <c r="AT31" s="315"/>
      <c r="AU31" s="315"/>
      <c r="AV31" s="315"/>
    </row>
    <row r="32" spans="1:48">
      <c r="A32" s="312" t="s">
        <v>410</v>
      </c>
      <c r="B32" s="126">
        <v>4</v>
      </c>
      <c r="C32" s="169">
        <v>2277.96</v>
      </c>
      <c r="D32" s="168">
        <v>4</v>
      </c>
      <c r="E32" s="169">
        <v>2277.96</v>
      </c>
      <c r="F32" s="212">
        <v>3</v>
      </c>
      <c r="G32" s="167">
        <v>4</v>
      </c>
      <c r="H32" s="168">
        <v>2</v>
      </c>
      <c r="I32" s="168">
        <v>4</v>
      </c>
      <c r="J32" s="168">
        <v>1</v>
      </c>
      <c r="K32" s="168">
        <v>1</v>
      </c>
      <c r="L32" s="168">
        <v>1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1</v>
      </c>
      <c r="U32" s="168">
        <v>0</v>
      </c>
      <c r="V32" s="168">
        <v>0</v>
      </c>
      <c r="W32" s="168">
        <v>0</v>
      </c>
      <c r="X32" s="168">
        <v>0</v>
      </c>
      <c r="Y32" s="168">
        <v>2</v>
      </c>
      <c r="Z32" s="168">
        <v>2</v>
      </c>
      <c r="AA32" s="168">
        <v>0</v>
      </c>
      <c r="AB32" s="168">
        <v>0</v>
      </c>
      <c r="AC32" s="168">
        <v>3</v>
      </c>
      <c r="AD32" s="168">
        <v>0</v>
      </c>
      <c r="AE32" s="192">
        <v>1</v>
      </c>
      <c r="AF32" s="167">
        <v>0</v>
      </c>
      <c r="AG32" s="168">
        <v>0</v>
      </c>
      <c r="AH32" s="168">
        <v>0</v>
      </c>
      <c r="AI32" s="168">
        <v>0</v>
      </c>
      <c r="AJ32" s="168">
        <v>0</v>
      </c>
      <c r="AK32" s="168">
        <v>0</v>
      </c>
      <c r="AL32" s="192">
        <v>0</v>
      </c>
      <c r="AM32" s="167">
        <v>0</v>
      </c>
      <c r="AN32" s="168">
        <v>0</v>
      </c>
      <c r="AO32" s="168">
        <v>0</v>
      </c>
      <c r="AP32" s="192">
        <v>0</v>
      </c>
      <c r="AQ32" s="167">
        <v>4</v>
      </c>
      <c r="AR32" s="168">
        <v>2</v>
      </c>
      <c r="AS32" s="192">
        <v>4</v>
      </c>
      <c r="AT32" s="315"/>
      <c r="AU32" s="315"/>
      <c r="AV32" s="315"/>
    </row>
    <row r="33" spans="1:48">
      <c r="A33" s="312" t="s">
        <v>411</v>
      </c>
      <c r="B33" s="126">
        <v>1</v>
      </c>
      <c r="C33" s="169">
        <v>569.49</v>
      </c>
      <c r="D33" s="168">
        <v>1</v>
      </c>
      <c r="E33" s="169">
        <v>569.49</v>
      </c>
      <c r="F33" s="212">
        <v>3</v>
      </c>
      <c r="G33" s="167">
        <v>1</v>
      </c>
      <c r="H33" s="168">
        <v>0</v>
      </c>
      <c r="I33" s="168">
        <v>1</v>
      </c>
      <c r="J33" s="168">
        <v>1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1</v>
      </c>
      <c r="Z33" s="168">
        <v>0</v>
      </c>
      <c r="AA33" s="168">
        <v>0</v>
      </c>
      <c r="AB33" s="168">
        <v>0</v>
      </c>
      <c r="AC33" s="168">
        <v>0</v>
      </c>
      <c r="AD33" s="168">
        <v>0</v>
      </c>
      <c r="AE33" s="192">
        <v>1</v>
      </c>
      <c r="AF33" s="167">
        <v>3</v>
      </c>
      <c r="AG33" s="168">
        <v>1</v>
      </c>
      <c r="AH33" s="168">
        <v>3</v>
      </c>
      <c r="AI33" s="168">
        <v>3</v>
      </c>
      <c r="AJ33" s="168">
        <v>0</v>
      </c>
      <c r="AK33" s="168">
        <v>0</v>
      </c>
      <c r="AL33" s="192">
        <v>0</v>
      </c>
      <c r="AM33" s="167">
        <v>3</v>
      </c>
      <c r="AN33" s="168">
        <v>0</v>
      </c>
      <c r="AO33" s="168">
        <v>0</v>
      </c>
      <c r="AP33" s="192">
        <v>0</v>
      </c>
      <c r="AQ33" s="167">
        <v>0</v>
      </c>
      <c r="AR33" s="168">
        <v>0</v>
      </c>
      <c r="AS33" s="192">
        <v>0</v>
      </c>
      <c r="AT33" s="315"/>
      <c r="AU33" s="315"/>
      <c r="AV33" s="315"/>
    </row>
    <row r="34" spans="1:48">
      <c r="A34" s="312" t="s">
        <v>412</v>
      </c>
      <c r="B34" s="126">
        <v>1</v>
      </c>
      <c r="C34" s="169">
        <v>481.99</v>
      </c>
      <c r="D34" s="168">
        <v>1</v>
      </c>
      <c r="E34" s="169">
        <v>481.99</v>
      </c>
      <c r="F34" s="212">
        <v>3</v>
      </c>
      <c r="G34" s="167">
        <v>1</v>
      </c>
      <c r="H34" s="168">
        <v>0</v>
      </c>
      <c r="I34" s="168">
        <v>1</v>
      </c>
      <c r="J34" s="168">
        <v>0</v>
      </c>
      <c r="K34" s="168">
        <v>1</v>
      </c>
      <c r="L34" s="168">
        <v>1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1</v>
      </c>
      <c r="AA34" s="168">
        <v>0</v>
      </c>
      <c r="AB34" s="168">
        <v>0</v>
      </c>
      <c r="AC34" s="168">
        <v>0</v>
      </c>
      <c r="AD34" s="168">
        <v>0</v>
      </c>
      <c r="AE34" s="192">
        <v>1</v>
      </c>
      <c r="AF34" s="167">
        <v>1</v>
      </c>
      <c r="AG34" s="168">
        <v>0</v>
      </c>
      <c r="AH34" s="168">
        <v>1</v>
      </c>
      <c r="AI34" s="168">
        <v>1</v>
      </c>
      <c r="AJ34" s="168">
        <v>0</v>
      </c>
      <c r="AK34" s="168">
        <v>0</v>
      </c>
      <c r="AL34" s="192">
        <v>0</v>
      </c>
      <c r="AM34" s="167">
        <v>1</v>
      </c>
      <c r="AN34" s="168">
        <v>0</v>
      </c>
      <c r="AO34" s="168">
        <v>0</v>
      </c>
      <c r="AP34" s="192">
        <v>0</v>
      </c>
      <c r="AQ34" s="167">
        <v>0</v>
      </c>
      <c r="AR34" s="168">
        <v>0</v>
      </c>
      <c r="AS34" s="192">
        <v>0</v>
      </c>
      <c r="AT34" s="315"/>
      <c r="AU34" s="315"/>
      <c r="AV34" s="315"/>
    </row>
    <row r="35" spans="1:48" ht="13.5">
      <c r="A35" s="316" t="s">
        <v>413</v>
      </c>
      <c r="B35" s="200">
        <f>SUM(B26:B34)</f>
        <v>29</v>
      </c>
      <c r="C35" s="173">
        <f t="shared" ref="C35:AS35" si="2">SUM(C26:C34)</f>
        <v>15755.869999999999</v>
      </c>
      <c r="D35" s="172">
        <f t="shared" si="2"/>
        <v>30</v>
      </c>
      <c r="E35" s="173">
        <f t="shared" si="2"/>
        <v>16126.629999999997</v>
      </c>
      <c r="F35" s="213">
        <f t="shared" si="2"/>
        <v>18</v>
      </c>
      <c r="G35" s="171">
        <f t="shared" si="2"/>
        <v>30</v>
      </c>
      <c r="H35" s="172">
        <f t="shared" si="2"/>
        <v>13</v>
      </c>
      <c r="I35" s="172">
        <f t="shared" si="2"/>
        <v>30</v>
      </c>
      <c r="J35" s="172">
        <f t="shared" si="2"/>
        <v>10</v>
      </c>
      <c r="K35" s="172">
        <f t="shared" si="2"/>
        <v>8</v>
      </c>
      <c r="L35" s="172">
        <f t="shared" si="2"/>
        <v>13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3</v>
      </c>
      <c r="R35" s="172">
        <f t="shared" si="2"/>
        <v>0</v>
      </c>
      <c r="S35" s="172">
        <f t="shared" si="2"/>
        <v>0</v>
      </c>
      <c r="T35" s="172">
        <f t="shared" si="2"/>
        <v>1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17</v>
      </c>
      <c r="Z35" s="172">
        <f t="shared" si="2"/>
        <v>11</v>
      </c>
      <c r="AA35" s="172">
        <f t="shared" si="2"/>
        <v>2</v>
      </c>
      <c r="AB35" s="172">
        <f t="shared" si="2"/>
        <v>9</v>
      </c>
      <c r="AC35" s="172">
        <f t="shared" si="2"/>
        <v>5</v>
      </c>
      <c r="AD35" s="172">
        <f t="shared" si="2"/>
        <v>1</v>
      </c>
      <c r="AE35" s="195">
        <f t="shared" si="2"/>
        <v>15</v>
      </c>
      <c r="AF35" s="171">
        <f t="shared" si="2"/>
        <v>38</v>
      </c>
      <c r="AG35" s="172">
        <f t="shared" si="2"/>
        <v>17</v>
      </c>
      <c r="AH35" s="172">
        <f t="shared" si="2"/>
        <v>38</v>
      </c>
      <c r="AI35" s="172">
        <f t="shared" si="2"/>
        <v>38</v>
      </c>
      <c r="AJ35" s="172">
        <f t="shared" si="2"/>
        <v>0</v>
      </c>
      <c r="AK35" s="172">
        <f t="shared" si="2"/>
        <v>0</v>
      </c>
      <c r="AL35" s="195">
        <f t="shared" si="2"/>
        <v>0</v>
      </c>
      <c r="AM35" s="171">
        <f t="shared" si="2"/>
        <v>38</v>
      </c>
      <c r="AN35" s="172">
        <f t="shared" si="2"/>
        <v>0</v>
      </c>
      <c r="AO35" s="172">
        <f t="shared" si="2"/>
        <v>0</v>
      </c>
      <c r="AP35" s="195">
        <f t="shared" si="2"/>
        <v>0</v>
      </c>
      <c r="AQ35" s="171">
        <f t="shared" si="2"/>
        <v>11</v>
      </c>
      <c r="AR35" s="172">
        <f t="shared" si="2"/>
        <v>7</v>
      </c>
      <c r="AS35" s="195">
        <f t="shared" si="2"/>
        <v>11</v>
      </c>
      <c r="AT35" s="317"/>
      <c r="AU35" s="317"/>
      <c r="AV35" s="317"/>
    </row>
    <row r="36" spans="1:48">
      <c r="A36" s="312" t="s">
        <v>414</v>
      </c>
      <c r="B36" s="126">
        <v>1</v>
      </c>
      <c r="C36" s="169">
        <v>569.49</v>
      </c>
      <c r="D36" s="168">
        <v>1</v>
      </c>
      <c r="E36" s="169">
        <v>569.49</v>
      </c>
      <c r="F36" s="212">
        <v>3</v>
      </c>
      <c r="G36" s="167">
        <v>1</v>
      </c>
      <c r="H36" s="168">
        <v>1</v>
      </c>
      <c r="I36" s="168">
        <v>1</v>
      </c>
      <c r="J36" s="168">
        <v>1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1</v>
      </c>
      <c r="Z36" s="168">
        <v>0</v>
      </c>
      <c r="AA36" s="168">
        <v>0</v>
      </c>
      <c r="AB36" s="168">
        <v>0</v>
      </c>
      <c r="AC36" s="168">
        <v>0</v>
      </c>
      <c r="AD36" s="168">
        <v>0</v>
      </c>
      <c r="AE36" s="192">
        <v>1</v>
      </c>
      <c r="AF36" s="167">
        <v>0</v>
      </c>
      <c r="AG36" s="168">
        <v>0</v>
      </c>
      <c r="AH36" s="168">
        <v>0</v>
      </c>
      <c r="AI36" s="168">
        <v>0</v>
      </c>
      <c r="AJ36" s="168">
        <v>0</v>
      </c>
      <c r="AK36" s="168">
        <v>0</v>
      </c>
      <c r="AL36" s="192">
        <v>0</v>
      </c>
      <c r="AM36" s="167">
        <v>0</v>
      </c>
      <c r="AN36" s="168">
        <v>0</v>
      </c>
      <c r="AO36" s="168">
        <v>0</v>
      </c>
      <c r="AP36" s="192">
        <v>0</v>
      </c>
      <c r="AQ36" s="167">
        <v>1</v>
      </c>
      <c r="AR36" s="168">
        <v>1</v>
      </c>
      <c r="AS36" s="192">
        <v>1</v>
      </c>
      <c r="AT36" s="315"/>
      <c r="AU36" s="315"/>
      <c r="AV36" s="315"/>
    </row>
    <row r="37" spans="1:48">
      <c r="A37" s="312" t="s">
        <v>415</v>
      </c>
      <c r="B37" s="126">
        <v>9</v>
      </c>
      <c r="C37" s="169">
        <v>5107.6099999999997</v>
      </c>
      <c r="D37" s="168">
        <v>9</v>
      </c>
      <c r="E37" s="169">
        <v>5107.6099999999997</v>
      </c>
      <c r="F37" s="212">
        <v>3</v>
      </c>
      <c r="G37" s="167">
        <v>9</v>
      </c>
      <c r="H37" s="168">
        <v>5</v>
      </c>
      <c r="I37" s="168">
        <v>9</v>
      </c>
      <c r="J37" s="168">
        <v>3</v>
      </c>
      <c r="K37" s="168">
        <v>1</v>
      </c>
      <c r="L37" s="168">
        <v>5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5</v>
      </c>
      <c r="Z37" s="168">
        <v>3</v>
      </c>
      <c r="AA37" s="168">
        <v>1</v>
      </c>
      <c r="AB37" s="168">
        <v>2</v>
      </c>
      <c r="AC37" s="168">
        <v>6</v>
      </c>
      <c r="AD37" s="168">
        <v>0</v>
      </c>
      <c r="AE37" s="192">
        <v>1</v>
      </c>
      <c r="AF37" s="167">
        <v>9</v>
      </c>
      <c r="AG37" s="168">
        <v>6</v>
      </c>
      <c r="AH37" s="168">
        <v>9</v>
      </c>
      <c r="AI37" s="168">
        <v>3</v>
      </c>
      <c r="AJ37" s="168">
        <v>0</v>
      </c>
      <c r="AK37" s="168">
        <v>0</v>
      </c>
      <c r="AL37" s="192">
        <v>6</v>
      </c>
      <c r="AM37" s="167">
        <v>4</v>
      </c>
      <c r="AN37" s="168">
        <v>0</v>
      </c>
      <c r="AO37" s="168">
        <v>4</v>
      </c>
      <c r="AP37" s="192">
        <v>0</v>
      </c>
      <c r="AQ37" s="167">
        <v>4</v>
      </c>
      <c r="AR37" s="168">
        <v>3</v>
      </c>
      <c r="AS37" s="192">
        <v>4</v>
      </c>
      <c r="AT37" s="315"/>
      <c r="AU37" s="315"/>
      <c r="AV37" s="315"/>
    </row>
    <row r="38" spans="1:48">
      <c r="A38" s="312" t="s">
        <v>416</v>
      </c>
      <c r="B38" s="126">
        <v>11</v>
      </c>
      <c r="C38" s="169">
        <v>6264.39</v>
      </c>
      <c r="D38" s="168">
        <v>10</v>
      </c>
      <c r="E38" s="169">
        <v>5694.9</v>
      </c>
      <c r="F38" s="212">
        <v>3</v>
      </c>
      <c r="G38" s="167">
        <v>10</v>
      </c>
      <c r="H38" s="168">
        <v>10</v>
      </c>
      <c r="I38" s="168">
        <v>10</v>
      </c>
      <c r="J38" s="168">
        <v>2</v>
      </c>
      <c r="K38" s="168">
        <v>4</v>
      </c>
      <c r="L38" s="168">
        <v>8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1</v>
      </c>
      <c r="U38" s="168">
        <v>0</v>
      </c>
      <c r="V38" s="168">
        <v>0</v>
      </c>
      <c r="W38" s="168">
        <v>0</v>
      </c>
      <c r="X38" s="168">
        <v>0</v>
      </c>
      <c r="Y38" s="168">
        <v>2</v>
      </c>
      <c r="Z38" s="168">
        <v>6</v>
      </c>
      <c r="AA38" s="168">
        <v>2</v>
      </c>
      <c r="AB38" s="168">
        <v>8</v>
      </c>
      <c r="AC38" s="168">
        <v>1</v>
      </c>
      <c r="AD38" s="168">
        <v>0</v>
      </c>
      <c r="AE38" s="192">
        <v>1</v>
      </c>
      <c r="AF38" s="167">
        <v>10</v>
      </c>
      <c r="AG38" s="168">
        <v>7</v>
      </c>
      <c r="AH38" s="168">
        <v>10</v>
      </c>
      <c r="AI38" s="168">
        <v>2</v>
      </c>
      <c r="AJ38" s="168">
        <v>0</v>
      </c>
      <c r="AK38" s="168">
        <v>0</v>
      </c>
      <c r="AL38" s="192">
        <v>7</v>
      </c>
      <c r="AM38" s="167">
        <v>8</v>
      </c>
      <c r="AN38" s="168">
        <v>2</v>
      </c>
      <c r="AO38" s="168">
        <v>1</v>
      </c>
      <c r="AP38" s="192">
        <v>4</v>
      </c>
      <c r="AQ38" s="167">
        <v>0</v>
      </c>
      <c r="AR38" s="168">
        <v>0</v>
      </c>
      <c r="AS38" s="192">
        <v>0</v>
      </c>
      <c r="AT38" s="315"/>
      <c r="AU38" s="315"/>
      <c r="AV38" s="315"/>
    </row>
    <row r="39" spans="1:48">
      <c r="A39" s="312" t="s">
        <v>417</v>
      </c>
      <c r="B39" s="126">
        <v>0</v>
      </c>
      <c r="C39" s="169">
        <v>0</v>
      </c>
      <c r="D39" s="168">
        <v>0</v>
      </c>
      <c r="E39" s="169">
        <v>0</v>
      </c>
      <c r="F39" s="212">
        <v>0</v>
      </c>
      <c r="G39" s="167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68">
        <v>0</v>
      </c>
      <c r="AE39" s="192">
        <v>0</v>
      </c>
      <c r="AF39" s="167">
        <v>0</v>
      </c>
      <c r="AG39" s="168">
        <v>0</v>
      </c>
      <c r="AH39" s="168">
        <v>0</v>
      </c>
      <c r="AI39" s="168">
        <v>0</v>
      </c>
      <c r="AJ39" s="168">
        <v>0</v>
      </c>
      <c r="AK39" s="168">
        <v>0</v>
      </c>
      <c r="AL39" s="192">
        <v>0</v>
      </c>
      <c r="AM39" s="167">
        <v>0</v>
      </c>
      <c r="AN39" s="168">
        <v>0</v>
      </c>
      <c r="AO39" s="168">
        <v>0</v>
      </c>
      <c r="AP39" s="192">
        <v>0</v>
      </c>
      <c r="AQ39" s="167">
        <v>0</v>
      </c>
      <c r="AR39" s="168">
        <v>0</v>
      </c>
      <c r="AS39" s="192">
        <v>0</v>
      </c>
      <c r="AT39" s="315"/>
      <c r="AU39" s="315"/>
      <c r="AV39" s="315"/>
    </row>
    <row r="40" spans="1:48">
      <c r="A40" s="312" t="s">
        <v>418</v>
      </c>
      <c r="B40" s="126">
        <v>1</v>
      </c>
      <c r="C40" s="169">
        <v>379.66</v>
      </c>
      <c r="D40" s="168">
        <v>1</v>
      </c>
      <c r="E40" s="169">
        <v>379.66</v>
      </c>
      <c r="F40" s="212">
        <v>24</v>
      </c>
      <c r="G40" s="167">
        <v>1</v>
      </c>
      <c r="H40" s="168">
        <v>1</v>
      </c>
      <c r="I40" s="168">
        <v>1</v>
      </c>
      <c r="J40" s="168">
        <v>1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1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92">
        <v>1</v>
      </c>
      <c r="AF40" s="167">
        <v>1</v>
      </c>
      <c r="AG40" s="168">
        <v>1</v>
      </c>
      <c r="AH40" s="168">
        <v>0</v>
      </c>
      <c r="AI40" s="168">
        <v>1</v>
      </c>
      <c r="AJ40" s="168">
        <v>0</v>
      </c>
      <c r="AK40" s="168">
        <v>0</v>
      </c>
      <c r="AL40" s="192">
        <v>0</v>
      </c>
      <c r="AM40" s="167">
        <v>1</v>
      </c>
      <c r="AN40" s="168">
        <v>0</v>
      </c>
      <c r="AO40" s="168">
        <v>0</v>
      </c>
      <c r="AP40" s="192">
        <v>0</v>
      </c>
      <c r="AQ40" s="167">
        <v>0</v>
      </c>
      <c r="AR40" s="168">
        <v>0</v>
      </c>
      <c r="AS40" s="192">
        <v>0</v>
      </c>
      <c r="AT40" s="315"/>
      <c r="AU40" s="315"/>
      <c r="AV40" s="315"/>
    </row>
    <row r="41" spans="1:48">
      <c r="A41" s="312" t="s">
        <v>419</v>
      </c>
      <c r="B41" s="126">
        <v>0</v>
      </c>
      <c r="C41" s="169">
        <v>0</v>
      </c>
      <c r="D41" s="168">
        <v>0</v>
      </c>
      <c r="E41" s="169">
        <v>0</v>
      </c>
      <c r="F41" s="212">
        <v>0</v>
      </c>
      <c r="G41" s="167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68">
        <v>0</v>
      </c>
      <c r="AE41" s="192">
        <v>0</v>
      </c>
      <c r="AF41" s="167">
        <v>0</v>
      </c>
      <c r="AG41" s="168">
        <v>0</v>
      </c>
      <c r="AH41" s="168">
        <v>0</v>
      </c>
      <c r="AI41" s="168">
        <v>0</v>
      </c>
      <c r="AJ41" s="168">
        <v>0</v>
      </c>
      <c r="AK41" s="168">
        <v>0</v>
      </c>
      <c r="AL41" s="192">
        <v>0</v>
      </c>
      <c r="AM41" s="167">
        <v>0</v>
      </c>
      <c r="AN41" s="168">
        <v>0</v>
      </c>
      <c r="AO41" s="168">
        <v>0</v>
      </c>
      <c r="AP41" s="192">
        <v>0</v>
      </c>
      <c r="AQ41" s="167">
        <v>0</v>
      </c>
      <c r="AR41" s="168">
        <v>0</v>
      </c>
      <c r="AS41" s="192">
        <v>0</v>
      </c>
      <c r="AT41" s="315"/>
      <c r="AU41" s="315"/>
      <c r="AV41" s="315"/>
    </row>
    <row r="42" spans="1:48">
      <c r="A42" s="312" t="s">
        <v>420</v>
      </c>
      <c r="B42" s="126">
        <v>0</v>
      </c>
      <c r="C42" s="169">
        <v>0</v>
      </c>
      <c r="D42" s="168">
        <v>0</v>
      </c>
      <c r="E42" s="169">
        <v>0</v>
      </c>
      <c r="F42" s="212">
        <v>0</v>
      </c>
      <c r="G42" s="167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68">
        <v>0</v>
      </c>
      <c r="AE42" s="192">
        <v>0</v>
      </c>
      <c r="AF42" s="167">
        <v>0</v>
      </c>
      <c r="AG42" s="168">
        <v>0</v>
      </c>
      <c r="AH42" s="168">
        <v>0</v>
      </c>
      <c r="AI42" s="168">
        <v>0</v>
      </c>
      <c r="AJ42" s="168">
        <v>0</v>
      </c>
      <c r="AK42" s="168">
        <v>0</v>
      </c>
      <c r="AL42" s="192">
        <v>0</v>
      </c>
      <c r="AM42" s="167">
        <v>0</v>
      </c>
      <c r="AN42" s="168">
        <v>0</v>
      </c>
      <c r="AO42" s="168">
        <v>0</v>
      </c>
      <c r="AP42" s="192">
        <v>0</v>
      </c>
      <c r="AQ42" s="167">
        <v>0</v>
      </c>
      <c r="AR42" s="168">
        <v>0</v>
      </c>
      <c r="AS42" s="192">
        <v>0</v>
      </c>
      <c r="AT42" s="315"/>
      <c r="AU42" s="315"/>
      <c r="AV42" s="315"/>
    </row>
    <row r="43" spans="1:48" ht="13.5">
      <c r="A43" s="316" t="s">
        <v>421</v>
      </c>
      <c r="B43" s="200">
        <f>SUM(B36:B42)</f>
        <v>22</v>
      </c>
      <c r="C43" s="173">
        <f t="shared" ref="C43:AS43" si="3">SUM(C36:C42)</f>
        <v>12321.15</v>
      </c>
      <c r="D43" s="172">
        <f t="shared" si="3"/>
        <v>21</v>
      </c>
      <c r="E43" s="173">
        <f t="shared" si="3"/>
        <v>11751.66</v>
      </c>
      <c r="F43" s="213">
        <f t="shared" si="3"/>
        <v>33</v>
      </c>
      <c r="G43" s="171">
        <f t="shared" si="3"/>
        <v>21</v>
      </c>
      <c r="H43" s="172">
        <f t="shared" si="3"/>
        <v>17</v>
      </c>
      <c r="I43" s="172">
        <f t="shared" si="3"/>
        <v>21</v>
      </c>
      <c r="J43" s="172">
        <f t="shared" si="3"/>
        <v>7</v>
      </c>
      <c r="K43" s="172">
        <f t="shared" si="3"/>
        <v>5</v>
      </c>
      <c r="L43" s="172">
        <f t="shared" si="3"/>
        <v>13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1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0</v>
      </c>
      <c r="Y43" s="172">
        <f t="shared" si="3"/>
        <v>9</v>
      </c>
      <c r="Z43" s="172">
        <f t="shared" si="3"/>
        <v>9</v>
      </c>
      <c r="AA43" s="172">
        <f t="shared" si="3"/>
        <v>3</v>
      </c>
      <c r="AB43" s="172">
        <f t="shared" si="3"/>
        <v>10</v>
      </c>
      <c r="AC43" s="172">
        <f t="shared" si="3"/>
        <v>7</v>
      </c>
      <c r="AD43" s="172">
        <f t="shared" si="3"/>
        <v>0</v>
      </c>
      <c r="AE43" s="195">
        <f t="shared" si="3"/>
        <v>4</v>
      </c>
      <c r="AF43" s="171">
        <f t="shared" si="3"/>
        <v>20</v>
      </c>
      <c r="AG43" s="172">
        <f t="shared" si="3"/>
        <v>14</v>
      </c>
      <c r="AH43" s="172">
        <f t="shared" si="3"/>
        <v>19</v>
      </c>
      <c r="AI43" s="172">
        <f t="shared" si="3"/>
        <v>6</v>
      </c>
      <c r="AJ43" s="172">
        <f t="shared" si="3"/>
        <v>0</v>
      </c>
      <c r="AK43" s="172">
        <f t="shared" si="3"/>
        <v>0</v>
      </c>
      <c r="AL43" s="195">
        <f t="shared" si="3"/>
        <v>13</v>
      </c>
      <c r="AM43" s="171">
        <f t="shared" si="3"/>
        <v>13</v>
      </c>
      <c r="AN43" s="172">
        <f t="shared" si="3"/>
        <v>2</v>
      </c>
      <c r="AO43" s="172">
        <f t="shared" si="3"/>
        <v>5</v>
      </c>
      <c r="AP43" s="195">
        <f t="shared" si="3"/>
        <v>4</v>
      </c>
      <c r="AQ43" s="171">
        <f t="shared" si="3"/>
        <v>5</v>
      </c>
      <c r="AR43" s="172">
        <f t="shared" si="3"/>
        <v>4</v>
      </c>
      <c r="AS43" s="195">
        <f t="shared" si="3"/>
        <v>5</v>
      </c>
      <c r="AT43" s="317"/>
      <c r="AU43" s="317"/>
      <c r="AV43" s="317"/>
    </row>
    <row r="44" spans="1:48">
      <c r="A44" s="312" t="s">
        <v>422</v>
      </c>
      <c r="B44" s="126">
        <v>0</v>
      </c>
      <c r="C44" s="169">
        <v>0</v>
      </c>
      <c r="D44" s="168">
        <v>0</v>
      </c>
      <c r="E44" s="169">
        <v>0</v>
      </c>
      <c r="F44" s="212">
        <v>0</v>
      </c>
      <c r="G44" s="167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92">
        <v>0</v>
      </c>
      <c r="AF44" s="167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92">
        <v>0</v>
      </c>
      <c r="AM44" s="167">
        <v>0</v>
      </c>
      <c r="AN44" s="168">
        <v>0</v>
      </c>
      <c r="AO44" s="168">
        <v>0</v>
      </c>
      <c r="AP44" s="192">
        <v>0</v>
      </c>
      <c r="AQ44" s="167">
        <v>0</v>
      </c>
      <c r="AR44" s="168">
        <v>0</v>
      </c>
      <c r="AS44" s="192">
        <v>0</v>
      </c>
      <c r="AT44" s="315"/>
      <c r="AU44" s="315"/>
      <c r="AV44" s="315"/>
    </row>
    <row r="45" spans="1:48">
      <c r="A45" s="312" t="s">
        <v>423</v>
      </c>
      <c r="B45" s="126">
        <v>0</v>
      </c>
      <c r="C45" s="169">
        <v>0</v>
      </c>
      <c r="D45" s="168">
        <v>0</v>
      </c>
      <c r="E45" s="169">
        <v>0</v>
      </c>
      <c r="F45" s="212">
        <v>0</v>
      </c>
      <c r="G45" s="167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0</v>
      </c>
      <c r="AE45" s="192">
        <v>0</v>
      </c>
      <c r="AF45" s="167">
        <v>0</v>
      </c>
      <c r="AG45" s="168">
        <v>0</v>
      </c>
      <c r="AH45" s="168">
        <v>0</v>
      </c>
      <c r="AI45" s="168">
        <v>0</v>
      </c>
      <c r="AJ45" s="168">
        <v>0</v>
      </c>
      <c r="AK45" s="168">
        <v>0</v>
      </c>
      <c r="AL45" s="192">
        <v>0</v>
      </c>
      <c r="AM45" s="167">
        <v>0</v>
      </c>
      <c r="AN45" s="168">
        <v>0</v>
      </c>
      <c r="AO45" s="168">
        <v>0</v>
      </c>
      <c r="AP45" s="192">
        <v>0</v>
      </c>
      <c r="AQ45" s="167">
        <v>0</v>
      </c>
      <c r="AR45" s="168">
        <v>0</v>
      </c>
      <c r="AS45" s="192">
        <v>0</v>
      </c>
      <c r="AT45" s="315"/>
      <c r="AU45" s="315"/>
      <c r="AV45" s="315"/>
    </row>
    <row r="46" spans="1:48">
      <c r="A46" s="312" t="s">
        <v>424</v>
      </c>
      <c r="B46" s="126">
        <v>6</v>
      </c>
      <c r="C46" s="169">
        <v>3403.59</v>
      </c>
      <c r="D46" s="168">
        <v>8</v>
      </c>
      <c r="E46" s="169">
        <v>4515.87</v>
      </c>
      <c r="F46" s="212">
        <v>3</v>
      </c>
      <c r="G46" s="167">
        <v>8</v>
      </c>
      <c r="H46" s="168">
        <v>4</v>
      </c>
      <c r="I46" s="168">
        <v>8</v>
      </c>
      <c r="J46" s="168">
        <v>4</v>
      </c>
      <c r="K46" s="168">
        <v>2</v>
      </c>
      <c r="L46" s="168">
        <v>4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1</v>
      </c>
      <c r="U46" s="168">
        <v>0</v>
      </c>
      <c r="V46" s="168">
        <v>0</v>
      </c>
      <c r="W46" s="168">
        <v>0</v>
      </c>
      <c r="X46" s="168">
        <v>0</v>
      </c>
      <c r="Y46" s="168">
        <v>4</v>
      </c>
      <c r="Z46" s="168">
        <v>4</v>
      </c>
      <c r="AA46" s="168">
        <v>0</v>
      </c>
      <c r="AB46" s="168">
        <v>2</v>
      </c>
      <c r="AC46" s="168">
        <v>4</v>
      </c>
      <c r="AD46" s="168">
        <v>0</v>
      </c>
      <c r="AE46" s="192">
        <v>2</v>
      </c>
      <c r="AF46" s="167">
        <v>9</v>
      </c>
      <c r="AG46" s="168">
        <v>5</v>
      </c>
      <c r="AH46" s="168">
        <v>9</v>
      </c>
      <c r="AI46" s="168">
        <v>8</v>
      </c>
      <c r="AJ46" s="168">
        <v>0</v>
      </c>
      <c r="AK46" s="168">
        <v>0</v>
      </c>
      <c r="AL46" s="192">
        <v>1</v>
      </c>
      <c r="AM46" s="167">
        <v>8</v>
      </c>
      <c r="AN46" s="168">
        <v>1</v>
      </c>
      <c r="AO46" s="168">
        <v>0</v>
      </c>
      <c r="AP46" s="192">
        <v>1</v>
      </c>
      <c r="AQ46" s="167">
        <v>4</v>
      </c>
      <c r="AR46" s="168">
        <v>2</v>
      </c>
      <c r="AS46" s="192">
        <v>4</v>
      </c>
      <c r="AT46" s="315"/>
      <c r="AU46" s="315"/>
      <c r="AV46" s="315"/>
    </row>
    <row r="47" spans="1:48">
      <c r="A47" s="312" t="s">
        <v>425</v>
      </c>
      <c r="B47" s="126">
        <v>0</v>
      </c>
      <c r="C47" s="169">
        <v>0</v>
      </c>
      <c r="D47" s="168">
        <v>0</v>
      </c>
      <c r="E47" s="169">
        <v>0</v>
      </c>
      <c r="F47" s="212">
        <v>0</v>
      </c>
      <c r="G47" s="167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92">
        <v>0</v>
      </c>
      <c r="AF47" s="167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92">
        <v>0</v>
      </c>
      <c r="AM47" s="167">
        <v>0</v>
      </c>
      <c r="AN47" s="168">
        <v>0</v>
      </c>
      <c r="AO47" s="168">
        <v>0</v>
      </c>
      <c r="AP47" s="192">
        <v>0</v>
      </c>
      <c r="AQ47" s="167">
        <v>0</v>
      </c>
      <c r="AR47" s="168">
        <v>0</v>
      </c>
      <c r="AS47" s="192">
        <v>0</v>
      </c>
      <c r="AT47" s="315"/>
      <c r="AU47" s="315"/>
      <c r="AV47" s="315"/>
    </row>
    <row r="48" spans="1:48">
      <c r="A48" s="312" t="s">
        <v>426</v>
      </c>
      <c r="B48" s="126">
        <v>2</v>
      </c>
      <c r="C48" s="169">
        <v>1138.98</v>
      </c>
      <c r="D48" s="168">
        <v>2</v>
      </c>
      <c r="E48" s="169">
        <v>1138.98</v>
      </c>
      <c r="F48" s="212">
        <v>3</v>
      </c>
      <c r="G48" s="167">
        <v>2</v>
      </c>
      <c r="H48" s="168">
        <v>2</v>
      </c>
      <c r="I48" s="168">
        <v>2</v>
      </c>
      <c r="J48" s="168">
        <v>0</v>
      </c>
      <c r="K48" s="168">
        <v>0</v>
      </c>
      <c r="L48" s="168">
        <v>1</v>
      </c>
      <c r="M48" s="168">
        <v>1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1</v>
      </c>
      <c r="Z48" s="168">
        <v>1</v>
      </c>
      <c r="AA48" s="168">
        <v>0</v>
      </c>
      <c r="AB48" s="168">
        <v>0</v>
      </c>
      <c r="AC48" s="168">
        <v>2</v>
      </c>
      <c r="AD48" s="168">
        <v>0</v>
      </c>
      <c r="AE48" s="192">
        <v>0</v>
      </c>
      <c r="AF48" s="167">
        <v>0</v>
      </c>
      <c r="AG48" s="168">
        <v>0</v>
      </c>
      <c r="AH48" s="168">
        <v>0</v>
      </c>
      <c r="AI48" s="168">
        <v>0</v>
      </c>
      <c r="AJ48" s="168">
        <v>0</v>
      </c>
      <c r="AK48" s="168">
        <v>0</v>
      </c>
      <c r="AL48" s="192">
        <v>0</v>
      </c>
      <c r="AM48" s="167">
        <v>0</v>
      </c>
      <c r="AN48" s="168">
        <v>0</v>
      </c>
      <c r="AO48" s="168">
        <v>0</v>
      </c>
      <c r="AP48" s="192">
        <v>0</v>
      </c>
      <c r="AQ48" s="167">
        <v>2</v>
      </c>
      <c r="AR48" s="168">
        <v>2</v>
      </c>
      <c r="AS48" s="192">
        <v>2</v>
      </c>
      <c r="AT48" s="315"/>
      <c r="AU48" s="315"/>
      <c r="AV48" s="315"/>
    </row>
    <row r="49" spans="1:48">
      <c r="A49" s="312" t="s">
        <v>427</v>
      </c>
      <c r="B49" s="126">
        <v>0</v>
      </c>
      <c r="C49" s="169">
        <v>0</v>
      </c>
      <c r="D49" s="168">
        <v>0</v>
      </c>
      <c r="E49" s="169">
        <v>0</v>
      </c>
      <c r="F49" s="212">
        <v>0</v>
      </c>
      <c r="G49" s="167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0</v>
      </c>
      <c r="AC49" s="168">
        <v>0</v>
      </c>
      <c r="AD49" s="168">
        <v>0</v>
      </c>
      <c r="AE49" s="192">
        <v>0</v>
      </c>
      <c r="AF49" s="167">
        <v>0</v>
      </c>
      <c r="AG49" s="168">
        <v>0</v>
      </c>
      <c r="AH49" s="168">
        <v>0</v>
      </c>
      <c r="AI49" s="168">
        <v>0</v>
      </c>
      <c r="AJ49" s="168">
        <v>0</v>
      </c>
      <c r="AK49" s="168">
        <v>0</v>
      </c>
      <c r="AL49" s="192">
        <v>0</v>
      </c>
      <c r="AM49" s="167">
        <v>0</v>
      </c>
      <c r="AN49" s="168">
        <v>0</v>
      </c>
      <c r="AO49" s="168">
        <v>0</v>
      </c>
      <c r="AP49" s="192">
        <v>0</v>
      </c>
      <c r="AQ49" s="167">
        <v>0</v>
      </c>
      <c r="AR49" s="168">
        <v>0</v>
      </c>
      <c r="AS49" s="192">
        <v>0</v>
      </c>
      <c r="AT49" s="315"/>
      <c r="AU49" s="315"/>
      <c r="AV49" s="315"/>
    </row>
    <row r="50" spans="1:48">
      <c r="A50" s="312" t="s">
        <v>428</v>
      </c>
      <c r="B50" s="126">
        <v>6</v>
      </c>
      <c r="C50" s="169">
        <v>3037.28</v>
      </c>
      <c r="D50" s="168">
        <v>2</v>
      </c>
      <c r="E50" s="169">
        <v>759.32</v>
      </c>
      <c r="F50" s="212">
        <v>1</v>
      </c>
      <c r="G50" s="167">
        <v>2</v>
      </c>
      <c r="H50" s="168">
        <v>0</v>
      </c>
      <c r="I50" s="168">
        <v>2</v>
      </c>
      <c r="J50" s="168">
        <v>2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1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1</v>
      </c>
      <c r="Z50" s="168">
        <v>1</v>
      </c>
      <c r="AA50" s="168">
        <v>0</v>
      </c>
      <c r="AB50" s="168">
        <v>1</v>
      </c>
      <c r="AC50" s="168">
        <v>0</v>
      </c>
      <c r="AD50" s="168">
        <v>0</v>
      </c>
      <c r="AE50" s="192">
        <v>1</v>
      </c>
      <c r="AF50" s="167">
        <v>1</v>
      </c>
      <c r="AG50" s="168">
        <v>0</v>
      </c>
      <c r="AH50" s="168">
        <v>1</v>
      </c>
      <c r="AI50" s="168">
        <v>1</v>
      </c>
      <c r="AJ50" s="168">
        <v>0</v>
      </c>
      <c r="AK50" s="168">
        <v>0</v>
      </c>
      <c r="AL50" s="192">
        <v>0</v>
      </c>
      <c r="AM50" s="167">
        <v>1</v>
      </c>
      <c r="AN50" s="168">
        <v>0</v>
      </c>
      <c r="AO50" s="168">
        <v>0</v>
      </c>
      <c r="AP50" s="192">
        <v>0</v>
      </c>
      <c r="AQ50" s="167">
        <v>1</v>
      </c>
      <c r="AR50" s="168">
        <v>0</v>
      </c>
      <c r="AS50" s="192">
        <v>1</v>
      </c>
      <c r="AT50" s="315"/>
      <c r="AU50" s="315"/>
      <c r="AV50" s="315"/>
    </row>
    <row r="51" spans="1:48">
      <c r="A51" s="312" t="s">
        <v>429</v>
      </c>
      <c r="B51" s="126">
        <v>0</v>
      </c>
      <c r="C51" s="169">
        <v>0</v>
      </c>
      <c r="D51" s="168">
        <v>0</v>
      </c>
      <c r="E51" s="169">
        <v>0</v>
      </c>
      <c r="F51" s="212">
        <v>0</v>
      </c>
      <c r="G51" s="167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68">
        <v>0</v>
      </c>
      <c r="AE51" s="192">
        <v>0</v>
      </c>
      <c r="AF51" s="167">
        <v>0</v>
      </c>
      <c r="AG51" s="168">
        <v>0</v>
      </c>
      <c r="AH51" s="168">
        <v>0</v>
      </c>
      <c r="AI51" s="168">
        <v>0</v>
      </c>
      <c r="AJ51" s="168">
        <v>0</v>
      </c>
      <c r="AK51" s="168">
        <v>0</v>
      </c>
      <c r="AL51" s="192">
        <v>0</v>
      </c>
      <c r="AM51" s="167">
        <v>0</v>
      </c>
      <c r="AN51" s="168">
        <v>0</v>
      </c>
      <c r="AO51" s="168">
        <v>0</v>
      </c>
      <c r="AP51" s="192">
        <v>0</v>
      </c>
      <c r="AQ51" s="167">
        <v>0</v>
      </c>
      <c r="AR51" s="168">
        <v>0</v>
      </c>
      <c r="AS51" s="192">
        <v>0</v>
      </c>
      <c r="AT51" s="315"/>
      <c r="AU51" s="315"/>
      <c r="AV51" s="315"/>
    </row>
    <row r="52" spans="1:48">
      <c r="A52" s="312" t="s">
        <v>430</v>
      </c>
      <c r="B52" s="126">
        <v>0</v>
      </c>
      <c r="C52" s="169">
        <v>0</v>
      </c>
      <c r="D52" s="168">
        <v>0</v>
      </c>
      <c r="E52" s="169">
        <v>0</v>
      </c>
      <c r="F52" s="212">
        <v>0</v>
      </c>
      <c r="G52" s="167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68">
        <v>0</v>
      </c>
      <c r="AE52" s="192">
        <v>0</v>
      </c>
      <c r="AF52" s="167">
        <v>0</v>
      </c>
      <c r="AG52" s="168">
        <v>0</v>
      </c>
      <c r="AH52" s="168">
        <v>0</v>
      </c>
      <c r="AI52" s="168">
        <v>0</v>
      </c>
      <c r="AJ52" s="168">
        <v>0</v>
      </c>
      <c r="AK52" s="168">
        <v>0</v>
      </c>
      <c r="AL52" s="192">
        <v>0</v>
      </c>
      <c r="AM52" s="167">
        <v>0</v>
      </c>
      <c r="AN52" s="168">
        <v>0</v>
      </c>
      <c r="AO52" s="168">
        <v>0</v>
      </c>
      <c r="AP52" s="192">
        <v>0</v>
      </c>
      <c r="AQ52" s="167">
        <v>0</v>
      </c>
      <c r="AR52" s="168">
        <v>0</v>
      </c>
      <c r="AS52" s="192">
        <v>0</v>
      </c>
      <c r="AT52" s="315"/>
      <c r="AU52" s="315"/>
      <c r="AV52" s="315"/>
    </row>
    <row r="53" spans="1:48">
      <c r="A53" s="312" t="s">
        <v>431</v>
      </c>
      <c r="B53" s="126">
        <v>0</v>
      </c>
      <c r="C53" s="169">
        <v>0</v>
      </c>
      <c r="D53" s="168">
        <v>0</v>
      </c>
      <c r="E53" s="169">
        <v>0</v>
      </c>
      <c r="F53" s="212">
        <v>0</v>
      </c>
      <c r="G53" s="167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92">
        <v>0</v>
      </c>
      <c r="AF53" s="167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92">
        <v>0</v>
      </c>
      <c r="AM53" s="167">
        <v>0</v>
      </c>
      <c r="AN53" s="168">
        <v>0</v>
      </c>
      <c r="AO53" s="168">
        <v>0</v>
      </c>
      <c r="AP53" s="192">
        <v>0</v>
      </c>
      <c r="AQ53" s="167">
        <v>0</v>
      </c>
      <c r="AR53" s="168">
        <v>0</v>
      </c>
      <c r="AS53" s="192">
        <v>0</v>
      </c>
      <c r="AT53" s="315"/>
      <c r="AU53" s="315"/>
      <c r="AV53" s="315"/>
    </row>
    <row r="54" spans="1:48">
      <c r="A54" s="312" t="s">
        <v>432</v>
      </c>
      <c r="B54" s="126">
        <v>0</v>
      </c>
      <c r="C54" s="169">
        <v>0</v>
      </c>
      <c r="D54" s="168">
        <v>0</v>
      </c>
      <c r="E54" s="169">
        <v>0</v>
      </c>
      <c r="F54" s="212">
        <v>0</v>
      </c>
      <c r="G54" s="167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68">
        <v>0</v>
      </c>
      <c r="AE54" s="192">
        <v>0</v>
      </c>
      <c r="AF54" s="167">
        <v>0</v>
      </c>
      <c r="AG54" s="168">
        <v>0</v>
      </c>
      <c r="AH54" s="168">
        <v>0</v>
      </c>
      <c r="AI54" s="168">
        <v>0</v>
      </c>
      <c r="AJ54" s="168">
        <v>0</v>
      </c>
      <c r="AK54" s="168">
        <v>0</v>
      </c>
      <c r="AL54" s="192">
        <v>0</v>
      </c>
      <c r="AM54" s="167">
        <v>0</v>
      </c>
      <c r="AN54" s="168">
        <v>0</v>
      </c>
      <c r="AO54" s="168">
        <v>0</v>
      </c>
      <c r="AP54" s="192">
        <v>0</v>
      </c>
      <c r="AQ54" s="167">
        <v>0</v>
      </c>
      <c r="AR54" s="168">
        <v>0</v>
      </c>
      <c r="AS54" s="192">
        <v>0</v>
      </c>
      <c r="AT54" s="315"/>
      <c r="AU54" s="315"/>
      <c r="AV54" s="315"/>
    </row>
    <row r="55" spans="1:48" ht="13.5">
      <c r="A55" s="316" t="s">
        <v>433</v>
      </c>
      <c r="B55" s="200">
        <f>SUM(B44:B54)</f>
        <v>14</v>
      </c>
      <c r="C55" s="173">
        <f t="shared" ref="C55:AS55" si="4">SUM(C44:C54)</f>
        <v>7579.85</v>
      </c>
      <c r="D55" s="172">
        <f t="shared" si="4"/>
        <v>12</v>
      </c>
      <c r="E55" s="173">
        <f t="shared" si="4"/>
        <v>6414.17</v>
      </c>
      <c r="F55" s="213">
        <f t="shared" si="4"/>
        <v>7</v>
      </c>
      <c r="G55" s="171">
        <f t="shared" si="4"/>
        <v>12</v>
      </c>
      <c r="H55" s="172">
        <f t="shared" si="4"/>
        <v>6</v>
      </c>
      <c r="I55" s="172">
        <f t="shared" si="4"/>
        <v>12</v>
      </c>
      <c r="J55" s="172">
        <f t="shared" si="4"/>
        <v>6</v>
      </c>
      <c r="K55" s="172">
        <f t="shared" si="4"/>
        <v>2</v>
      </c>
      <c r="L55" s="172">
        <f t="shared" si="4"/>
        <v>5</v>
      </c>
      <c r="M55" s="172">
        <f t="shared" si="4"/>
        <v>1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1</v>
      </c>
      <c r="R55" s="172">
        <f t="shared" si="4"/>
        <v>0</v>
      </c>
      <c r="S55" s="172">
        <f t="shared" si="4"/>
        <v>0</v>
      </c>
      <c r="T55" s="172">
        <f t="shared" si="4"/>
        <v>1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0</v>
      </c>
      <c r="Y55" s="172">
        <f t="shared" si="4"/>
        <v>6</v>
      </c>
      <c r="Z55" s="172">
        <f t="shared" si="4"/>
        <v>6</v>
      </c>
      <c r="AA55" s="172">
        <f t="shared" si="4"/>
        <v>0</v>
      </c>
      <c r="AB55" s="172">
        <f t="shared" si="4"/>
        <v>3</v>
      </c>
      <c r="AC55" s="172">
        <f t="shared" si="4"/>
        <v>6</v>
      </c>
      <c r="AD55" s="172">
        <f t="shared" si="4"/>
        <v>0</v>
      </c>
      <c r="AE55" s="195">
        <f t="shared" si="4"/>
        <v>3</v>
      </c>
      <c r="AF55" s="171">
        <f t="shared" si="4"/>
        <v>10</v>
      </c>
      <c r="AG55" s="172">
        <f t="shared" si="4"/>
        <v>5</v>
      </c>
      <c r="AH55" s="172">
        <f t="shared" si="4"/>
        <v>10</v>
      </c>
      <c r="AI55" s="172">
        <f t="shared" si="4"/>
        <v>9</v>
      </c>
      <c r="AJ55" s="172">
        <f t="shared" si="4"/>
        <v>0</v>
      </c>
      <c r="AK55" s="172">
        <f t="shared" si="4"/>
        <v>0</v>
      </c>
      <c r="AL55" s="195">
        <f t="shared" si="4"/>
        <v>1</v>
      </c>
      <c r="AM55" s="171">
        <f t="shared" si="4"/>
        <v>9</v>
      </c>
      <c r="AN55" s="172">
        <f t="shared" si="4"/>
        <v>1</v>
      </c>
      <c r="AO55" s="172">
        <f t="shared" si="4"/>
        <v>0</v>
      </c>
      <c r="AP55" s="195">
        <f t="shared" si="4"/>
        <v>1</v>
      </c>
      <c r="AQ55" s="171">
        <f t="shared" si="4"/>
        <v>7</v>
      </c>
      <c r="AR55" s="172">
        <f t="shared" si="4"/>
        <v>4</v>
      </c>
      <c r="AS55" s="195">
        <f t="shared" si="4"/>
        <v>7</v>
      </c>
      <c r="AT55" s="317"/>
      <c r="AU55" s="317"/>
      <c r="AV55" s="317"/>
    </row>
    <row r="56" spans="1:48">
      <c r="A56" s="312" t="s">
        <v>434</v>
      </c>
      <c r="B56" s="126">
        <v>2</v>
      </c>
      <c r="C56" s="169">
        <v>1125.6300000000001</v>
      </c>
      <c r="D56" s="168">
        <v>2</v>
      </c>
      <c r="E56" s="169">
        <v>1125.6300000000001</v>
      </c>
      <c r="F56" s="212">
        <v>3</v>
      </c>
      <c r="G56" s="167">
        <v>2</v>
      </c>
      <c r="H56" s="168">
        <v>1</v>
      </c>
      <c r="I56" s="168">
        <v>2</v>
      </c>
      <c r="J56" s="168">
        <v>0</v>
      </c>
      <c r="K56" s="168">
        <v>1</v>
      </c>
      <c r="L56" s="168">
        <v>0</v>
      </c>
      <c r="M56" s="168">
        <v>1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1</v>
      </c>
      <c r="AA56" s="168">
        <v>1</v>
      </c>
      <c r="AB56" s="168">
        <v>0</v>
      </c>
      <c r="AC56" s="168">
        <v>2</v>
      </c>
      <c r="AD56" s="168">
        <v>0</v>
      </c>
      <c r="AE56" s="192">
        <v>0</v>
      </c>
      <c r="AF56" s="167">
        <v>3</v>
      </c>
      <c r="AG56" s="168">
        <v>1</v>
      </c>
      <c r="AH56" s="168">
        <v>2</v>
      </c>
      <c r="AI56" s="168">
        <v>3</v>
      </c>
      <c r="AJ56" s="168">
        <v>0</v>
      </c>
      <c r="AK56" s="168">
        <v>0</v>
      </c>
      <c r="AL56" s="192">
        <v>0</v>
      </c>
      <c r="AM56" s="167">
        <v>1</v>
      </c>
      <c r="AN56" s="168">
        <v>1</v>
      </c>
      <c r="AO56" s="168">
        <v>0</v>
      </c>
      <c r="AP56" s="192">
        <v>0</v>
      </c>
      <c r="AQ56" s="167">
        <v>0</v>
      </c>
      <c r="AR56" s="168">
        <v>0</v>
      </c>
      <c r="AS56" s="192">
        <v>0</v>
      </c>
      <c r="AT56" s="315"/>
      <c r="AU56" s="315"/>
      <c r="AV56" s="315"/>
    </row>
    <row r="57" spans="1:48">
      <c r="A57" s="312" t="s">
        <v>435</v>
      </c>
      <c r="B57" s="126">
        <v>3</v>
      </c>
      <c r="C57" s="169">
        <v>1668.42</v>
      </c>
      <c r="D57" s="168">
        <v>3</v>
      </c>
      <c r="E57" s="169">
        <v>1668.42</v>
      </c>
      <c r="F57" s="212">
        <v>3</v>
      </c>
      <c r="G57" s="167">
        <v>3</v>
      </c>
      <c r="H57" s="168">
        <v>3</v>
      </c>
      <c r="I57" s="168">
        <v>3</v>
      </c>
      <c r="J57" s="168">
        <v>2</v>
      </c>
      <c r="K57" s="168">
        <v>1</v>
      </c>
      <c r="L57" s="168">
        <v>0</v>
      </c>
      <c r="M57" s="168">
        <v>0</v>
      </c>
      <c r="N57" s="168">
        <v>1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2</v>
      </c>
      <c r="Z57" s="168">
        <v>1</v>
      </c>
      <c r="AA57" s="168">
        <v>0</v>
      </c>
      <c r="AB57" s="168">
        <v>0</v>
      </c>
      <c r="AC57" s="168">
        <v>2</v>
      </c>
      <c r="AD57" s="168">
        <v>0</v>
      </c>
      <c r="AE57" s="192">
        <v>1</v>
      </c>
      <c r="AF57" s="167">
        <v>3</v>
      </c>
      <c r="AG57" s="168">
        <v>3</v>
      </c>
      <c r="AH57" s="168">
        <v>3</v>
      </c>
      <c r="AI57" s="168">
        <v>3</v>
      </c>
      <c r="AJ57" s="168">
        <v>0</v>
      </c>
      <c r="AK57" s="168">
        <v>0</v>
      </c>
      <c r="AL57" s="192">
        <v>0</v>
      </c>
      <c r="AM57" s="167">
        <v>3</v>
      </c>
      <c r="AN57" s="168">
        <v>0</v>
      </c>
      <c r="AO57" s="168">
        <v>0</v>
      </c>
      <c r="AP57" s="192">
        <v>0</v>
      </c>
      <c r="AQ57" s="167">
        <v>0</v>
      </c>
      <c r="AR57" s="168">
        <v>0</v>
      </c>
      <c r="AS57" s="192">
        <v>0</v>
      </c>
      <c r="AT57" s="315"/>
      <c r="AU57" s="315"/>
      <c r="AV57" s="315"/>
    </row>
    <row r="58" spans="1:48">
      <c r="A58" s="312" t="s">
        <v>436</v>
      </c>
      <c r="B58" s="126">
        <v>0</v>
      </c>
      <c r="C58" s="169">
        <v>0</v>
      </c>
      <c r="D58" s="168">
        <v>0</v>
      </c>
      <c r="E58" s="169">
        <v>0</v>
      </c>
      <c r="F58" s="212">
        <v>0</v>
      </c>
      <c r="G58" s="167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0</v>
      </c>
      <c r="AB58" s="168">
        <v>0</v>
      </c>
      <c r="AC58" s="168">
        <v>0</v>
      </c>
      <c r="AD58" s="168">
        <v>0</v>
      </c>
      <c r="AE58" s="192">
        <v>0</v>
      </c>
      <c r="AF58" s="167">
        <v>0</v>
      </c>
      <c r="AG58" s="168">
        <v>0</v>
      </c>
      <c r="AH58" s="168">
        <v>0</v>
      </c>
      <c r="AI58" s="168">
        <v>0</v>
      </c>
      <c r="AJ58" s="168">
        <v>0</v>
      </c>
      <c r="AK58" s="168">
        <v>0</v>
      </c>
      <c r="AL58" s="192">
        <v>0</v>
      </c>
      <c r="AM58" s="167">
        <v>0</v>
      </c>
      <c r="AN58" s="168">
        <v>0</v>
      </c>
      <c r="AO58" s="168">
        <v>0</v>
      </c>
      <c r="AP58" s="192">
        <v>0</v>
      </c>
      <c r="AQ58" s="167">
        <v>0</v>
      </c>
      <c r="AR58" s="168">
        <v>0</v>
      </c>
      <c r="AS58" s="192">
        <v>0</v>
      </c>
      <c r="AT58" s="315"/>
      <c r="AU58" s="315"/>
      <c r="AV58" s="315"/>
    </row>
    <row r="59" spans="1:48">
      <c r="A59" s="312" t="s">
        <v>437</v>
      </c>
      <c r="B59" s="126">
        <v>0</v>
      </c>
      <c r="C59" s="169">
        <v>0</v>
      </c>
      <c r="D59" s="168">
        <v>0</v>
      </c>
      <c r="E59" s="169">
        <v>0</v>
      </c>
      <c r="F59" s="212">
        <v>0</v>
      </c>
      <c r="G59" s="167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0</v>
      </c>
      <c r="AA59" s="168">
        <v>0</v>
      </c>
      <c r="AB59" s="168">
        <v>0</v>
      </c>
      <c r="AC59" s="168">
        <v>0</v>
      </c>
      <c r="AD59" s="168">
        <v>0</v>
      </c>
      <c r="AE59" s="192">
        <v>0</v>
      </c>
      <c r="AF59" s="167">
        <v>0</v>
      </c>
      <c r="AG59" s="168">
        <v>0</v>
      </c>
      <c r="AH59" s="168">
        <v>0</v>
      </c>
      <c r="AI59" s="168">
        <v>0</v>
      </c>
      <c r="AJ59" s="168">
        <v>0</v>
      </c>
      <c r="AK59" s="168">
        <v>0</v>
      </c>
      <c r="AL59" s="192">
        <v>0</v>
      </c>
      <c r="AM59" s="167">
        <v>0</v>
      </c>
      <c r="AN59" s="168">
        <v>0</v>
      </c>
      <c r="AO59" s="168">
        <v>0</v>
      </c>
      <c r="AP59" s="192">
        <v>0</v>
      </c>
      <c r="AQ59" s="167">
        <v>0</v>
      </c>
      <c r="AR59" s="168">
        <v>0</v>
      </c>
      <c r="AS59" s="192">
        <v>0</v>
      </c>
      <c r="AT59" s="315"/>
      <c r="AU59" s="315"/>
      <c r="AV59" s="315"/>
    </row>
    <row r="60" spans="1:48">
      <c r="A60" s="312" t="s">
        <v>438</v>
      </c>
      <c r="B60" s="126">
        <v>0</v>
      </c>
      <c r="C60" s="169">
        <v>0</v>
      </c>
      <c r="D60" s="168">
        <v>0</v>
      </c>
      <c r="E60" s="169">
        <v>0</v>
      </c>
      <c r="F60" s="212">
        <v>0</v>
      </c>
      <c r="G60" s="167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68">
        <v>0</v>
      </c>
      <c r="AE60" s="192">
        <v>0</v>
      </c>
      <c r="AF60" s="167">
        <v>0</v>
      </c>
      <c r="AG60" s="168">
        <v>0</v>
      </c>
      <c r="AH60" s="168">
        <v>0</v>
      </c>
      <c r="AI60" s="168">
        <v>0</v>
      </c>
      <c r="AJ60" s="168">
        <v>0</v>
      </c>
      <c r="AK60" s="168">
        <v>0</v>
      </c>
      <c r="AL60" s="192">
        <v>0</v>
      </c>
      <c r="AM60" s="167">
        <v>0</v>
      </c>
      <c r="AN60" s="168">
        <v>0</v>
      </c>
      <c r="AO60" s="168">
        <v>0</v>
      </c>
      <c r="AP60" s="192">
        <v>0</v>
      </c>
      <c r="AQ60" s="167">
        <v>0</v>
      </c>
      <c r="AR60" s="168">
        <v>0</v>
      </c>
      <c r="AS60" s="192">
        <v>0</v>
      </c>
      <c r="AT60" s="315"/>
      <c r="AU60" s="315"/>
      <c r="AV60" s="315"/>
    </row>
    <row r="61" spans="1:48">
      <c r="A61" s="312" t="s">
        <v>439</v>
      </c>
      <c r="B61" s="126">
        <v>8</v>
      </c>
      <c r="C61" s="169">
        <v>4529.22</v>
      </c>
      <c r="D61" s="168">
        <v>8</v>
      </c>
      <c r="E61" s="169">
        <v>4529.22</v>
      </c>
      <c r="F61" s="212">
        <v>3</v>
      </c>
      <c r="G61" s="167">
        <v>7</v>
      </c>
      <c r="H61" s="168">
        <v>4</v>
      </c>
      <c r="I61" s="168">
        <v>7</v>
      </c>
      <c r="J61" s="168">
        <v>6</v>
      </c>
      <c r="K61" s="168">
        <v>0</v>
      </c>
      <c r="L61" s="168">
        <v>0</v>
      </c>
      <c r="M61" s="168">
        <v>0</v>
      </c>
      <c r="N61" s="168">
        <v>1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6</v>
      </c>
      <c r="Z61" s="168">
        <v>1</v>
      </c>
      <c r="AA61" s="168">
        <v>0</v>
      </c>
      <c r="AB61" s="168">
        <v>3</v>
      </c>
      <c r="AC61" s="168">
        <v>2</v>
      </c>
      <c r="AD61" s="168">
        <v>0</v>
      </c>
      <c r="AE61" s="192">
        <v>2</v>
      </c>
      <c r="AF61" s="167">
        <v>6</v>
      </c>
      <c r="AG61" s="168">
        <v>3</v>
      </c>
      <c r="AH61" s="168">
        <v>6</v>
      </c>
      <c r="AI61" s="168">
        <v>4</v>
      </c>
      <c r="AJ61" s="168">
        <v>0</v>
      </c>
      <c r="AK61" s="168">
        <v>0</v>
      </c>
      <c r="AL61" s="192">
        <v>2</v>
      </c>
      <c r="AM61" s="167">
        <v>4</v>
      </c>
      <c r="AN61" s="168">
        <v>0</v>
      </c>
      <c r="AO61" s="168">
        <v>0</v>
      </c>
      <c r="AP61" s="192">
        <v>1</v>
      </c>
      <c r="AQ61" s="167">
        <v>1</v>
      </c>
      <c r="AR61" s="168">
        <v>1</v>
      </c>
      <c r="AS61" s="192">
        <v>1</v>
      </c>
      <c r="AT61" s="315"/>
      <c r="AU61" s="315"/>
      <c r="AV61" s="315"/>
    </row>
    <row r="62" spans="1:48">
      <c r="A62" s="312" t="s">
        <v>440</v>
      </c>
      <c r="B62" s="126">
        <v>2</v>
      </c>
      <c r="C62" s="169">
        <v>1125.6300000000001</v>
      </c>
      <c r="D62" s="168">
        <v>2</v>
      </c>
      <c r="E62" s="169">
        <v>1125.6300000000001</v>
      </c>
      <c r="F62" s="212">
        <v>3</v>
      </c>
      <c r="G62" s="167">
        <v>2</v>
      </c>
      <c r="H62" s="168">
        <v>2</v>
      </c>
      <c r="I62" s="168">
        <v>2</v>
      </c>
      <c r="J62" s="168">
        <v>1</v>
      </c>
      <c r="K62" s="168">
        <v>0</v>
      </c>
      <c r="L62" s="168">
        <v>1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1</v>
      </c>
      <c r="Z62" s="168">
        <v>1</v>
      </c>
      <c r="AA62" s="168">
        <v>0</v>
      </c>
      <c r="AB62" s="168">
        <v>1</v>
      </c>
      <c r="AC62" s="168">
        <v>1</v>
      </c>
      <c r="AD62" s="168">
        <v>0</v>
      </c>
      <c r="AE62" s="192">
        <v>0</v>
      </c>
      <c r="AF62" s="167">
        <v>4</v>
      </c>
      <c r="AG62" s="168">
        <v>3</v>
      </c>
      <c r="AH62" s="168">
        <v>4</v>
      </c>
      <c r="AI62" s="168">
        <v>1</v>
      </c>
      <c r="AJ62" s="168">
        <v>0</v>
      </c>
      <c r="AK62" s="168">
        <v>0</v>
      </c>
      <c r="AL62" s="192">
        <v>3</v>
      </c>
      <c r="AM62" s="167">
        <v>1</v>
      </c>
      <c r="AN62" s="168">
        <v>0</v>
      </c>
      <c r="AO62" s="168">
        <v>0</v>
      </c>
      <c r="AP62" s="192">
        <v>0</v>
      </c>
      <c r="AQ62" s="167">
        <v>1</v>
      </c>
      <c r="AR62" s="168">
        <v>1</v>
      </c>
      <c r="AS62" s="192">
        <v>1</v>
      </c>
      <c r="AT62" s="315"/>
      <c r="AU62" s="315"/>
      <c r="AV62" s="315"/>
    </row>
    <row r="63" spans="1:48">
      <c r="A63" s="312" t="s">
        <v>441</v>
      </c>
      <c r="B63" s="126">
        <v>1</v>
      </c>
      <c r="C63" s="169">
        <v>556.14</v>
      </c>
      <c r="D63" s="168">
        <v>1</v>
      </c>
      <c r="E63" s="169">
        <v>556.14</v>
      </c>
      <c r="F63" s="212">
        <v>3</v>
      </c>
      <c r="G63" s="167">
        <v>1</v>
      </c>
      <c r="H63" s="168">
        <v>0</v>
      </c>
      <c r="I63" s="168">
        <v>1</v>
      </c>
      <c r="J63" s="168">
        <v>0</v>
      </c>
      <c r="K63" s="168">
        <v>1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1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1</v>
      </c>
      <c r="Z63" s="168">
        <v>0</v>
      </c>
      <c r="AA63" s="168">
        <v>0</v>
      </c>
      <c r="AB63" s="168">
        <v>1</v>
      </c>
      <c r="AC63" s="168">
        <v>0</v>
      </c>
      <c r="AD63" s="168">
        <v>0</v>
      </c>
      <c r="AE63" s="192">
        <v>0</v>
      </c>
      <c r="AF63" s="167">
        <v>1</v>
      </c>
      <c r="AG63" s="168">
        <v>0</v>
      </c>
      <c r="AH63" s="168">
        <v>1</v>
      </c>
      <c r="AI63" s="168">
        <v>0</v>
      </c>
      <c r="AJ63" s="168">
        <v>0</v>
      </c>
      <c r="AK63" s="168">
        <v>0</v>
      </c>
      <c r="AL63" s="192">
        <v>1</v>
      </c>
      <c r="AM63" s="167">
        <v>0</v>
      </c>
      <c r="AN63" s="168">
        <v>0</v>
      </c>
      <c r="AO63" s="168">
        <v>0</v>
      </c>
      <c r="AP63" s="192">
        <v>0</v>
      </c>
      <c r="AQ63" s="167">
        <v>0</v>
      </c>
      <c r="AR63" s="168">
        <v>0</v>
      </c>
      <c r="AS63" s="192">
        <v>0</v>
      </c>
      <c r="AT63" s="315"/>
      <c r="AU63" s="315"/>
      <c r="AV63" s="315"/>
    </row>
    <row r="64" spans="1:48">
      <c r="A64" s="312" t="s">
        <v>442</v>
      </c>
      <c r="B64" s="126">
        <v>0</v>
      </c>
      <c r="C64" s="169">
        <v>0</v>
      </c>
      <c r="D64" s="168">
        <v>0</v>
      </c>
      <c r="E64" s="169">
        <v>0</v>
      </c>
      <c r="F64" s="212">
        <v>0</v>
      </c>
      <c r="G64" s="167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8">
        <v>0</v>
      </c>
      <c r="AD64" s="168">
        <v>0</v>
      </c>
      <c r="AE64" s="192">
        <v>0</v>
      </c>
      <c r="AF64" s="167">
        <v>0</v>
      </c>
      <c r="AG64" s="168">
        <v>0</v>
      </c>
      <c r="AH64" s="168">
        <v>0</v>
      </c>
      <c r="AI64" s="168">
        <v>0</v>
      </c>
      <c r="AJ64" s="168">
        <v>0</v>
      </c>
      <c r="AK64" s="168">
        <v>0</v>
      </c>
      <c r="AL64" s="192">
        <v>0</v>
      </c>
      <c r="AM64" s="167">
        <v>0</v>
      </c>
      <c r="AN64" s="168">
        <v>0</v>
      </c>
      <c r="AO64" s="168">
        <v>0</v>
      </c>
      <c r="AP64" s="192">
        <v>0</v>
      </c>
      <c r="AQ64" s="167">
        <v>0</v>
      </c>
      <c r="AR64" s="168">
        <v>0</v>
      </c>
      <c r="AS64" s="192">
        <v>0</v>
      </c>
      <c r="AT64" s="315"/>
      <c r="AU64" s="315"/>
      <c r="AV64" s="315"/>
    </row>
    <row r="65" spans="1:48">
      <c r="A65" s="312" t="s">
        <v>443</v>
      </c>
      <c r="B65" s="126">
        <v>0</v>
      </c>
      <c r="C65" s="169">
        <v>0</v>
      </c>
      <c r="D65" s="168">
        <v>0</v>
      </c>
      <c r="E65" s="169">
        <v>0</v>
      </c>
      <c r="F65" s="212">
        <v>0</v>
      </c>
      <c r="G65" s="167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8">
        <v>0</v>
      </c>
      <c r="AD65" s="168">
        <v>0</v>
      </c>
      <c r="AE65" s="192">
        <v>0</v>
      </c>
      <c r="AF65" s="167">
        <v>0</v>
      </c>
      <c r="AG65" s="168">
        <v>0</v>
      </c>
      <c r="AH65" s="168">
        <v>0</v>
      </c>
      <c r="AI65" s="168">
        <v>0</v>
      </c>
      <c r="AJ65" s="168">
        <v>0</v>
      </c>
      <c r="AK65" s="168">
        <v>0</v>
      </c>
      <c r="AL65" s="192">
        <v>0</v>
      </c>
      <c r="AM65" s="167">
        <v>0</v>
      </c>
      <c r="AN65" s="168">
        <v>0</v>
      </c>
      <c r="AO65" s="168">
        <v>0</v>
      </c>
      <c r="AP65" s="192">
        <v>0</v>
      </c>
      <c r="AQ65" s="167">
        <v>0</v>
      </c>
      <c r="AR65" s="168">
        <v>0</v>
      </c>
      <c r="AS65" s="192">
        <v>0</v>
      </c>
      <c r="AT65" s="315"/>
      <c r="AU65" s="315"/>
      <c r="AV65" s="315"/>
    </row>
    <row r="66" spans="1:48">
      <c r="A66" s="312" t="s">
        <v>444</v>
      </c>
      <c r="B66" s="126">
        <v>0</v>
      </c>
      <c r="C66" s="169">
        <v>0</v>
      </c>
      <c r="D66" s="168">
        <v>0</v>
      </c>
      <c r="E66" s="169">
        <v>0</v>
      </c>
      <c r="F66" s="212">
        <v>0</v>
      </c>
      <c r="G66" s="167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8">
        <v>0</v>
      </c>
      <c r="AD66" s="168">
        <v>0</v>
      </c>
      <c r="AE66" s="192">
        <v>0</v>
      </c>
      <c r="AF66" s="167">
        <v>0</v>
      </c>
      <c r="AG66" s="168">
        <v>0</v>
      </c>
      <c r="AH66" s="168">
        <v>0</v>
      </c>
      <c r="AI66" s="168">
        <v>0</v>
      </c>
      <c r="AJ66" s="168">
        <v>0</v>
      </c>
      <c r="AK66" s="168">
        <v>0</v>
      </c>
      <c r="AL66" s="192">
        <v>0</v>
      </c>
      <c r="AM66" s="167">
        <v>0</v>
      </c>
      <c r="AN66" s="168">
        <v>0</v>
      </c>
      <c r="AO66" s="168">
        <v>0</v>
      </c>
      <c r="AP66" s="192">
        <v>0</v>
      </c>
      <c r="AQ66" s="167">
        <v>0</v>
      </c>
      <c r="AR66" s="168">
        <v>0</v>
      </c>
      <c r="AS66" s="192">
        <v>0</v>
      </c>
      <c r="AT66" s="315"/>
      <c r="AU66" s="315"/>
      <c r="AV66" s="315"/>
    </row>
    <row r="67" spans="1:48">
      <c r="A67" s="312" t="s">
        <v>445</v>
      </c>
      <c r="B67" s="126">
        <v>0</v>
      </c>
      <c r="C67" s="169">
        <v>0</v>
      </c>
      <c r="D67" s="168">
        <v>0</v>
      </c>
      <c r="E67" s="169">
        <v>0</v>
      </c>
      <c r="F67" s="212">
        <v>0</v>
      </c>
      <c r="G67" s="167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0</v>
      </c>
      <c r="AD67" s="168">
        <v>0</v>
      </c>
      <c r="AE67" s="192">
        <v>0</v>
      </c>
      <c r="AF67" s="167">
        <v>0</v>
      </c>
      <c r="AG67" s="168">
        <v>0</v>
      </c>
      <c r="AH67" s="168">
        <v>0</v>
      </c>
      <c r="AI67" s="168">
        <v>0</v>
      </c>
      <c r="AJ67" s="168">
        <v>0</v>
      </c>
      <c r="AK67" s="168">
        <v>0</v>
      </c>
      <c r="AL67" s="192">
        <v>0</v>
      </c>
      <c r="AM67" s="167">
        <v>0</v>
      </c>
      <c r="AN67" s="168">
        <v>0</v>
      </c>
      <c r="AO67" s="168">
        <v>0</v>
      </c>
      <c r="AP67" s="192">
        <v>0</v>
      </c>
      <c r="AQ67" s="167">
        <v>0</v>
      </c>
      <c r="AR67" s="168">
        <v>0</v>
      </c>
      <c r="AS67" s="192">
        <v>0</v>
      </c>
      <c r="AT67" s="315"/>
      <c r="AU67" s="315"/>
      <c r="AV67" s="315"/>
    </row>
    <row r="68" spans="1:48">
      <c r="A68" s="312" t="s">
        <v>446</v>
      </c>
      <c r="B68" s="126">
        <v>4</v>
      </c>
      <c r="C68" s="169">
        <v>2264.61</v>
      </c>
      <c r="D68" s="168">
        <v>4</v>
      </c>
      <c r="E68" s="169">
        <v>2264.61</v>
      </c>
      <c r="F68" s="212">
        <v>3</v>
      </c>
      <c r="G68" s="167">
        <v>4</v>
      </c>
      <c r="H68" s="168">
        <v>2</v>
      </c>
      <c r="I68" s="168">
        <v>4</v>
      </c>
      <c r="J68" s="168">
        <v>3</v>
      </c>
      <c r="K68" s="168">
        <v>0</v>
      </c>
      <c r="L68" s="168">
        <v>1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3</v>
      </c>
      <c r="Z68" s="168">
        <v>1</v>
      </c>
      <c r="AA68" s="168">
        <v>0</v>
      </c>
      <c r="AB68" s="168">
        <v>1</v>
      </c>
      <c r="AC68" s="168">
        <v>3</v>
      </c>
      <c r="AD68" s="168">
        <v>0</v>
      </c>
      <c r="AE68" s="192">
        <v>0</v>
      </c>
      <c r="AF68" s="167">
        <v>4</v>
      </c>
      <c r="AG68" s="168">
        <v>2</v>
      </c>
      <c r="AH68" s="168">
        <v>4</v>
      </c>
      <c r="AI68" s="168">
        <v>2</v>
      </c>
      <c r="AJ68" s="168">
        <v>2</v>
      </c>
      <c r="AK68" s="168">
        <v>0</v>
      </c>
      <c r="AL68" s="192">
        <v>0</v>
      </c>
      <c r="AM68" s="167">
        <v>4</v>
      </c>
      <c r="AN68" s="168">
        <v>0</v>
      </c>
      <c r="AO68" s="168">
        <v>0</v>
      </c>
      <c r="AP68" s="192">
        <v>0</v>
      </c>
      <c r="AQ68" s="167">
        <v>0</v>
      </c>
      <c r="AR68" s="168">
        <v>0</v>
      </c>
      <c r="AS68" s="192">
        <v>0</v>
      </c>
      <c r="AT68" s="315"/>
      <c r="AU68" s="315"/>
      <c r="AV68" s="315"/>
    </row>
    <row r="69" spans="1:48" ht="13.5">
      <c r="A69" s="316" t="s">
        <v>447</v>
      </c>
      <c r="B69" s="200">
        <f>SUM(B56:B68)</f>
        <v>20</v>
      </c>
      <c r="C69" s="173">
        <f t="shared" ref="C69:AS69" si="5">SUM(C56:C68)</f>
        <v>11269.650000000001</v>
      </c>
      <c r="D69" s="172">
        <f t="shared" si="5"/>
        <v>20</v>
      </c>
      <c r="E69" s="173">
        <f t="shared" si="5"/>
        <v>11269.650000000001</v>
      </c>
      <c r="F69" s="213">
        <f t="shared" si="5"/>
        <v>18</v>
      </c>
      <c r="G69" s="171">
        <f t="shared" si="5"/>
        <v>19</v>
      </c>
      <c r="H69" s="172">
        <f t="shared" si="5"/>
        <v>12</v>
      </c>
      <c r="I69" s="172">
        <f t="shared" si="5"/>
        <v>19</v>
      </c>
      <c r="J69" s="172">
        <f t="shared" si="5"/>
        <v>12</v>
      </c>
      <c r="K69" s="172">
        <f t="shared" si="5"/>
        <v>3</v>
      </c>
      <c r="L69" s="172">
        <f t="shared" si="5"/>
        <v>2</v>
      </c>
      <c r="M69" s="172">
        <f t="shared" si="5"/>
        <v>1</v>
      </c>
      <c r="N69" s="172">
        <f t="shared" si="5"/>
        <v>2</v>
      </c>
      <c r="O69" s="172">
        <f t="shared" si="5"/>
        <v>0</v>
      </c>
      <c r="P69" s="172">
        <f t="shared" si="5"/>
        <v>0</v>
      </c>
      <c r="Q69" s="172">
        <f t="shared" si="5"/>
        <v>1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0</v>
      </c>
      <c r="Y69" s="172">
        <f t="shared" si="5"/>
        <v>13</v>
      </c>
      <c r="Z69" s="172">
        <f t="shared" si="5"/>
        <v>5</v>
      </c>
      <c r="AA69" s="172">
        <f t="shared" si="5"/>
        <v>1</v>
      </c>
      <c r="AB69" s="172">
        <f t="shared" si="5"/>
        <v>6</v>
      </c>
      <c r="AC69" s="172">
        <f t="shared" si="5"/>
        <v>10</v>
      </c>
      <c r="AD69" s="172">
        <f t="shared" si="5"/>
        <v>0</v>
      </c>
      <c r="AE69" s="195">
        <f t="shared" si="5"/>
        <v>3</v>
      </c>
      <c r="AF69" s="171">
        <f t="shared" si="5"/>
        <v>21</v>
      </c>
      <c r="AG69" s="172">
        <f t="shared" si="5"/>
        <v>12</v>
      </c>
      <c r="AH69" s="172">
        <f t="shared" si="5"/>
        <v>20</v>
      </c>
      <c r="AI69" s="172">
        <f t="shared" si="5"/>
        <v>13</v>
      </c>
      <c r="AJ69" s="172">
        <f t="shared" si="5"/>
        <v>2</v>
      </c>
      <c r="AK69" s="172">
        <f t="shared" si="5"/>
        <v>0</v>
      </c>
      <c r="AL69" s="195">
        <f t="shared" si="5"/>
        <v>6</v>
      </c>
      <c r="AM69" s="171">
        <f t="shared" si="5"/>
        <v>13</v>
      </c>
      <c r="AN69" s="172">
        <f t="shared" si="5"/>
        <v>1</v>
      </c>
      <c r="AO69" s="172">
        <f t="shared" si="5"/>
        <v>0</v>
      </c>
      <c r="AP69" s="195">
        <f t="shared" si="5"/>
        <v>1</v>
      </c>
      <c r="AQ69" s="171">
        <f t="shared" si="5"/>
        <v>2</v>
      </c>
      <c r="AR69" s="172">
        <f t="shared" si="5"/>
        <v>2</v>
      </c>
      <c r="AS69" s="195">
        <f t="shared" si="5"/>
        <v>2</v>
      </c>
      <c r="AT69" s="317"/>
      <c r="AU69" s="317"/>
      <c r="AV69" s="317"/>
    </row>
    <row r="70" spans="1:48">
      <c r="A70" s="312" t="s">
        <v>448</v>
      </c>
      <c r="B70" s="126">
        <v>0</v>
      </c>
      <c r="C70" s="169">
        <v>0</v>
      </c>
      <c r="D70" s="168">
        <v>0</v>
      </c>
      <c r="E70" s="169">
        <v>0</v>
      </c>
      <c r="F70" s="212">
        <v>0</v>
      </c>
      <c r="G70" s="167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68">
        <v>0</v>
      </c>
      <c r="AE70" s="192">
        <v>0</v>
      </c>
      <c r="AF70" s="167">
        <v>0</v>
      </c>
      <c r="AG70" s="168">
        <v>0</v>
      </c>
      <c r="AH70" s="168">
        <v>0</v>
      </c>
      <c r="AI70" s="168">
        <v>0</v>
      </c>
      <c r="AJ70" s="168">
        <v>0</v>
      </c>
      <c r="AK70" s="168">
        <v>0</v>
      </c>
      <c r="AL70" s="192">
        <v>0</v>
      </c>
      <c r="AM70" s="167">
        <v>0</v>
      </c>
      <c r="AN70" s="168">
        <v>0</v>
      </c>
      <c r="AO70" s="168">
        <v>0</v>
      </c>
      <c r="AP70" s="192">
        <v>0</v>
      </c>
      <c r="AQ70" s="167">
        <v>0</v>
      </c>
      <c r="AR70" s="168">
        <v>0</v>
      </c>
      <c r="AS70" s="192">
        <v>0</v>
      </c>
      <c r="AT70" s="315"/>
      <c r="AU70" s="315"/>
      <c r="AV70" s="315"/>
    </row>
    <row r="71" spans="1:48">
      <c r="A71" s="312" t="s">
        <v>449</v>
      </c>
      <c r="B71" s="126">
        <v>7</v>
      </c>
      <c r="C71" s="169">
        <v>3837.37</v>
      </c>
      <c r="D71" s="168">
        <v>7</v>
      </c>
      <c r="E71" s="169">
        <v>3837.37</v>
      </c>
      <c r="F71" s="212">
        <v>2.93</v>
      </c>
      <c r="G71" s="167">
        <v>7</v>
      </c>
      <c r="H71" s="168">
        <v>0</v>
      </c>
      <c r="I71" s="168">
        <v>7</v>
      </c>
      <c r="J71" s="168">
        <v>1</v>
      </c>
      <c r="K71" s="168">
        <v>1</v>
      </c>
      <c r="L71" s="168">
        <v>5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1</v>
      </c>
      <c r="U71" s="168">
        <v>0</v>
      </c>
      <c r="V71" s="168">
        <v>0</v>
      </c>
      <c r="W71" s="168">
        <v>0</v>
      </c>
      <c r="X71" s="168">
        <v>0</v>
      </c>
      <c r="Y71" s="168">
        <v>2</v>
      </c>
      <c r="Z71" s="168">
        <v>5</v>
      </c>
      <c r="AA71" s="168">
        <v>0</v>
      </c>
      <c r="AB71" s="168">
        <v>4</v>
      </c>
      <c r="AC71" s="168">
        <v>3</v>
      </c>
      <c r="AD71" s="168">
        <v>0</v>
      </c>
      <c r="AE71" s="192">
        <v>0</v>
      </c>
      <c r="AF71" s="167">
        <v>16</v>
      </c>
      <c r="AG71" s="168">
        <v>0</v>
      </c>
      <c r="AH71" s="168">
        <v>16</v>
      </c>
      <c r="AI71" s="168">
        <v>13</v>
      </c>
      <c r="AJ71" s="168">
        <v>0</v>
      </c>
      <c r="AK71" s="168">
        <v>0</v>
      </c>
      <c r="AL71" s="192">
        <v>3</v>
      </c>
      <c r="AM71" s="167">
        <v>13</v>
      </c>
      <c r="AN71" s="168">
        <v>0</v>
      </c>
      <c r="AO71" s="168">
        <v>0</v>
      </c>
      <c r="AP71" s="192">
        <v>0</v>
      </c>
      <c r="AQ71" s="167">
        <v>0</v>
      </c>
      <c r="AR71" s="168">
        <v>0</v>
      </c>
      <c r="AS71" s="192">
        <v>0</v>
      </c>
      <c r="AT71" s="315"/>
      <c r="AU71" s="315"/>
      <c r="AV71" s="315"/>
    </row>
    <row r="72" spans="1:48">
      <c r="A72" s="312" t="s">
        <v>450</v>
      </c>
      <c r="B72" s="126">
        <v>2</v>
      </c>
      <c r="C72" s="169">
        <v>1162.05</v>
      </c>
      <c r="D72" s="168">
        <v>2</v>
      </c>
      <c r="E72" s="169">
        <v>1162.05</v>
      </c>
      <c r="F72" s="212">
        <v>3</v>
      </c>
      <c r="G72" s="167">
        <v>2</v>
      </c>
      <c r="H72" s="168">
        <v>1</v>
      </c>
      <c r="I72" s="168">
        <v>2</v>
      </c>
      <c r="J72" s="168">
        <v>1</v>
      </c>
      <c r="K72" s="168">
        <v>0</v>
      </c>
      <c r="L72" s="168">
        <v>2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1</v>
      </c>
      <c r="Z72" s="168">
        <v>1</v>
      </c>
      <c r="AA72" s="168">
        <v>0</v>
      </c>
      <c r="AB72" s="168">
        <v>0</v>
      </c>
      <c r="AC72" s="168">
        <v>2</v>
      </c>
      <c r="AD72" s="168">
        <v>0</v>
      </c>
      <c r="AE72" s="192">
        <v>0</v>
      </c>
      <c r="AF72" s="167">
        <v>2</v>
      </c>
      <c r="AG72" s="168">
        <v>1</v>
      </c>
      <c r="AH72" s="168">
        <v>2</v>
      </c>
      <c r="AI72" s="168">
        <v>2</v>
      </c>
      <c r="AJ72" s="168">
        <v>0</v>
      </c>
      <c r="AK72" s="168">
        <v>0</v>
      </c>
      <c r="AL72" s="192">
        <v>0</v>
      </c>
      <c r="AM72" s="167">
        <v>2</v>
      </c>
      <c r="AN72" s="168">
        <v>0</v>
      </c>
      <c r="AO72" s="168">
        <v>0</v>
      </c>
      <c r="AP72" s="192">
        <v>0</v>
      </c>
      <c r="AQ72" s="167">
        <v>0</v>
      </c>
      <c r="AR72" s="168">
        <v>0</v>
      </c>
      <c r="AS72" s="192">
        <v>0</v>
      </c>
      <c r="AT72" s="315"/>
      <c r="AU72" s="315"/>
      <c r="AV72" s="315"/>
    </row>
    <row r="73" spans="1:48">
      <c r="A73" s="312" t="s">
        <v>451</v>
      </c>
      <c r="B73" s="126">
        <v>0</v>
      </c>
      <c r="C73" s="169">
        <v>0</v>
      </c>
      <c r="D73" s="168">
        <v>0</v>
      </c>
      <c r="E73" s="169">
        <v>0</v>
      </c>
      <c r="F73" s="212">
        <v>0</v>
      </c>
      <c r="G73" s="167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92">
        <v>0</v>
      </c>
      <c r="AF73" s="167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92">
        <v>0</v>
      </c>
      <c r="AM73" s="167">
        <v>0</v>
      </c>
      <c r="AN73" s="168">
        <v>0</v>
      </c>
      <c r="AO73" s="168">
        <v>0</v>
      </c>
      <c r="AP73" s="192">
        <v>0</v>
      </c>
      <c r="AQ73" s="167">
        <v>0</v>
      </c>
      <c r="AR73" s="168">
        <v>0</v>
      </c>
      <c r="AS73" s="192">
        <v>0</v>
      </c>
      <c r="AT73" s="315"/>
      <c r="AU73" s="315"/>
      <c r="AV73" s="315"/>
    </row>
    <row r="74" spans="1:48">
      <c r="A74" s="312" t="s">
        <v>452</v>
      </c>
      <c r="B74" s="126">
        <v>0</v>
      </c>
      <c r="C74" s="169">
        <v>0</v>
      </c>
      <c r="D74" s="168">
        <v>0</v>
      </c>
      <c r="E74" s="169">
        <v>0</v>
      </c>
      <c r="F74" s="212">
        <v>0</v>
      </c>
      <c r="G74" s="167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68">
        <v>0</v>
      </c>
      <c r="AE74" s="192">
        <v>0</v>
      </c>
      <c r="AF74" s="167">
        <v>0</v>
      </c>
      <c r="AG74" s="168">
        <v>0</v>
      </c>
      <c r="AH74" s="168">
        <v>0</v>
      </c>
      <c r="AI74" s="168">
        <v>0</v>
      </c>
      <c r="AJ74" s="168">
        <v>0</v>
      </c>
      <c r="AK74" s="168">
        <v>0</v>
      </c>
      <c r="AL74" s="192">
        <v>0</v>
      </c>
      <c r="AM74" s="167">
        <v>0</v>
      </c>
      <c r="AN74" s="168">
        <v>0</v>
      </c>
      <c r="AO74" s="168">
        <v>0</v>
      </c>
      <c r="AP74" s="192">
        <v>0</v>
      </c>
      <c r="AQ74" s="167">
        <v>0</v>
      </c>
      <c r="AR74" s="168">
        <v>0</v>
      </c>
      <c r="AS74" s="192">
        <v>0</v>
      </c>
      <c r="AT74" s="315"/>
      <c r="AU74" s="315"/>
      <c r="AV74" s="315"/>
    </row>
    <row r="75" spans="1:48">
      <c r="A75" s="312" t="s">
        <v>453</v>
      </c>
      <c r="B75" s="126">
        <v>0</v>
      </c>
      <c r="C75" s="169">
        <v>0</v>
      </c>
      <c r="D75" s="168">
        <v>0</v>
      </c>
      <c r="E75" s="169">
        <v>0</v>
      </c>
      <c r="F75" s="212">
        <v>0</v>
      </c>
      <c r="G75" s="167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68">
        <v>0</v>
      </c>
      <c r="AE75" s="192">
        <v>0</v>
      </c>
      <c r="AF75" s="167">
        <v>0</v>
      </c>
      <c r="AG75" s="168">
        <v>0</v>
      </c>
      <c r="AH75" s="168">
        <v>0</v>
      </c>
      <c r="AI75" s="168">
        <v>0</v>
      </c>
      <c r="AJ75" s="168">
        <v>0</v>
      </c>
      <c r="AK75" s="168">
        <v>0</v>
      </c>
      <c r="AL75" s="192">
        <v>0</v>
      </c>
      <c r="AM75" s="167">
        <v>0</v>
      </c>
      <c r="AN75" s="168">
        <v>0</v>
      </c>
      <c r="AO75" s="168">
        <v>0</v>
      </c>
      <c r="AP75" s="192">
        <v>0</v>
      </c>
      <c r="AQ75" s="167">
        <v>0</v>
      </c>
      <c r="AR75" s="168">
        <v>0</v>
      </c>
      <c r="AS75" s="192">
        <v>0</v>
      </c>
      <c r="AT75" s="315"/>
      <c r="AU75" s="315"/>
      <c r="AV75" s="315"/>
    </row>
    <row r="76" spans="1:48">
      <c r="A76" s="312" t="s">
        <v>454</v>
      </c>
      <c r="B76" s="126">
        <v>0</v>
      </c>
      <c r="C76" s="169">
        <v>0</v>
      </c>
      <c r="D76" s="168">
        <v>0</v>
      </c>
      <c r="E76" s="169">
        <v>0</v>
      </c>
      <c r="F76" s="212">
        <v>0</v>
      </c>
      <c r="G76" s="167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92">
        <v>0</v>
      </c>
      <c r="AF76" s="167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92">
        <v>0</v>
      </c>
      <c r="AM76" s="167">
        <v>0</v>
      </c>
      <c r="AN76" s="168">
        <v>0</v>
      </c>
      <c r="AO76" s="168">
        <v>0</v>
      </c>
      <c r="AP76" s="192">
        <v>0</v>
      </c>
      <c r="AQ76" s="167">
        <v>0</v>
      </c>
      <c r="AR76" s="168">
        <v>0</v>
      </c>
      <c r="AS76" s="192">
        <v>0</v>
      </c>
      <c r="AT76" s="315"/>
      <c r="AU76" s="315"/>
      <c r="AV76" s="315"/>
    </row>
    <row r="77" spans="1:48">
      <c r="A77" s="312" t="s">
        <v>455</v>
      </c>
      <c r="B77" s="126">
        <v>0</v>
      </c>
      <c r="C77" s="169">
        <v>0</v>
      </c>
      <c r="D77" s="168">
        <v>0</v>
      </c>
      <c r="E77" s="169">
        <v>0</v>
      </c>
      <c r="F77" s="212">
        <v>0</v>
      </c>
      <c r="G77" s="167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0</v>
      </c>
      <c r="AD77" s="168">
        <v>0</v>
      </c>
      <c r="AE77" s="192">
        <v>0</v>
      </c>
      <c r="AF77" s="167">
        <v>0</v>
      </c>
      <c r="AG77" s="168">
        <v>0</v>
      </c>
      <c r="AH77" s="168">
        <v>0</v>
      </c>
      <c r="AI77" s="168">
        <v>0</v>
      </c>
      <c r="AJ77" s="168">
        <v>0</v>
      </c>
      <c r="AK77" s="168">
        <v>0</v>
      </c>
      <c r="AL77" s="192">
        <v>0</v>
      </c>
      <c r="AM77" s="167">
        <v>0</v>
      </c>
      <c r="AN77" s="168">
        <v>0</v>
      </c>
      <c r="AO77" s="168">
        <v>0</v>
      </c>
      <c r="AP77" s="192">
        <v>0</v>
      </c>
      <c r="AQ77" s="167">
        <v>0</v>
      </c>
      <c r="AR77" s="168">
        <v>0</v>
      </c>
      <c r="AS77" s="192">
        <v>0</v>
      </c>
      <c r="AT77" s="315"/>
      <c r="AU77" s="315"/>
      <c r="AV77" s="315"/>
    </row>
    <row r="78" spans="1:48">
      <c r="A78" s="312" t="s">
        <v>456</v>
      </c>
      <c r="B78" s="126">
        <v>1</v>
      </c>
      <c r="C78" s="169">
        <v>556.14</v>
      </c>
      <c r="D78" s="168">
        <v>1</v>
      </c>
      <c r="E78" s="169">
        <v>556.14</v>
      </c>
      <c r="F78" s="212">
        <v>3</v>
      </c>
      <c r="G78" s="167">
        <v>1</v>
      </c>
      <c r="H78" s="168">
        <v>1</v>
      </c>
      <c r="I78" s="168">
        <v>1</v>
      </c>
      <c r="J78" s="168">
        <v>0</v>
      </c>
      <c r="K78" s="168">
        <v>0</v>
      </c>
      <c r="L78" s="168">
        <v>1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1</v>
      </c>
      <c r="AA78" s="168">
        <v>0</v>
      </c>
      <c r="AB78" s="168">
        <v>0</v>
      </c>
      <c r="AC78" s="168">
        <v>1</v>
      </c>
      <c r="AD78" s="168">
        <v>0</v>
      </c>
      <c r="AE78" s="192">
        <v>0</v>
      </c>
      <c r="AF78" s="167">
        <v>1</v>
      </c>
      <c r="AG78" s="168">
        <v>1</v>
      </c>
      <c r="AH78" s="168">
        <v>1</v>
      </c>
      <c r="AI78" s="168">
        <v>1</v>
      </c>
      <c r="AJ78" s="168">
        <v>0</v>
      </c>
      <c r="AK78" s="168">
        <v>0</v>
      </c>
      <c r="AL78" s="192">
        <v>0</v>
      </c>
      <c r="AM78" s="167">
        <v>1</v>
      </c>
      <c r="AN78" s="168">
        <v>0</v>
      </c>
      <c r="AO78" s="168">
        <v>0</v>
      </c>
      <c r="AP78" s="192">
        <v>0</v>
      </c>
      <c r="AQ78" s="167">
        <v>0</v>
      </c>
      <c r="AR78" s="168">
        <v>0</v>
      </c>
      <c r="AS78" s="192">
        <v>0</v>
      </c>
      <c r="AT78" s="315"/>
      <c r="AU78" s="315"/>
      <c r="AV78" s="315"/>
    </row>
    <row r="79" spans="1:48">
      <c r="A79" s="312" t="s">
        <v>457</v>
      </c>
      <c r="B79" s="126">
        <v>28</v>
      </c>
      <c r="C79" s="169">
        <v>15523.1</v>
      </c>
      <c r="D79" s="168">
        <v>27</v>
      </c>
      <c r="E79" s="169">
        <v>14953.61</v>
      </c>
      <c r="F79" s="212">
        <v>3</v>
      </c>
      <c r="G79" s="167">
        <v>27</v>
      </c>
      <c r="H79" s="168">
        <v>16</v>
      </c>
      <c r="I79" s="168">
        <v>27</v>
      </c>
      <c r="J79" s="168">
        <v>5</v>
      </c>
      <c r="K79" s="168">
        <v>4</v>
      </c>
      <c r="L79" s="168">
        <v>15</v>
      </c>
      <c r="M79" s="168">
        <v>1</v>
      </c>
      <c r="N79" s="168">
        <v>1</v>
      </c>
      <c r="O79" s="168">
        <v>1</v>
      </c>
      <c r="P79" s="168">
        <v>2</v>
      </c>
      <c r="Q79" s="168">
        <v>1</v>
      </c>
      <c r="R79" s="168">
        <v>0</v>
      </c>
      <c r="S79" s="168">
        <v>0</v>
      </c>
      <c r="T79" s="168">
        <v>2</v>
      </c>
      <c r="U79" s="168">
        <v>0</v>
      </c>
      <c r="V79" s="168">
        <v>0</v>
      </c>
      <c r="W79" s="168">
        <v>0</v>
      </c>
      <c r="X79" s="168">
        <v>0</v>
      </c>
      <c r="Y79" s="168">
        <v>6</v>
      </c>
      <c r="Z79" s="168">
        <v>19</v>
      </c>
      <c r="AA79" s="168">
        <v>2</v>
      </c>
      <c r="AB79" s="168">
        <v>6</v>
      </c>
      <c r="AC79" s="168">
        <v>13</v>
      </c>
      <c r="AD79" s="168">
        <v>0</v>
      </c>
      <c r="AE79" s="192">
        <v>8</v>
      </c>
      <c r="AF79" s="167">
        <v>21</v>
      </c>
      <c r="AG79" s="168">
        <v>11</v>
      </c>
      <c r="AH79" s="168">
        <v>21</v>
      </c>
      <c r="AI79" s="168">
        <v>19</v>
      </c>
      <c r="AJ79" s="168">
        <v>0</v>
      </c>
      <c r="AK79" s="168">
        <v>0</v>
      </c>
      <c r="AL79" s="192">
        <v>2</v>
      </c>
      <c r="AM79" s="167">
        <v>20</v>
      </c>
      <c r="AN79" s="168">
        <v>0</v>
      </c>
      <c r="AO79" s="168">
        <v>0</v>
      </c>
      <c r="AP79" s="192">
        <v>0</v>
      </c>
      <c r="AQ79" s="167">
        <v>12</v>
      </c>
      <c r="AR79" s="168">
        <v>9</v>
      </c>
      <c r="AS79" s="192">
        <v>12</v>
      </c>
      <c r="AT79" s="315"/>
      <c r="AU79" s="315"/>
      <c r="AV79" s="315"/>
    </row>
    <row r="80" spans="1:48">
      <c r="A80" s="312" t="s">
        <v>458</v>
      </c>
      <c r="B80" s="126">
        <v>0</v>
      </c>
      <c r="C80" s="169">
        <v>0</v>
      </c>
      <c r="D80" s="168">
        <v>0</v>
      </c>
      <c r="E80" s="169">
        <v>0</v>
      </c>
      <c r="F80" s="212">
        <v>0</v>
      </c>
      <c r="G80" s="167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68">
        <v>0</v>
      </c>
      <c r="AE80" s="192">
        <v>0</v>
      </c>
      <c r="AF80" s="167">
        <v>0</v>
      </c>
      <c r="AG80" s="168">
        <v>0</v>
      </c>
      <c r="AH80" s="168">
        <v>0</v>
      </c>
      <c r="AI80" s="168">
        <v>0</v>
      </c>
      <c r="AJ80" s="168">
        <v>0</v>
      </c>
      <c r="AK80" s="168">
        <v>0</v>
      </c>
      <c r="AL80" s="192">
        <v>0</v>
      </c>
      <c r="AM80" s="167">
        <v>0</v>
      </c>
      <c r="AN80" s="168">
        <v>0</v>
      </c>
      <c r="AO80" s="168">
        <v>0</v>
      </c>
      <c r="AP80" s="192">
        <v>0</v>
      </c>
      <c r="AQ80" s="167">
        <v>0</v>
      </c>
      <c r="AR80" s="168">
        <v>0</v>
      </c>
      <c r="AS80" s="192">
        <v>0</v>
      </c>
      <c r="AT80" s="315"/>
      <c r="AU80" s="315"/>
      <c r="AV80" s="315"/>
    </row>
    <row r="81" spans="1:48">
      <c r="A81" s="312" t="s">
        <v>459</v>
      </c>
      <c r="B81" s="126">
        <v>0</v>
      </c>
      <c r="C81" s="169">
        <v>0</v>
      </c>
      <c r="D81" s="168">
        <v>0</v>
      </c>
      <c r="E81" s="169">
        <v>0</v>
      </c>
      <c r="F81" s="212">
        <v>0</v>
      </c>
      <c r="G81" s="167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92">
        <v>0</v>
      </c>
      <c r="AF81" s="167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92">
        <v>0</v>
      </c>
      <c r="AM81" s="167">
        <v>0</v>
      </c>
      <c r="AN81" s="168">
        <v>0</v>
      </c>
      <c r="AO81" s="168">
        <v>0</v>
      </c>
      <c r="AP81" s="192">
        <v>0</v>
      </c>
      <c r="AQ81" s="167">
        <v>0</v>
      </c>
      <c r="AR81" s="168">
        <v>0</v>
      </c>
      <c r="AS81" s="192">
        <v>0</v>
      </c>
      <c r="AT81" s="315"/>
      <c r="AU81" s="315"/>
      <c r="AV81" s="315"/>
    </row>
    <row r="82" spans="1:48">
      <c r="A82" s="312" t="s">
        <v>460</v>
      </c>
      <c r="B82" s="126">
        <v>0</v>
      </c>
      <c r="C82" s="169">
        <v>0</v>
      </c>
      <c r="D82" s="168">
        <v>0</v>
      </c>
      <c r="E82" s="169">
        <v>0</v>
      </c>
      <c r="F82" s="212">
        <v>0</v>
      </c>
      <c r="G82" s="167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68">
        <v>0</v>
      </c>
      <c r="AE82" s="192">
        <v>0</v>
      </c>
      <c r="AF82" s="167">
        <v>0</v>
      </c>
      <c r="AG82" s="168">
        <v>0</v>
      </c>
      <c r="AH82" s="168">
        <v>0</v>
      </c>
      <c r="AI82" s="168">
        <v>0</v>
      </c>
      <c r="AJ82" s="168">
        <v>0</v>
      </c>
      <c r="AK82" s="168">
        <v>0</v>
      </c>
      <c r="AL82" s="192">
        <v>0</v>
      </c>
      <c r="AM82" s="167">
        <v>0</v>
      </c>
      <c r="AN82" s="168">
        <v>0</v>
      </c>
      <c r="AO82" s="168">
        <v>0</v>
      </c>
      <c r="AP82" s="192">
        <v>0</v>
      </c>
      <c r="AQ82" s="167">
        <v>0</v>
      </c>
      <c r="AR82" s="168">
        <v>0</v>
      </c>
      <c r="AS82" s="192">
        <v>0</v>
      </c>
      <c r="AT82" s="315"/>
      <c r="AU82" s="315"/>
      <c r="AV82" s="315"/>
    </row>
    <row r="83" spans="1:48" ht="13.5">
      <c r="A83" s="316" t="s">
        <v>461</v>
      </c>
      <c r="B83" s="200">
        <f>SUM(B70:B82)</f>
        <v>38</v>
      </c>
      <c r="C83" s="173">
        <f t="shared" ref="C83:AS83" si="6">SUM(C70:C82)</f>
        <v>21078.66</v>
      </c>
      <c r="D83" s="172">
        <f t="shared" si="6"/>
        <v>37</v>
      </c>
      <c r="E83" s="173">
        <f t="shared" si="6"/>
        <v>20509.170000000002</v>
      </c>
      <c r="F83" s="213">
        <f t="shared" si="6"/>
        <v>11.93</v>
      </c>
      <c r="G83" s="171">
        <f t="shared" si="6"/>
        <v>37</v>
      </c>
      <c r="H83" s="172">
        <f t="shared" si="6"/>
        <v>18</v>
      </c>
      <c r="I83" s="172">
        <f t="shared" si="6"/>
        <v>37</v>
      </c>
      <c r="J83" s="172">
        <f t="shared" si="6"/>
        <v>7</v>
      </c>
      <c r="K83" s="172">
        <f t="shared" si="6"/>
        <v>5</v>
      </c>
      <c r="L83" s="172">
        <f t="shared" si="6"/>
        <v>23</v>
      </c>
      <c r="M83" s="172">
        <f t="shared" si="6"/>
        <v>1</v>
      </c>
      <c r="N83" s="172">
        <f t="shared" si="6"/>
        <v>1</v>
      </c>
      <c r="O83" s="172">
        <f t="shared" si="6"/>
        <v>1</v>
      </c>
      <c r="P83" s="172">
        <f t="shared" si="6"/>
        <v>2</v>
      </c>
      <c r="Q83" s="172">
        <f t="shared" si="6"/>
        <v>1</v>
      </c>
      <c r="R83" s="172">
        <f t="shared" si="6"/>
        <v>0</v>
      </c>
      <c r="S83" s="172">
        <f t="shared" si="6"/>
        <v>0</v>
      </c>
      <c r="T83" s="172">
        <f t="shared" si="6"/>
        <v>3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0</v>
      </c>
      <c r="Y83" s="172">
        <f t="shared" si="6"/>
        <v>9</v>
      </c>
      <c r="Z83" s="172">
        <f t="shared" si="6"/>
        <v>26</v>
      </c>
      <c r="AA83" s="172">
        <f t="shared" si="6"/>
        <v>2</v>
      </c>
      <c r="AB83" s="172">
        <f t="shared" si="6"/>
        <v>10</v>
      </c>
      <c r="AC83" s="172">
        <f t="shared" si="6"/>
        <v>19</v>
      </c>
      <c r="AD83" s="172">
        <f t="shared" si="6"/>
        <v>0</v>
      </c>
      <c r="AE83" s="195">
        <f t="shared" si="6"/>
        <v>8</v>
      </c>
      <c r="AF83" s="171">
        <f t="shared" si="6"/>
        <v>40</v>
      </c>
      <c r="AG83" s="172">
        <f t="shared" si="6"/>
        <v>13</v>
      </c>
      <c r="AH83" s="172">
        <f t="shared" si="6"/>
        <v>40</v>
      </c>
      <c r="AI83" s="172">
        <f t="shared" si="6"/>
        <v>35</v>
      </c>
      <c r="AJ83" s="172">
        <f t="shared" si="6"/>
        <v>0</v>
      </c>
      <c r="AK83" s="172">
        <f t="shared" si="6"/>
        <v>0</v>
      </c>
      <c r="AL83" s="195">
        <f t="shared" si="6"/>
        <v>5</v>
      </c>
      <c r="AM83" s="171">
        <f t="shared" si="6"/>
        <v>36</v>
      </c>
      <c r="AN83" s="172">
        <f t="shared" si="6"/>
        <v>0</v>
      </c>
      <c r="AO83" s="172">
        <f t="shared" si="6"/>
        <v>0</v>
      </c>
      <c r="AP83" s="195">
        <f t="shared" si="6"/>
        <v>0</v>
      </c>
      <c r="AQ83" s="171">
        <f t="shared" si="6"/>
        <v>12</v>
      </c>
      <c r="AR83" s="172">
        <f t="shared" si="6"/>
        <v>9</v>
      </c>
      <c r="AS83" s="195">
        <f t="shared" si="6"/>
        <v>12</v>
      </c>
      <c r="AT83" s="317"/>
      <c r="AU83" s="317"/>
      <c r="AV83" s="317"/>
    </row>
    <row r="84" spans="1:48">
      <c r="A84" s="312" t="s">
        <v>462</v>
      </c>
      <c r="B84" s="126">
        <v>0</v>
      </c>
      <c r="C84" s="169">
        <v>0</v>
      </c>
      <c r="D84" s="168">
        <v>0</v>
      </c>
      <c r="E84" s="169">
        <v>0</v>
      </c>
      <c r="F84" s="212">
        <v>0</v>
      </c>
      <c r="G84" s="167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92">
        <v>0</v>
      </c>
      <c r="AF84" s="167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92">
        <v>0</v>
      </c>
      <c r="AM84" s="167">
        <v>0</v>
      </c>
      <c r="AN84" s="168">
        <v>0</v>
      </c>
      <c r="AO84" s="168">
        <v>0</v>
      </c>
      <c r="AP84" s="192">
        <v>0</v>
      </c>
      <c r="AQ84" s="167">
        <v>0</v>
      </c>
      <c r="AR84" s="168">
        <v>0</v>
      </c>
      <c r="AS84" s="192">
        <v>0</v>
      </c>
      <c r="AT84" s="315"/>
      <c r="AU84" s="315"/>
      <c r="AV84" s="315"/>
    </row>
    <row r="85" spans="1:48">
      <c r="A85" s="312" t="s">
        <v>463</v>
      </c>
      <c r="B85" s="126">
        <v>0</v>
      </c>
      <c r="C85" s="169">
        <v>0</v>
      </c>
      <c r="D85" s="168">
        <v>0</v>
      </c>
      <c r="E85" s="169">
        <v>0</v>
      </c>
      <c r="F85" s="212">
        <v>0</v>
      </c>
      <c r="G85" s="167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92">
        <v>0</v>
      </c>
      <c r="AF85" s="167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92">
        <v>0</v>
      </c>
      <c r="AM85" s="167">
        <v>0</v>
      </c>
      <c r="AN85" s="168">
        <v>0</v>
      </c>
      <c r="AO85" s="168">
        <v>0</v>
      </c>
      <c r="AP85" s="192">
        <v>0</v>
      </c>
      <c r="AQ85" s="167">
        <v>0</v>
      </c>
      <c r="AR85" s="168">
        <v>0</v>
      </c>
      <c r="AS85" s="192">
        <v>0</v>
      </c>
      <c r="AT85" s="315"/>
      <c r="AU85" s="315"/>
      <c r="AV85" s="315"/>
    </row>
    <row r="86" spans="1:48">
      <c r="A86" s="312" t="s">
        <v>464</v>
      </c>
      <c r="B86" s="126">
        <v>1</v>
      </c>
      <c r="C86" s="169">
        <v>569.49</v>
      </c>
      <c r="D86" s="168">
        <v>1</v>
      </c>
      <c r="E86" s="169">
        <v>569.49</v>
      </c>
      <c r="F86" s="212">
        <v>3</v>
      </c>
      <c r="G86" s="167">
        <v>1</v>
      </c>
      <c r="H86" s="168">
        <v>1</v>
      </c>
      <c r="I86" s="168">
        <v>1</v>
      </c>
      <c r="J86" s="168">
        <v>0</v>
      </c>
      <c r="K86" s="168">
        <v>1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1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1</v>
      </c>
      <c r="AA86" s="168">
        <v>0</v>
      </c>
      <c r="AB86" s="168">
        <v>0</v>
      </c>
      <c r="AC86" s="168">
        <v>1</v>
      </c>
      <c r="AD86" s="168">
        <v>0</v>
      </c>
      <c r="AE86" s="192">
        <v>0</v>
      </c>
      <c r="AF86" s="167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92">
        <v>0</v>
      </c>
      <c r="AM86" s="167">
        <v>0</v>
      </c>
      <c r="AN86" s="168">
        <v>0</v>
      </c>
      <c r="AO86" s="168">
        <v>0</v>
      </c>
      <c r="AP86" s="192">
        <v>0</v>
      </c>
      <c r="AQ86" s="167">
        <v>1</v>
      </c>
      <c r="AR86" s="168">
        <v>1</v>
      </c>
      <c r="AS86" s="192">
        <v>1</v>
      </c>
      <c r="AT86" s="315"/>
      <c r="AU86" s="315"/>
      <c r="AV86" s="315"/>
    </row>
    <row r="87" spans="1:48">
      <c r="A87" s="312" t="s">
        <v>465</v>
      </c>
      <c r="B87" s="126">
        <v>0</v>
      </c>
      <c r="C87" s="169">
        <v>0</v>
      </c>
      <c r="D87" s="168">
        <v>0</v>
      </c>
      <c r="E87" s="169">
        <v>0</v>
      </c>
      <c r="F87" s="212">
        <v>0</v>
      </c>
      <c r="G87" s="167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68">
        <v>0</v>
      </c>
      <c r="AE87" s="192">
        <v>0</v>
      </c>
      <c r="AF87" s="167">
        <v>0</v>
      </c>
      <c r="AG87" s="168">
        <v>0</v>
      </c>
      <c r="AH87" s="168">
        <v>0</v>
      </c>
      <c r="AI87" s="168">
        <v>0</v>
      </c>
      <c r="AJ87" s="168">
        <v>0</v>
      </c>
      <c r="AK87" s="168">
        <v>0</v>
      </c>
      <c r="AL87" s="192">
        <v>0</v>
      </c>
      <c r="AM87" s="167">
        <v>0</v>
      </c>
      <c r="AN87" s="168">
        <v>0</v>
      </c>
      <c r="AO87" s="168">
        <v>0</v>
      </c>
      <c r="AP87" s="192">
        <v>0</v>
      </c>
      <c r="AQ87" s="167">
        <v>0</v>
      </c>
      <c r="AR87" s="168">
        <v>0</v>
      </c>
      <c r="AS87" s="192">
        <v>0</v>
      </c>
      <c r="AT87" s="315"/>
      <c r="AU87" s="315"/>
      <c r="AV87" s="315"/>
    </row>
    <row r="88" spans="1:48">
      <c r="A88" s="312" t="s">
        <v>466</v>
      </c>
      <c r="B88" s="126">
        <v>0</v>
      </c>
      <c r="C88" s="169">
        <v>0</v>
      </c>
      <c r="D88" s="168">
        <v>0</v>
      </c>
      <c r="E88" s="169">
        <v>0</v>
      </c>
      <c r="F88" s="212">
        <v>0</v>
      </c>
      <c r="G88" s="167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0</v>
      </c>
      <c r="AD88" s="168">
        <v>0</v>
      </c>
      <c r="AE88" s="192">
        <v>0</v>
      </c>
      <c r="AF88" s="167">
        <v>0</v>
      </c>
      <c r="AG88" s="168">
        <v>0</v>
      </c>
      <c r="AH88" s="168">
        <v>0</v>
      </c>
      <c r="AI88" s="168">
        <v>0</v>
      </c>
      <c r="AJ88" s="168">
        <v>0</v>
      </c>
      <c r="AK88" s="168">
        <v>0</v>
      </c>
      <c r="AL88" s="192">
        <v>0</v>
      </c>
      <c r="AM88" s="167">
        <v>0</v>
      </c>
      <c r="AN88" s="168">
        <v>0</v>
      </c>
      <c r="AO88" s="168">
        <v>0</v>
      </c>
      <c r="AP88" s="192">
        <v>0</v>
      </c>
      <c r="AQ88" s="167">
        <v>0</v>
      </c>
      <c r="AR88" s="168">
        <v>0</v>
      </c>
      <c r="AS88" s="192">
        <v>0</v>
      </c>
      <c r="AT88" s="315"/>
      <c r="AU88" s="315"/>
      <c r="AV88" s="315"/>
    </row>
    <row r="89" spans="1:48">
      <c r="A89" s="312" t="s">
        <v>467</v>
      </c>
      <c r="B89" s="126">
        <v>2</v>
      </c>
      <c r="C89" s="169">
        <v>1112.28</v>
      </c>
      <c r="D89" s="168">
        <v>2</v>
      </c>
      <c r="E89" s="169">
        <v>1112.28</v>
      </c>
      <c r="F89" s="212">
        <v>3</v>
      </c>
      <c r="G89" s="167">
        <v>2</v>
      </c>
      <c r="H89" s="168">
        <v>2</v>
      </c>
      <c r="I89" s="168">
        <v>2</v>
      </c>
      <c r="J89" s="168">
        <v>0</v>
      </c>
      <c r="K89" s="168">
        <v>0</v>
      </c>
      <c r="L89" s="168">
        <v>2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1</v>
      </c>
      <c r="U89" s="168">
        <v>0</v>
      </c>
      <c r="V89" s="168">
        <v>0</v>
      </c>
      <c r="W89" s="168">
        <v>0</v>
      </c>
      <c r="X89" s="168">
        <v>0</v>
      </c>
      <c r="Y89" s="168">
        <v>2</v>
      </c>
      <c r="Z89" s="168">
        <v>0</v>
      </c>
      <c r="AA89" s="168">
        <v>0</v>
      </c>
      <c r="AB89" s="168">
        <v>0</v>
      </c>
      <c r="AC89" s="168">
        <v>1</v>
      </c>
      <c r="AD89" s="168">
        <v>0</v>
      </c>
      <c r="AE89" s="192">
        <v>1</v>
      </c>
      <c r="AF89" s="167">
        <v>2</v>
      </c>
      <c r="AG89" s="168">
        <v>2</v>
      </c>
      <c r="AH89" s="168">
        <v>2</v>
      </c>
      <c r="AI89" s="168">
        <v>2</v>
      </c>
      <c r="AJ89" s="168">
        <v>0</v>
      </c>
      <c r="AK89" s="168">
        <v>0</v>
      </c>
      <c r="AL89" s="192">
        <v>0</v>
      </c>
      <c r="AM89" s="167">
        <v>2</v>
      </c>
      <c r="AN89" s="168">
        <v>0</v>
      </c>
      <c r="AO89" s="168">
        <v>0</v>
      </c>
      <c r="AP89" s="192">
        <v>0</v>
      </c>
      <c r="AQ89" s="167">
        <v>0</v>
      </c>
      <c r="AR89" s="168">
        <v>0</v>
      </c>
      <c r="AS89" s="192">
        <v>0</v>
      </c>
      <c r="AT89" s="315"/>
      <c r="AU89" s="315"/>
      <c r="AV89" s="315"/>
    </row>
    <row r="90" spans="1:48">
      <c r="A90" s="312" t="s">
        <v>468</v>
      </c>
      <c r="B90" s="126">
        <v>1</v>
      </c>
      <c r="C90" s="169">
        <v>569.49</v>
      </c>
      <c r="D90" s="168">
        <v>1</v>
      </c>
      <c r="E90" s="169">
        <v>569.49</v>
      </c>
      <c r="F90" s="212">
        <v>3</v>
      </c>
      <c r="G90" s="167">
        <v>1</v>
      </c>
      <c r="H90" s="168">
        <v>1</v>
      </c>
      <c r="I90" s="168">
        <v>1</v>
      </c>
      <c r="J90" s="168">
        <v>0</v>
      </c>
      <c r="K90" s="168">
        <v>0</v>
      </c>
      <c r="L90" s="168">
        <v>0</v>
      </c>
      <c r="M90" s="168">
        <v>0</v>
      </c>
      <c r="N90" s="168">
        <v>1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1</v>
      </c>
      <c r="AA90" s="168">
        <v>0</v>
      </c>
      <c r="AB90" s="168">
        <v>0</v>
      </c>
      <c r="AC90" s="168">
        <v>1</v>
      </c>
      <c r="AD90" s="168">
        <v>0</v>
      </c>
      <c r="AE90" s="192">
        <v>0</v>
      </c>
      <c r="AF90" s="167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92">
        <v>0</v>
      </c>
      <c r="AM90" s="167">
        <v>0</v>
      </c>
      <c r="AN90" s="168">
        <v>0</v>
      </c>
      <c r="AO90" s="168">
        <v>0</v>
      </c>
      <c r="AP90" s="192">
        <v>0</v>
      </c>
      <c r="AQ90" s="167">
        <v>1</v>
      </c>
      <c r="AR90" s="168">
        <v>1</v>
      </c>
      <c r="AS90" s="192">
        <v>1</v>
      </c>
      <c r="AT90" s="315"/>
      <c r="AU90" s="315"/>
      <c r="AV90" s="315"/>
    </row>
    <row r="91" spans="1:48">
      <c r="A91" s="312" t="s">
        <v>469</v>
      </c>
      <c r="B91" s="126">
        <v>6</v>
      </c>
      <c r="C91" s="169">
        <v>3164.81</v>
      </c>
      <c r="D91" s="168">
        <v>6</v>
      </c>
      <c r="E91" s="169">
        <v>3164.81</v>
      </c>
      <c r="F91" s="212">
        <v>2.8</v>
      </c>
      <c r="G91" s="167">
        <v>6</v>
      </c>
      <c r="H91" s="168">
        <v>4</v>
      </c>
      <c r="I91" s="168">
        <v>6</v>
      </c>
      <c r="J91" s="168">
        <v>1</v>
      </c>
      <c r="K91" s="168">
        <v>0</v>
      </c>
      <c r="L91" s="168">
        <v>2</v>
      </c>
      <c r="M91" s="168">
        <v>0</v>
      </c>
      <c r="N91" s="168">
        <v>0</v>
      </c>
      <c r="O91" s="168">
        <v>0</v>
      </c>
      <c r="P91" s="168">
        <v>0</v>
      </c>
      <c r="Q91" s="168">
        <v>3</v>
      </c>
      <c r="R91" s="168">
        <v>0</v>
      </c>
      <c r="S91" s="168">
        <v>0</v>
      </c>
      <c r="T91" s="168">
        <v>1</v>
      </c>
      <c r="U91" s="168">
        <v>0</v>
      </c>
      <c r="V91" s="168">
        <v>0</v>
      </c>
      <c r="W91" s="168">
        <v>0</v>
      </c>
      <c r="X91" s="168">
        <v>0</v>
      </c>
      <c r="Y91" s="168">
        <v>2</v>
      </c>
      <c r="Z91" s="168">
        <v>4</v>
      </c>
      <c r="AA91" s="168">
        <v>0</v>
      </c>
      <c r="AB91" s="168">
        <v>3</v>
      </c>
      <c r="AC91" s="168">
        <v>3</v>
      </c>
      <c r="AD91" s="168">
        <v>0</v>
      </c>
      <c r="AE91" s="192">
        <v>0</v>
      </c>
      <c r="AF91" s="167">
        <v>10</v>
      </c>
      <c r="AG91" s="168">
        <v>6</v>
      </c>
      <c r="AH91" s="168">
        <v>10</v>
      </c>
      <c r="AI91" s="168">
        <v>6</v>
      </c>
      <c r="AJ91" s="168">
        <v>0</v>
      </c>
      <c r="AK91" s="168">
        <v>0</v>
      </c>
      <c r="AL91" s="192">
        <v>4</v>
      </c>
      <c r="AM91" s="167">
        <v>0</v>
      </c>
      <c r="AN91" s="168">
        <v>1</v>
      </c>
      <c r="AO91" s="168">
        <v>2</v>
      </c>
      <c r="AP91" s="192">
        <v>0</v>
      </c>
      <c r="AQ91" s="167">
        <v>1</v>
      </c>
      <c r="AR91" s="168">
        <v>0</v>
      </c>
      <c r="AS91" s="192">
        <v>1</v>
      </c>
      <c r="AT91" s="315"/>
      <c r="AU91" s="315"/>
      <c r="AV91" s="315"/>
    </row>
    <row r="92" spans="1:48">
      <c r="A92" s="312" t="s">
        <v>470</v>
      </c>
      <c r="B92" s="126">
        <v>0</v>
      </c>
      <c r="C92" s="169">
        <v>0</v>
      </c>
      <c r="D92" s="168">
        <v>0</v>
      </c>
      <c r="E92" s="169">
        <v>0</v>
      </c>
      <c r="F92" s="212">
        <v>0</v>
      </c>
      <c r="G92" s="167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92">
        <v>0</v>
      </c>
      <c r="AF92" s="167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92">
        <v>0</v>
      </c>
      <c r="AM92" s="167">
        <v>0</v>
      </c>
      <c r="AN92" s="168">
        <v>0</v>
      </c>
      <c r="AO92" s="168">
        <v>0</v>
      </c>
      <c r="AP92" s="192">
        <v>0</v>
      </c>
      <c r="AQ92" s="167">
        <v>0</v>
      </c>
      <c r="AR92" s="168">
        <v>0</v>
      </c>
      <c r="AS92" s="192">
        <v>0</v>
      </c>
      <c r="AT92" s="315"/>
      <c r="AU92" s="315"/>
      <c r="AV92" s="315"/>
    </row>
    <row r="93" spans="1:48">
      <c r="A93" s="312" t="s">
        <v>471</v>
      </c>
      <c r="B93" s="126">
        <v>0</v>
      </c>
      <c r="C93" s="169">
        <v>0</v>
      </c>
      <c r="D93" s="168">
        <v>0</v>
      </c>
      <c r="E93" s="169">
        <v>0</v>
      </c>
      <c r="F93" s="212">
        <v>0</v>
      </c>
      <c r="G93" s="167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168">
        <v>0</v>
      </c>
      <c r="AE93" s="192">
        <v>0</v>
      </c>
      <c r="AF93" s="167">
        <v>0</v>
      </c>
      <c r="AG93" s="168">
        <v>0</v>
      </c>
      <c r="AH93" s="168">
        <v>0</v>
      </c>
      <c r="AI93" s="168">
        <v>0</v>
      </c>
      <c r="AJ93" s="168">
        <v>0</v>
      </c>
      <c r="AK93" s="168">
        <v>0</v>
      </c>
      <c r="AL93" s="192">
        <v>0</v>
      </c>
      <c r="AM93" s="167">
        <v>0</v>
      </c>
      <c r="AN93" s="168">
        <v>0</v>
      </c>
      <c r="AO93" s="168">
        <v>0</v>
      </c>
      <c r="AP93" s="192">
        <v>0</v>
      </c>
      <c r="AQ93" s="167">
        <v>0</v>
      </c>
      <c r="AR93" s="168">
        <v>0</v>
      </c>
      <c r="AS93" s="192">
        <v>0</v>
      </c>
      <c r="AT93" s="315"/>
      <c r="AU93" s="315"/>
      <c r="AV93" s="315"/>
    </row>
    <row r="94" spans="1:48">
      <c r="A94" s="312" t="s">
        <v>472</v>
      </c>
      <c r="B94" s="126">
        <v>3</v>
      </c>
      <c r="C94" s="169">
        <v>1681.77</v>
      </c>
      <c r="D94" s="168">
        <v>3</v>
      </c>
      <c r="E94" s="169">
        <v>1681.77</v>
      </c>
      <c r="F94" s="212">
        <v>3</v>
      </c>
      <c r="G94" s="167">
        <v>3</v>
      </c>
      <c r="H94" s="168">
        <v>3</v>
      </c>
      <c r="I94" s="168">
        <v>3</v>
      </c>
      <c r="J94" s="168">
        <v>0</v>
      </c>
      <c r="K94" s="168">
        <v>1</v>
      </c>
      <c r="L94" s="168">
        <v>2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2</v>
      </c>
      <c r="AA94" s="168">
        <v>1</v>
      </c>
      <c r="AB94" s="168">
        <v>3</v>
      </c>
      <c r="AC94" s="168">
        <v>0</v>
      </c>
      <c r="AD94" s="168">
        <v>0</v>
      </c>
      <c r="AE94" s="192">
        <v>0</v>
      </c>
      <c r="AF94" s="167">
        <v>3</v>
      </c>
      <c r="AG94" s="168">
        <v>3</v>
      </c>
      <c r="AH94" s="168">
        <v>3</v>
      </c>
      <c r="AI94" s="168">
        <v>3</v>
      </c>
      <c r="AJ94" s="168">
        <v>0</v>
      </c>
      <c r="AK94" s="168">
        <v>0</v>
      </c>
      <c r="AL94" s="192">
        <v>0</v>
      </c>
      <c r="AM94" s="167">
        <v>3</v>
      </c>
      <c r="AN94" s="168">
        <v>0</v>
      </c>
      <c r="AO94" s="168">
        <v>0</v>
      </c>
      <c r="AP94" s="192">
        <v>0</v>
      </c>
      <c r="AQ94" s="167">
        <v>0</v>
      </c>
      <c r="AR94" s="168">
        <v>0</v>
      </c>
      <c r="AS94" s="192">
        <v>0</v>
      </c>
      <c r="AT94" s="315"/>
      <c r="AU94" s="315"/>
      <c r="AV94" s="315"/>
    </row>
    <row r="95" spans="1:48" ht="14.25" thickBot="1">
      <c r="A95" s="316" t="s">
        <v>473</v>
      </c>
      <c r="B95" s="202">
        <f>SUM(B84:B94)</f>
        <v>13</v>
      </c>
      <c r="C95" s="203">
        <f t="shared" ref="C95:AS95" si="7">SUM(C84:C94)</f>
        <v>7097.84</v>
      </c>
      <c r="D95" s="204">
        <f t="shared" si="7"/>
        <v>13</v>
      </c>
      <c r="E95" s="203">
        <f t="shared" si="7"/>
        <v>7097.84</v>
      </c>
      <c r="F95" s="214">
        <f t="shared" si="7"/>
        <v>14.8</v>
      </c>
      <c r="G95" s="205">
        <f t="shared" si="7"/>
        <v>13</v>
      </c>
      <c r="H95" s="204">
        <f t="shared" si="7"/>
        <v>11</v>
      </c>
      <c r="I95" s="204">
        <f t="shared" si="7"/>
        <v>13</v>
      </c>
      <c r="J95" s="204">
        <f t="shared" si="7"/>
        <v>1</v>
      </c>
      <c r="K95" s="204">
        <f t="shared" si="7"/>
        <v>2</v>
      </c>
      <c r="L95" s="204">
        <f t="shared" si="7"/>
        <v>6</v>
      </c>
      <c r="M95" s="204">
        <f t="shared" si="7"/>
        <v>0</v>
      </c>
      <c r="N95" s="204">
        <f t="shared" si="7"/>
        <v>1</v>
      </c>
      <c r="O95" s="204">
        <f t="shared" si="7"/>
        <v>0</v>
      </c>
      <c r="P95" s="204">
        <f t="shared" si="7"/>
        <v>0</v>
      </c>
      <c r="Q95" s="204">
        <f t="shared" si="7"/>
        <v>3</v>
      </c>
      <c r="R95" s="204">
        <f t="shared" si="7"/>
        <v>0</v>
      </c>
      <c r="S95" s="204">
        <f t="shared" si="7"/>
        <v>0</v>
      </c>
      <c r="T95" s="204">
        <f t="shared" si="7"/>
        <v>3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0</v>
      </c>
      <c r="Y95" s="204">
        <f t="shared" si="7"/>
        <v>4</v>
      </c>
      <c r="Z95" s="204">
        <f t="shared" si="7"/>
        <v>8</v>
      </c>
      <c r="AA95" s="204">
        <f t="shared" si="7"/>
        <v>1</v>
      </c>
      <c r="AB95" s="204">
        <f t="shared" si="7"/>
        <v>6</v>
      </c>
      <c r="AC95" s="204">
        <f t="shared" si="7"/>
        <v>6</v>
      </c>
      <c r="AD95" s="204">
        <f t="shared" si="7"/>
        <v>0</v>
      </c>
      <c r="AE95" s="206">
        <f t="shared" si="7"/>
        <v>1</v>
      </c>
      <c r="AF95" s="205">
        <f t="shared" si="7"/>
        <v>15</v>
      </c>
      <c r="AG95" s="204">
        <f t="shared" si="7"/>
        <v>11</v>
      </c>
      <c r="AH95" s="204">
        <f t="shared" si="7"/>
        <v>15</v>
      </c>
      <c r="AI95" s="204">
        <f t="shared" si="7"/>
        <v>11</v>
      </c>
      <c r="AJ95" s="204">
        <f t="shared" si="7"/>
        <v>0</v>
      </c>
      <c r="AK95" s="204">
        <f t="shared" si="7"/>
        <v>0</v>
      </c>
      <c r="AL95" s="206">
        <f t="shared" si="7"/>
        <v>4</v>
      </c>
      <c r="AM95" s="205">
        <f t="shared" si="7"/>
        <v>5</v>
      </c>
      <c r="AN95" s="204">
        <f t="shared" si="7"/>
        <v>1</v>
      </c>
      <c r="AO95" s="204">
        <f t="shared" si="7"/>
        <v>2</v>
      </c>
      <c r="AP95" s="206">
        <f t="shared" si="7"/>
        <v>0</v>
      </c>
      <c r="AQ95" s="205">
        <f t="shared" si="7"/>
        <v>3</v>
      </c>
      <c r="AR95" s="204">
        <f t="shared" si="7"/>
        <v>2</v>
      </c>
      <c r="AS95" s="206">
        <f t="shared" si="7"/>
        <v>3</v>
      </c>
      <c r="AT95" s="317"/>
      <c r="AU95" s="317"/>
      <c r="AV95" s="317"/>
    </row>
    <row r="96" spans="1:48" ht="14.25" thickBot="1">
      <c r="A96" s="318" t="s">
        <v>386</v>
      </c>
      <c r="B96" s="208">
        <f>B17+B25+B35+B43+B55+B69+B83+B95</f>
        <v>200</v>
      </c>
      <c r="C96" s="181">
        <f>C17+C25+C35+C43+C55+C69+C83+C95</f>
        <v>111296.73000000001</v>
      </c>
      <c r="D96" s="180">
        <f t="shared" ref="D96:AQ96" si="8">D17+D25+D35+D43+D55+D69+D83+D95</f>
        <v>195</v>
      </c>
      <c r="E96" s="181">
        <f t="shared" si="8"/>
        <v>108223.84999999999</v>
      </c>
      <c r="F96" s="215">
        <f t="shared" si="8"/>
        <v>105.73</v>
      </c>
      <c r="G96" s="179">
        <f t="shared" si="8"/>
        <v>194</v>
      </c>
      <c r="H96" s="180">
        <f t="shared" si="8"/>
        <v>110</v>
      </c>
      <c r="I96" s="180">
        <f t="shared" si="8"/>
        <v>194</v>
      </c>
      <c r="J96" s="180">
        <f t="shared" si="8"/>
        <v>59</v>
      </c>
      <c r="K96" s="180">
        <f t="shared" si="8"/>
        <v>42</v>
      </c>
      <c r="L96" s="180">
        <f t="shared" si="8"/>
        <v>102</v>
      </c>
      <c r="M96" s="180">
        <f t="shared" si="8"/>
        <v>3</v>
      </c>
      <c r="N96" s="180">
        <f t="shared" si="8"/>
        <v>4</v>
      </c>
      <c r="O96" s="180">
        <f t="shared" si="8"/>
        <v>1</v>
      </c>
      <c r="P96" s="180">
        <f t="shared" si="8"/>
        <v>2</v>
      </c>
      <c r="Q96" s="180">
        <f t="shared" si="8"/>
        <v>11</v>
      </c>
      <c r="R96" s="180">
        <f t="shared" si="8"/>
        <v>0</v>
      </c>
      <c r="S96" s="180">
        <f t="shared" si="8"/>
        <v>0</v>
      </c>
      <c r="T96" s="180">
        <f t="shared" si="8"/>
        <v>13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0</v>
      </c>
      <c r="Y96" s="180">
        <f t="shared" si="8"/>
        <v>87</v>
      </c>
      <c r="Z96" s="180">
        <f t="shared" si="8"/>
        <v>92</v>
      </c>
      <c r="AA96" s="180">
        <f t="shared" si="8"/>
        <v>15</v>
      </c>
      <c r="AB96" s="180">
        <f t="shared" si="8"/>
        <v>54</v>
      </c>
      <c r="AC96" s="180">
        <f t="shared" si="8"/>
        <v>100</v>
      </c>
      <c r="AD96" s="180">
        <f t="shared" si="8"/>
        <v>1</v>
      </c>
      <c r="AE96" s="209">
        <f t="shared" si="8"/>
        <v>39</v>
      </c>
      <c r="AF96" s="179">
        <f t="shared" si="8"/>
        <v>209</v>
      </c>
      <c r="AG96" s="180">
        <f t="shared" si="8"/>
        <v>108</v>
      </c>
      <c r="AH96" s="180">
        <f t="shared" si="8"/>
        <v>207</v>
      </c>
      <c r="AI96" s="180">
        <f t="shared" si="8"/>
        <v>177</v>
      </c>
      <c r="AJ96" s="180">
        <f t="shared" si="8"/>
        <v>2</v>
      </c>
      <c r="AK96" s="180">
        <f t="shared" si="8"/>
        <v>0</v>
      </c>
      <c r="AL96" s="209">
        <f t="shared" si="8"/>
        <v>29</v>
      </c>
      <c r="AM96" s="179">
        <f t="shared" si="8"/>
        <v>140</v>
      </c>
      <c r="AN96" s="180">
        <f t="shared" si="8"/>
        <v>12</v>
      </c>
      <c r="AO96" s="180">
        <f t="shared" si="8"/>
        <v>39</v>
      </c>
      <c r="AP96" s="209">
        <f t="shared" si="8"/>
        <v>6</v>
      </c>
      <c r="AQ96" s="179">
        <f t="shared" si="8"/>
        <v>60</v>
      </c>
      <c r="AR96" s="180">
        <f t="shared" ref="AR96" si="9">AR17+AR25+AR35+AR43+AR55+AR69+AR83+AR95</f>
        <v>40</v>
      </c>
      <c r="AS96" s="209">
        <f t="shared" ref="AS96" si="10">AS17+AS25+AS35+AS43+AS55+AS69+AS83+AS95</f>
        <v>60</v>
      </c>
      <c r="AT96" s="322"/>
      <c r="AU96" s="322"/>
      <c r="AV96" s="322"/>
    </row>
    <row r="97" spans="1:48">
      <c r="E97" s="351"/>
      <c r="AT97" s="311"/>
      <c r="AU97" s="311"/>
      <c r="AV97" s="311"/>
    </row>
    <row r="98" spans="1:48">
      <c r="B98" s="328"/>
      <c r="E98" s="351"/>
      <c r="AT98" s="311"/>
      <c r="AU98" s="311"/>
      <c r="AV98" s="311"/>
    </row>
    <row r="99" spans="1:48">
      <c r="A99" s="1" t="s">
        <v>491</v>
      </c>
      <c r="B99" s="467">
        <f>B17</f>
        <v>0</v>
      </c>
      <c r="C99" s="351">
        <f t="shared" ref="C99:AS99" si="11">C17</f>
        <v>0</v>
      </c>
      <c r="D99" s="303">
        <f t="shared" si="11"/>
        <v>0</v>
      </c>
      <c r="E99" s="351">
        <f t="shared" si="11"/>
        <v>0</v>
      </c>
      <c r="F99" s="303">
        <f t="shared" si="11"/>
        <v>0</v>
      </c>
      <c r="G99" s="44">
        <f t="shared" si="11"/>
        <v>0</v>
      </c>
      <c r="H99" s="44">
        <f t="shared" si="11"/>
        <v>0</v>
      </c>
      <c r="I99" s="44">
        <f t="shared" si="11"/>
        <v>0</v>
      </c>
      <c r="J99" s="44">
        <f t="shared" si="11"/>
        <v>0</v>
      </c>
      <c r="K99" s="44">
        <f t="shared" si="11"/>
        <v>0</v>
      </c>
      <c r="L99" s="44">
        <f t="shared" si="11"/>
        <v>0</v>
      </c>
      <c r="M99" s="44">
        <f t="shared" si="11"/>
        <v>0</v>
      </c>
      <c r="N99" s="44">
        <f t="shared" si="11"/>
        <v>0</v>
      </c>
      <c r="O99" s="44">
        <f t="shared" si="11"/>
        <v>0</v>
      </c>
      <c r="P99" s="44">
        <f t="shared" si="11"/>
        <v>0</v>
      </c>
      <c r="Q99" s="44">
        <f t="shared" si="11"/>
        <v>0</v>
      </c>
      <c r="R99" s="44">
        <f t="shared" si="11"/>
        <v>0</v>
      </c>
      <c r="S99" s="44">
        <f t="shared" si="11"/>
        <v>0</v>
      </c>
      <c r="T99" s="44">
        <f t="shared" si="11"/>
        <v>0</v>
      </c>
      <c r="U99" s="44">
        <f t="shared" si="11"/>
        <v>0</v>
      </c>
      <c r="V99" s="44">
        <f t="shared" si="11"/>
        <v>0</v>
      </c>
      <c r="W99" s="44">
        <f t="shared" si="11"/>
        <v>0</v>
      </c>
      <c r="X99" s="44">
        <f t="shared" si="11"/>
        <v>0</v>
      </c>
      <c r="Y99" s="326">
        <f t="shared" si="11"/>
        <v>0</v>
      </c>
      <c r="Z99" s="326">
        <f t="shared" si="11"/>
        <v>0</v>
      </c>
      <c r="AA99" s="326">
        <f t="shared" si="11"/>
        <v>0</v>
      </c>
      <c r="AB99" s="326">
        <f t="shared" si="11"/>
        <v>0</v>
      </c>
      <c r="AC99" s="326">
        <f t="shared" si="11"/>
        <v>0</v>
      </c>
      <c r="AD99" s="326">
        <f t="shared" si="11"/>
        <v>0</v>
      </c>
      <c r="AE99" s="326">
        <f t="shared" si="11"/>
        <v>0</v>
      </c>
      <c r="AF99" s="303">
        <f t="shared" si="11"/>
        <v>0</v>
      </c>
      <c r="AG99" s="303">
        <f t="shared" si="11"/>
        <v>0</v>
      </c>
      <c r="AH99" s="303">
        <f t="shared" si="11"/>
        <v>0</v>
      </c>
      <c r="AI99" s="303">
        <f t="shared" si="11"/>
        <v>0</v>
      </c>
      <c r="AJ99" s="303">
        <f t="shared" si="11"/>
        <v>0</v>
      </c>
      <c r="AK99" s="303">
        <f t="shared" si="11"/>
        <v>0</v>
      </c>
      <c r="AL99" s="303">
        <f t="shared" si="11"/>
        <v>0</v>
      </c>
      <c r="AM99" s="303">
        <f t="shared" si="11"/>
        <v>0</v>
      </c>
      <c r="AN99" s="303">
        <f t="shared" si="11"/>
        <v>0</v>
      </c>
      <c r="AO99" s="303">
        <f t="shared" si="11"/>
        <v>0</v>
      </c>
      <c r="AP99" s="303">
        <f t="shared" si="11"/>
        <v>0</v>
      </c>
      <c r="AQ99" s="303">
        <f t="shared" si="11"/>
        <v>0</v>
      </c>
      <c r="AR99" s="303">
        <f t="shared" si="11"/>
        <v>0</v>
      </c>
      <c r="AS99" s="303">
        <f t="shared" si="11"/>
        <v>0</v>
      </c>
      <c r="AT99" s="311"/>
      <c r="AU99" s="311"/>
      <c r="AV99" s="311"/>
    </row>
    <row r="100" spans="1:48">
      <c r="A100" s="1" t="s">
        <v>386</v>
      </c>
      <c r="B100" s="467">
        <f>B96-B17</f>
        <v>200</v>
      </c>
      <c r="C100" s="352">
        <f t="shared" ref="C100:AS100" si="12">C96-C17</f>
        <v>111296.73000000001</v>
      </c>
      <c r="D100" s="328">
        <f t="shared" si="12"/>
        <v>195</v>
      </c>
      <c r="E100" s="352">
        <f t="shared" si="12"/>
        <v>108223.84999999999</v>
      </c>
      <c r="F100" s="328">
        <f t="shared" si="12"/>
        <v>105.73</v>
      </c>
      <c r="G100" s="328">
        <f t="shared" si="12"/>
        <v>194</v>
      </c>
      <c r="H100" s="328">
        <f t="shared" si="12"/>
        <v>110</v>
      </c>
      <c r="I100" s="328">
        <f t="shared" si="12"/>
        <v>194</v>
      </c>
      <c r="J100" s="328">
        <f t="shared" si="12"/>
        <v>59</v>
      </c>
      <c r="K100" s="328">
        <f t="shared" si="12"/>
        <v>42</v>
      </c>
      <c r="L100" s="328">
        <f t="shared" si="12"/>
        <v>102</v>
      </c>
      <c r="M100" s="328">
        <f t="shared" si="12"/>
        <v>3</v>
      </c>
      <c r="N100" s="328">
        <f t="shared" si="12"/>
        <v>4</v>
      </c>
      <c r="O100" s="328">
        <f t="shared" si="12"/>
        <v>1</v>
      </c>
      <c r="P100" s="328">
        <f t="shared" si="12"/>
        <v>2</v>
      </c>
      <c r="Q100" s="328">
        <f t="shared" si="12"/>
        <v>11</v>
      </c>
      <c r="R100" s="328">
        <f t="shared" si="12"/>
        <v>0</v>
      </c>
      <c r="S100" s="328">
        <f t="shared" si="12"/>
        <v>0</v>
      </c>
      <c r="T100" s="328">
        <f t="shared" si="12"/>
        <v>13</v>
      </c>
      <c r="U100" s="328">
        <f t="shared" si="12"/>
        <v>0</v>
      </c>
      <c r="V100" s="328">
        <f t="shared" si="12"/>
        <v>0</v>
      </c>
      <c r="W100" s="328">
        <f t="shared" si="12"/>
        <v>0</v>
      </c>
      <c r="X100" s="328">
        <f t="shared" si="12"/>
        <v>0</v>
      </c>
      <c r="Y100" s="328">
        <f t="shared" si="12"/>
        <v>87</v>
      </c>
      <c r="Z100" s="328">
        <f t="shared" si="12"/>
        <v>92</v>
      </c>
      <c r="AA100" s="328">
        <f t="shared" si="12"/>
        <v>15</v>
      </c>
      <c r="AB100" s="328">
        <f t="shared" si="12"/>
        <v>54</v>
      </c>
      <c r="AC100" s="328">
        <f t="shared" si="12"/>
        <v>100</v>
      </c>
      <c r="AD100" s="328">
        <f t="shared" si="12"/>
        <v>1</v>
      </c>
      <c r="AE100" s="328">
        <f t="shared" si="12"/>
        <v>39</v>
      </c>
      <c r="AF100" s="328">
        <f t="shared" si="12"/>
        <v>209</v>
      </c>
      <c r="AG100" s="328">
        <f t="shared" si="12"/>
        <v>108</v>
      </c>
      <c r="AH100" s="328">
        <f t="shared" si="12"/>
        <v>207</v>
      </c>
      <c r="AI100" s="328">
        <f t="shared" si="12"/>
        <v>177</v>
      </c>
      <c r="AJ100" s="328">
        <f t="shared" si="12"/>
        <v>2</v>
      </c>
      <c r="AK100" s="328">
        <f t="shared" si="12"/>
        <v>0</v>
      </c>
      <c r="AL100" s="328">
        <f t="shared" si="12"/>
        <v>29</v>
      </c>
      <c r="AM100" s="328">
        <f t="shared" si="12"/>
        <v>140</v>
      </c>
      <c r="AN100" s="328">
        <f t="shared" si="12"/>
        <v>12</v>
      </c>
      <c r="AO100" s="328">
        <f t="shared" si="12"/>
        <v>39</v>
      </c>
      <c r="AP100" s="328">
        <f t="shared" si="12"/>
        <v>6</v>
      </c>
      <c r="AQ100" s="328">
        <f t="shared" si="12"/>
        <v>60</v>
      </c>
      <c r="AR100" s="328">
        <f t="shared" si="12"/>
        <v>40</v>
      </c>
      <c r="AS100" s="328">
        <f t="shared" si="12"/>
        <v>60</v>
      </c>
      <c r="AT100" s="328"/>
      <c r="AU100" s="328"/>
      <c r="AV100" s="328"/>
    </row>
    <row r="101" spans="1:48">
      <c r="B101" s="44"/>
      <c r="C101" s="325"/>
      <c r="D101" s="44"/>
      <c r="E101" s="325"/>
      <c r="F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48">
      <c r="AT102" s="311"/>
      <c r="AU102" s="311"/>
      <c r="AV102" s="311"/>
    </row>
    <row r="103" spans="1:48">
      <c r="AT103" s="311"/>
      <c r="AU103" s="311"/>
      <c r="AV103" s="311"/>
    </row>
    <row r="104" spans="1:48">
      <c r="AT104" s="311"/>
      <c r="AU104" s="311"/>
      <c r="AV104" s="311"/>
    </row>
    <row r="105" spans="1:48">
      <c r="AT105" s="311"/>
      <c r="AU105" s="311"/>
      <c r="AV105" s="311"/>
    </row>
    <row r="106" spans="1:48">
      <c r="AT106" s="311"/>
      <c r="AU106" s="311"/>
      <c r="AV106" s="311"/>
    </row>
    <row r="107" spans="1:48">
      <c r="AT107" s="311"/>
      <c r="AU107" s="311"/>
      <c r="AV107" s="311"/>
    </row>
    <row r="108" spans="1:48">
      <c r="AT108" s="311"/>
      <c r="AU108" s="311"/>
      <c r="AV108" s="311"/>
    </row>
    <row r="109" spans="1:48">
      <c r="AT109" s="311"/>
      <c r="AU109" s="311"/>
      <c r="AV109" s="311"/>
    </row>
    <row r="110" spans="1:48">
      <c r="AT110" s="311"/>
      <c r="AU110" s="311"/>
      <c r="AV110" s="311"/>
    </row>
    <row r="111" spans="1:48">
      <c r="AT111" s="311"/>
      <c r="AU111" s="311"/>
      <c r="AV111" s="311"/>
    </row>
    <row r="112" spans="1:48">
      <c r="AT112" s="311"/>
      <c r="AU112" s="311"/>
      <c r="AV112" s="311"/>
    </row>
    <row r="113" spans="46:48">
      <c r="AT113" s="311"/>
      <c r="AU113" s="311"/>
      <c r="AV113" s="311"/>
    </row>
    <row r="114" spans="46:48">
      <c r="AT114" s="311"/>
      <c r="AU114" s="311"/>
      <c r="AV114" s="311"/>
    </row>
    <row r="115" spans="46:48">
      <c r="AT115" s="311"/>
      <c r="AU115" s="311"/>
      <c r="AV115" s="311"/>
    </row>
    <row r="116" spans="46:48">
      <c r="AT116" s="311"/>
      <c r="AU116" s="311"/>
      <c r="AV116" s="311"/>
    </row>
    <row r="117" spans="46:48">
      <c r="AT117" s="311"/>
      <c r="AU117" s="311"/>
      <c r="AV117" s="311"/>
    </row>
    <row r="118" spans="46:48">
      <c r="AT118" s="311"/>
      <c r="AU118" s="311"/>
      <c r="AV118" s="311"/>
    </row>
    <row r="119" spans="46:48">
      <c r="AT119" s="311"/>
      <c r="AU119" s="311"/>
      <c r="AV119" s="311"/>
    </row>
    <row r="120" spans="46:48">
      <c r="AT120" s="311"/>
      <c r="AU120" s="311"/>
      <c r="AV120" s="311"/>
    </row>
    <row r="121" spans="46:48">
      <c r="AT121" s="311"/>
      <c r="AU121" s="311"/>
      <c r="AV121" s="311"/>
    </row>
    <row r="122" spans="46:48">
      <c r="AT122" s="311"/>
      <c r="AU122" s="311"/>
      <c r="AV122" s="311"/>
    </row>
  </sheetData>
  <mergeCells count="25">
    <mergeCell ref="AT5:AT8"/>
    <mergeCell ref="AU5:AU8"/>
    <mergeCell ref="AV5:AV8"/>
    <mergeCell ref="Y6:AA6"/>
    <mergeCell ref="AB6:AE6"/>
    <mergeCell ref="AR6:AS6"/>
    <mergeCell ref="AQ4:AS5"/>
    <mergeCell ref="AM4:AO6"/>
    <mergeCell ref="AI6:AL6"/>
    <mergeCell ref="AF4:AL5"/>
    <mergeCell ref="AF6:AF7"/>
    <mergeCell ref="AG6:AH6"/>
    <mergeCell ref="AP4:AP7"/>
    <mergeCell ref="A6:A8"/>
    <mergeCell ref="G4:X5"/>
    <mergeCell ref="B4:C5"/>
    <mergeCell ref="D4:F5"/>
    <mergeCell ref="B6:B7"/>
    <mergeCell ref="F6:F7"/>
    <mergeCell ref="D6:D7"/>
    <mergeCell ref="H6:I6"/>
    <mergeCell ref="J6:X6"/>
    <mergeCell ref="G6:G7"/>
    <mergeCell ref="C6:C7"/>
    <mergeCell ref="E6:E7"/>
  </mergeCells>
  <phoneticPr fontId="17" type="noConversion"/>
  <conditionalFormatting sqref="H9:I96">
    <cfRule type="cellIs" dxfId="294" priority="16" operator="greaterThan">
      <formula>$G9</formula>
    </cfRule>
  </conditionalFormatting>
  <conditionalFormatting sqref="J9:X96">
    <cfRule type="cellIs" dxfId="293" priority="15" operator="greaterThan">
      <formula>$I9</formula>
    </cfRule>
  </conditionalFormatting>
  <conditionalFormatting sqref="G9:G96">
    <cfRule type="cellIs" dxfId="292" priority="13" operator="notEqual">
      <formula>$AB9+$AC9+$AD9+$AE9</formula>
    </cfRule>
    <cfRule type="cellIs" dxfId="291" priority="14" operator="notEqual">
      <formula>$Y9+$Z9+$AA9</formula>
    </cfRule>
  </conditionalFormatting>
  <conditionalFormatting sqref="Y9:AE96">
    <cfRule type="cellIs" dxfId="290" priority="12" operator="greaterThan">
      <formula>$G9</formula>
    </cfRule>
  </conditionalFormatting>
  <conditionalFormatting sqref="AG9:AL96">
    <cfRule type="cellIs" dxfId="289" priority="11" operator="greaterThan">
      <formula>$AF9</formula>
    </cfRule>
  </conditionalFormatting>
  <conditionalFormatting sqref="AF9:AF96">
    <cfRule type="cellIs" dxfId="288" priority="10" operator="lessThan">
      <formula>$AI9+$AJ9+$AK9+$AL9</formula>
    </cfRule>
  </conditionalFormatting>
  <conditionalFormatting sqref="AR9:AS96">
    <cfRule type="cellIs" dxfId="287" priority="9" operator="greaterThan">
      <formula>$AQ9</formula>
    </cfRule>
  </conditionalFormatting>
  <conditionalFormatting sqref="H9:I96">
    <cfRule type="cellIs" dxfId="286" priority="8" operator="greaterThan">
      <formula>$G9</formula>
    </cfRule>
  </conditionalFormatting>
  <conditionalFormatting sqref="J9:X96">
    <cfRule type="cellIs" dxfId="285" priority="7" operator="greaterThan">
      <formula>$I9</formula>
    </cfRule>
  </conditionalFormatting>
  <conditionalFormatting sqref="G9:G96">
    <cfRule type="cellIs" dxfId="284" priority="5" operator="notEqual">
      <formula>$AB9+$AC9+$AD9+$AE9</formula>
    </cfRule>
    <cfRule type="cellIs" dxfId="283" priority="6" operator="notEqual">
      <formula>$Y9+$Z9+$AA9</formula>
    </cfRule>
  </conditionalFormatting>
  <conditionalFormatting sqref="Y9:AE96">
    <cfRule type="cellIs" dxfId="282" priority="4" operator="greaterThan">
      <formula>$G9</formula>
    </cfRule>
  </conditionalFormatting>
  <conditionalFormatting sqref="AG9:AL96">
    <cfRule type="cellIs" dxfId="281" priority="3" operator="greaterThan">
      <formula>$AF9</formula>
    </cfRule>
  </conditionalFormatting>
  <conditionalFormatting sqref="AF9:AF96">
    <cfRule type="cellIs" dxfId="280" priority="2" operator="lessThan">
      <formula>$AI9+$AJ9+$AK9+$AL9</formula>
    </cfRule>
  </conditionalFormatting>
  <conditionalFormatting sqref="AR9:AS96">
    <cfRule type="cellIs" dxfId="279" priority="1" operator="greaterThan">
      <formula>$AQ9</formula>
    </cfRule>
  </conditionalFormatting>
  <pageMargins left="0.75" right="0.75" top="1" bottom="1" header="0.4921259845" footer="0.4921259845"/>
  <pageSetup paperSize="9" scale="3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2">
    <pageSetUpPr fitToPage="1"/>
  </sheetPr>
  <dimension ref="A1:BB102"/>
  <sheetViews>
    <sheetView showGridLines="0" workbookViewId="0">
      <pane xSplit="1" ySplit="8" topLeftCell="B93" activePane="bottomRight" state="frozenSplit"/>
      <selection pane="topRight" activeCell="B1" sqref="B1"/>
      <selection pane="bottomLeft" activeCell="A8" sqref="A8"/>
      <selection pane="bottomRight" activeCell="J1" sqref="J1:J1048576"/>
    </sheetView>
  </sheetViews>
  <sheetFormatPr defaultRowHeight="12.75"/>
  <cols>
    <col min="1" max="1" width="23.42578125" style="27" customWidth="1"/>
    <col min="2" max="2" width="9" style="27" customWidth="1"/>
    <col min="3" max="3" width="11.5703125" style="27" customWidth="1"/>
    <col min="4" max="4" width="8.85546875" style="27" customWidth="1"/>
    <col min="5" max="5" width="11.7109375" style="27" customWidth="1"/>
    <col min="6" max="33" width="7.7109375" style="27" customWidth="1"/>
    <col min="34" max="34" width="10.28515625" style="27" customWidth="1"/>
    <col min="35" max="35" width="10.42578125" style="27" customWidth="1"/>
    <col min="36" max="38" width="7.7109375" style="27" customWidth="1"/>
    <col min="39" max="39" width="13.7109375" style="27" customWidth="1"/>
    <col min="40" max="42" width="7.7109375" style="27" customWidth="1"/>
    <col min="43" max="16384" width="9.140625" style="27"/>
  </cols>
  <sheetData>
    <row r="1" spans="1:54" s="37" customFormat="1" ht="20.25">
      <c r="A1" s="26" t="s">
        <v>177</v>
      </c>
      <c r="B1" s="36"/>
      <c r="C1" s="36"/>
      <c r="D1" s="36"/>
      <c r="E1" s="36"/>
      <c r="F1" s="3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N1" s="27"/>
      <c r="AO1" s="27"/>
      <c r="AP1" s="27"/>
    </row>
    <row r="2" spans="1:54" s="39" customFormat="1" ht="15.75">
      <c r="A2" s="28" t="s">
        <v>501</v>
      </c>
      <c r="B2" s="38"/>
      <c r="C2" s="38"/>
      <c r="D2" s="38"/>
      <c r="E2" s="38"/>
      <c r="F2" s="3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N2" s="29"/>
      <c r="AO2" s="29"/>
      <c r="AP2" s="29"/>
    </row>
    <row r="3" spans="1:54" s="40" customFormat="1" ht="15.75" thickBot="1">
      <c r="B3" s="41"/>
      <c r="C3" s="41"/>
      <c r="D3" s="41"/>
      <c r="E3" s="41"/>
      <c r="F3" s="4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9"/>
      <c r="Y3" s="29"/>
      <c r="Z3" s="29"/>
      <c r="AA3" s="29"/>
      <c r="AB3" s="29"/>
      <c r="AC3" s="29"/>
      <c r="AD3" s="29"/>
      <c r="AE3" s="27"/>
      <c r="AF3" s="27"/>
      <c r="AG3" s="27"/>
      <c r="AN3" s="27"/>
      <c r="AO3" s="27"/>
      <c r="AP3" s="42" t="s">
        <v>206</v>
      </c>
    </row>
    <row r="4" spans="1:54" s="40" customFormat="1" ht="26.25" customHeight="1">
      <c r="A4" s="92"/>
      <c r="B4" s="640" t="s">
        <v>9</v>
      </c>
      <c r="C4" s="629"/>
      <c r="D4" s="628" t="s">
        <v>4</v>
      </c>
      <c r="E4" s="629"/>
      <c r="F4" s="571" t="s">
        <v>292</v>
      </c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285"/>
      <c r="Y4" s="285"/>
      <c r="Z4" s="285"/>
      <c r="AA4" s="285"/>
      <c r="AB4" s="285"/>
      <c r="AC4" s="285"/>
      <c r="AD4" s="289"/>
      <c r="AE4" s="625" t="s">
        <v>293</v>
      </c>
      <c r="AF4" s="626"/>
      <c r="AG4" s="626"/>
      <c r="AH4" s="626"/>
      <c r="AI4" s="644"/>
      <c r="AJ4" s="625" t="s">
        <v>69</v>
      </c>
      <c r="AK4" s="626"/>
      <c r="AL4" s="626"/>
      <c r="AM4" s="622" t="s">
        <v>34</v>
      </c>
      <c r="AN4" s="571" t="s">
        <v>294</v>
      </c>
      <c r="AO4" s="572"/>
      <c r="AP4" s="586"/>
    </row>
    <row r="5" spans="1:54" s="40" customFormat="1" ht="33" customHeight="1">
      <c r="A5" s="545" t="s">
        <v>231</v>
      </c>
      <c r="B5" s="641"/>
      <c r="C5" s="631"/>
      <c r="D5" s="630"/>
      <c r="E5" s="631"/>
      <c r="F5" s="573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287"/>
      <c r="Y5" s="287"/>
      <c r="Z5" s="287"/>
      <c r="AA5" s="287"/>
      <c r="AB5" s="287"/>
      <c r="AC5" s="287"/>
      <c r="AD5" s="264"/>
      <c r="AE5" s="627"/>
      <c r="AF5" s="619"/>
      <c r="AG5" s="619"/>
      <c r="AH5" s="619"/>
      <c r="AI5" s="645"/>
      <c r="AJ5" s="627"/>
      <c r="AK5" s="619"/>
      <c r="AL5" s="619"/>
      <c r="AM5" s="623"/>
      <c r="AN5" s="573"/>
      <c r="AO5" s="574"/>
      <c r="AP5" s="583"/>
    </row>
    <row r="6" spans="1:54" s="40" customFormat="1" ht="30" customHeight="1">
      <c r="A6" s="545"/>
      <c r="B6" s="642" t="s">
        <v>2</v>
      </c>
      <c r="C6" s="636" t="s">
        <v>152</v>
      </c>
      <c r="D6" s="646" t="s">
        <v>3</v>
      </c>
      <c r="E6" s="638" t="s">
        <v>152</v>
      </c>
      <c r="F6" s="650" t="s">
        <v>45</v>
      </c>
      <c r="G6" s="576" t="s">
        <v>46</v>
      </c>
      <c r="H6" s="568"/>
      <c r="I6" s="632" t="s">
        <v>356</v>
      </c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48" t="s">
        <v>249</v>
      </c>
      <c r="Y6" s="648"/>
      <c r="Z6" s="648"/>
      <c r="AA6" s="648" t="s">
        <v>250</v>
      </c>
      <c r="AB6" s="648"/>
      <c r="AC6" s="648"/>
      <c r="AD6" s="649"/>
      <c r="AE6" s="614" t="s">
        <v>45</v>
      </c>
      <c r="AF6" s="620" t="s">
        <v>46</v>
      </c>
      <c r="AG6" s="621"/>
      <c r="AH6" s="616" t="s">
        <v>276</v>
      </c>
      <c r="AI6" s="617"/>
      <c r="AJ6" s="614" t="s">
        <v>27</v>
      </c>
      <c r="AK6" s="634" t="s">
        <v>28</v>
      </c>
      <c r="AL6" s="618" t="s">
        <v>20</v>
      </c>
      <c r="AM6" s="623"/>
      <c r="AN6" s="614" t="s">
        <v>45</v>
      </c>
      <c r="AO6" s="616" t="s">
        <v>46</v>
      </c>
      <c r="AP6" s="617"/>
    </row>
    <row r="7" spans="1:54" s="40" customFormat="1" ht="57.75" customHeight="1">
      <c r="A7" s="546"/>
      <c r="B7" s="643"/>
      <c r="C7" s="637"/>
      <c r="D7" s="647"/>
      <c r="E7" s="639"/>
      <c r="F7" s="560"/>
      <c r="G7" s="30" t="s">
        <v>47</v>
      </c>
      <c r="H7" s="34" t="s">
        <v>49</v>
      </c>
      <c r="I7" s="284" t="s">
        <v>132</v>
      </c>
      <c r="J7" s="300" t="s">
        <v>133</v>
      </c>
      <c r="K7" s="300" t="s">
        <v>134</v>
      </c>
      <c r="L7" s="300" t="s">
        <v>135</v>
      </c>
      <c r="M7" s="300" t="s">
        <v>136</v>
      </c>
      <c r="N7" s="300" t="s">
        <v>137</v>
      </c>
      <c r="O7" s="300" t="s">
        <v>138</v>
      </c>
      <c r="P7" s="279" t="s">
        <v>139</v>
      </c>
      <c r="Q7" s="282" t="s">
        <v>140</v>
      </c>
      <c r="R7" s="300" t="s">
        <v>141</v>
      </c>
      <c r="S7" s="300" t="s">
        <v>227</v>
      </c>
      <c r="T7" s="300" t="s">
        <v>143</v>
      </c>
      <c r="U7" s="300" t="s">
        <v>144</v>
      </c>
      <c r="V7" s="300" t="s">
        <v>145</v>
      </c>
      <c r="W7" s="279" t="s">
        <v>228</v>
      </c>
      <c r="X7" s="300" t="s">
        <v>246</v>
      </c>
      <c r="Y7" s="300" t="s">
        <v>238</v>
      </c>
      <c r="Z7" s="300" t="s">
        <v>239</v>
      </c>
      <c r="AA7" s="281" t="s">
        <v>244</v>
      </c>
      <c r="AB7" s="281" t="s">
        <v>242</v>
      </c>
      <c r="AC7" s="281" t="s">
        <v>243</v>
      </c>
      <c r="AD7" s="283" t="s">
        <v>245</v>
      </c>
      <c r="AE7" s="615"/>
      <c r="AF7" s="268" t="s">
        <v>47</v>
      </c>
      <c r="AG7" s="268" t="s">
        <v>73</v>
      </c>
      <c r="AH7" s="268" t="s">
        <v>68</v>
      </c>
      <c r="AI7" s="269" t="s">
        <v>58</v>
      </c>
      <c r="AJ7" s="615"/>
      <c r="AK7" s="635"/>
      <c r="AL7" s="619"/>
      <c r="AM7" s="624"/>
      <c r="AN7" s="615"/>
      <c r="AO7" s="268" t="s">
        <v>47</v>
      </c>
      <c r="AP7" s="269" t="s">
        <v>73</v>
      </c>
    </row>
    <row r="8" spans="1:54" s="40" customFormat="1" ht="12.75" customHeight="1" thickBot="1">
      <c r="A8" s="60">
        <v>1</v>
      </c>
      <c r="B8" s="61">
        <v>2</v>
      </c>
      <c r="C8" s="62">
        <v>3</v>
      </c>
      <c r="D8" s="62">
        <v>5</v>
      </c>
      <c r="E8" s="68">
        <v>6</v>
      </c>
      <c r="F8" s="61">
        <v>8</v>
      </c>
      <c r="G8" s="62">
        <v>9</v>
      </c>
      <c r="H8" s="62">
        <v>10</v>
      </c>
      <c r="I8" s="62">
        <v>11</v>
      </c>
      <c r="J8" s="62">
        <v>12</v>
      </c>
      <c r="K8" s="62">
        <v>13</v>
      </c>
      <c r="L8" s="62">
        <v>14</v>
      </c>
      <c r="M8" s="62">
        <v>15</v>
      </c>
      <c r="N8" s="62">
        <v>16</v>
      </c>
      <c r="O8" s="62">
        <v>17</v>
      </c>
      <c r="P8" s="62">
        <v>18</v>
      </c>
      <c r="Q8" s="62">
        <v>19</v>
      </c>
      <c r="R8" s="62">
        <v>20</v>
      </c>
      <c r="S8" s="62">
        <v>21</v>
      </c>
      <c r="T8" s="62">
        <v>22</v>
      </c>
      <c r="U8" s="62">
        <v>23</v>
      </c>
      <c r="V8" s="62">
        <v>24</v>
      </c>
      <c r="W8" s="68">
        <v>25</v>
      </c>
      <c r="X8" s="62">
        <v>26</v>
      </c>
      <c r="Y8" s="68">
        <v>27</v>
      </c>
      <c r="Z8" s="62">
        <v>28</v>
      </c>
      <c r="AA8" s="68">
        <v>29</v>
      </c>
      <c r="AB8" s="62">
        <v>30</v>
      </c>
      <c r="AC8" s="68">
        <v>31</v>
      </c>
      <c r="AD8" s="63">
        <v>32</v>
      </c>
      <c r="AE8" s="61">
        <v>33</v>
      </c>
      <c r="AF8" s="62">
        <v>35</v>
      </c>
      <c r="AG8" s="62">
        <v>36</v>
      </c>
      <c r="AH8" s="62">
        <v>37</v>
      </c>
      <c r="AI8" s="63">
        <v>38</v>
      </c>
      <c r="AJ8" s="61">
        <v>39</v>
      </c>
      <c r="AK8" s="62">
        <v>40</v>
      </c>
      <c r="AL8" s="68">
        <v>41</v>
      </c>
      <c r="AM8" s="63">
        <v>42</v>
      </c>
      <c r="AN8" s="61">
        <v>43</v>
      </c>
      <c r="AO8" s="62">
        <v>44</v>
      </c>
      <c r="AP8" s="63">
        <v>45</v>
      </c>
    </row>
    <row r="9" spans="1:54" s="32" customFormat="1" ht="13.5" thickTop="1">
      <c r="A9" s="306" t="s">
        <v>387</v>
      </c>
      <c r="B9" s="199">
        <v>2</v>
      </c>
      <c r="C9" s="165">
        <v>1810.44</v>
      </c>
      <c r="D9" s="164">
        <v>2</v>
      </c>
      <c r="E9" s="211">
        <v>1810.44</v>
      </c>
      <c r="F9" s="163">
        <v>2</v>
      </c>
      <c r="G9" s="164">
        <v>1</v>
      </c>
      <c r="H9" s="164">
        <v>2</v>
      </c>
      <c r="I9" s="164">
        <v>0</v>
      </c>
      <c r="J9" s="164">
        <v>2</v>
      </c>
      <c r="K9" s="164">
        <v>1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2</v>
      </c>
      <c r="AA9" s="164">
        <v>0</v>
      </c>
      <c r="AB9" s="164">
        <v>0</v>
      </c>
      <c r="AC9" s="164">
        <v>2</v>
      </c>
      <c r="AD9" s="189">
        <v>0</v>
      </c>
      <c r="AE9" s="163">
        <v>1</v>
      </c>
      <c r="AF9" s="164">
        <v>1</v>
      </c>
      <c r="AG9" s="164">
        <v>1</v>
      </c>
      <c r="AH9" s="164">
        <v>0</v>
      </c>
      <c r="AI9" s="189">
        <v>1</v>
      </c>
      <c r="AJ9" s="163">
        <v>0</v>
      </c>
      <c r="AK9" s="164">
        <v>0</v>
      </c>
      <c r="AL9" s="164">
        <v>0</v>
      </c>
      <c r="AM9" s="189">
        <v>1</v>
      </c>
      <c r="AN9" s="187">
        <v>2</v>
      </c>
      <c r="AO9" s="164">
        <v>1</v>
      </c>
      <c r="AP9" s="189">
        <v>2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54">
      <c r="A10" s="312" t="s">
        <v>388</v>
      </c>
      <c r="B10" s="126">
        <v>0</v>
      </c>
      <c r="C10" s="169">
        <v>0</v>
      </c>
      <c r="D10" s="168">
        <v>0</v>
      </c>
      <c r="E10" s="212">
        <v>0</v>
      </c>
      <c r="F10" s="167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92">
        <v>0</v>
      </c>
      <c r="AE10" s="167">
        <v>0</v>
      </c>
      <c r="AF10" s="168">
        <v>0</v>
      </c>
      <c r="AG10" s="168">
        <v>0</v>
      </c>
      <c r="AH10" s="168">
        <v>0</v>
      </c>
      <c r="AI10" s="192">
        <v>0</v>
      </c>
      <c r="AJ10" s="167">
        <v>0</v>
      </c>
      <c r="AK10" s="168">
        <v>0</v>
      </c>
      <c r="AL10" s="168">
        <v>0</v>
      </c>
      <c r="AM10" s="192">
        <v>0</v>
      </c>
      <c r="AN10" s="190">
        <v>2</v>
      </c>
      <c r="AO10" s="168">
        <v>0</v>
      </c>
      <c r="AP10" s="192">
        <v>2</v>
      </c>
    </row>
    <row r="11" spans="1:54">
      <c r="A11" s="312" t="s">
        <v>389</v>
      </c>
      <c r="B11" s="126">
        <v>0</v>
      </c>
      <c r="C11" s="169">
        <v>0</v>
      </c>
      <c r="D11" s="168">
        <v>0</v>
      </c>
      <c r="E11" s="212">
        <v>0</v>
      </c>
      <c r="F11" s="167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92">
        <v>0</v>
      </c>
      <c r="AE11" s="167">
        <v>0</v>
      </c>
      <c r="AF11" s="168">
        <v>0</v>
      </c>
      <c r="AG11" s="168">
        <v>0</v>
      </c>
      <c r="AH11" s="168">
        <v>0</v>
      </c>
      <c r="AI11" s="192">
        <v>0</v>
      </c>
      <c r="AJ11" s="167">
        <v>0</v>
      </c>
      <c r="AK11" s="168">
        <v>0</v>
      </c>
      <c r="AL11" s="168">
        <v>0</v>
      </c>
      <c r="AM11" s="192">
        <v>0</v>
      </c>
      <c r="AN11" s="190">
        <v>3</v>
      </c>
      <c r="AO11" s="168">
        <v>1</v>
      </c>
      <c r="AP11" s="192">
        <v>3</v>
      </c>
    </row>
    <row r="12" spans="1:54">
      <c r="A12" s="312" t="s">
        <v>390</v>
      </c>
      <c r="B12" s="126">
        <v>0</v>
      </c>
      <c r="C12" s="169">
        <v>0</v>
      </c>
      <c r="D12" s="168">
        <v>0</v>
      </c>
      <c r="E12" s="212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92">
        <v>0</v>
      </c>
      <c r="AE12" s="167">
        <v>0</v>
      </c>
      <c r="AF12" s="168">
        <v>0</v>
      </c>
      <c r="AG12" s="168">
        <v>0</v>
      </c>
      <c r="AH12" s="168">
        <v>0</v>
      </c>
      <c r="AI12" s="192">
        <v>0</v>
      </c>
      <c r="AJ12" s="167">
        <v>0</v>
      </c>
      <c r="AK12" s="168">
        <v>0</v>
      </c>
      <c r="AL12" s="168">
        <v>0</v>
      </c>
      <c r="AM12" s="192">
        <v>0</v>
      </c>
      <c r="AN12" s="190">
        <v>0</v>
      </c>
      <c r="AO12" s="168">
        <v>0</v>
      </c>
      <c r="AP12" s="192">
        <v>0</v>
      </c>
    </row>
    <row r="13" spans="1:54">
      <c r="A13" s="312" t="s">
        <v>391</v>
      </c>
      <c r="B13" s="126">
        <v>0</v>
      </c>
      <c r="C13" s="169">
        <v>0</v>
      </c>
      <c r="D13" s="168">
        <v>0</v>
      </c>
      <c r="E13" s="212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92">
        <v>0</v>
      </c>
      <c r="AE13" s="167">
        <v>0</v>
      </c>
      <c r="AF13" s="168">
        <v>0</v>
      </c>
      <c r="AG13" s="168">
        <v>0</v>
      </c>
      <c r="AH13" s="168">
        <v>0</v>
      </c>
      <c r="AI13" s="192">
        <v>0</v>
      </c>
      <c r="AJ13" s="167">
        <v>0</v>
      </c>
      <c r="AK13" s="168">
        <v>0</v>
      </c>
      <c r="AL13" s="168">
        <v>0</v>
      </c>
      <c r="AM13" s="192">
        <v>0</v>
      </c>
      <c r="AN13" s="190">
        <v>2</v>
      </c>
      <c r="AO13" s="168">
        <v>1</v>
      </c>
      <c r="AP13" s="192">
        <v>2</v>
      </c>
    </row>
    <row r="14" spans="1:54">
      <c r="A14" s="312" t="s">
        <v>392</v>
      </c>
      <c r="B14" s="126">
        <v>0</v>
      </c>
      <c r="C14" s="169">
        <v>0</v>
      </c>
      <c r="D14" s="168">
        <v>0</v>
      </c>
      <c r="E14" s="212">
        <v>0</v>
      </c>
      <c r="F14" s="167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92">
        <v>0</v>
      </c>
      <c r="AE14" s="167">
        <v>0</v>
      </c>
      <c r="AF14" s="168">
        <v>0</v>
      </c>
      <c r="AG14" s="168">
        <v>0</v>
      </c>
      <c r="AH14" s="168">
        <v>0</v>
      </c>
      <c r="AI14" s="192">
        <v>0</v>
      </c>
      <c r="AJ14" s="167">
        <v>0</v>
      </c>
      <c r="AK14" s="168">
        <v>0</v>
      </c>
      <c r="AL14" s="168">
        <v>0</v>
      </c>
      <c r="AM14" s="192">
        <v>0</v>
      </c>
      <c r="AN14" s="190">
        <v>0</v>
      </c>
      <c r="AO14" s="168">
        <v>0</v>
      </c>
      <c r="AP14" s="192">
        <v>0</v>
      </c>
    </row>
    <row r="15" spans="1:54">
      <c r="A15" s="312" t="s">
        <v>393</v>
      </c>
      <c r="B15" s="126">
        <v>1</v>
      </c>
      <c r="C15" s="169">
        <v>905.22</v>
      </c>
      <c r="D15" s="168">
        <v>1</v>
      </c>
      <c r="E15" s="212">
        <v>905.22</v>
      </c>
      <c r="F15" s="167">
        <v>1</v>
      </c>
      <c r="G15" s="168">
        <v>1</v>
      </c>
      <c r="H15" s="168">
        <v>1</v>
      </c>
      <c r="I15" s="168">
        <v>1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1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92">
        <v>1</v>
      </c>
      <c r="AE15" s="167">
        <v>0</v>
      </c>
      <c r="AF15" s="168">
        <v>0</v>
      </c>
      <c r="AG15" s="168">
        <v>0</v>
      </c>
      <c r="AH15" s="168">
        <v>0</v>
      </c>
      <c r="AI15" s="192">
        <v>0</v>
      </c>
      <c r="AJ15" s="167">
        <v>0</v>
      </c>
      <c r="AK15" s="168">
        <v>0</v>
      </c>
      <c r="AL15" s="168">
        <v>0</v>
      </c>
      <c r="AM15" s="192">
        <v>0</v>
      </c>
      <c r="AN15" s="190">
        <v>1</v>
      </c>
      <c r="AO15" s="168">
        <v>1</v>
      </c>
      <c r="AP15" s="192">
        <v>1</v>
      </c>
    </row>
    <row r="16" spans="1:54">
      <c r="A16" s="312" t="s">
        <v>394</v>
      </c>
      <c r="B16" s="126">
        <v>0</v>
      </c>
      <c r="C16" s="169">
        <v>0</v>
      </c>
      <c r="D16" s="168">
        <v>0</v>
      </c>
      <c r="E16" s="212">
        <v>0</v>
      </c>
      <c r="F16" s="167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92">
        <v>0</v>
      </c>
      <c r="AE16" s="167">
        <v>1</v>
      </c>
      <c r="AF16" s="168">
        <v>0</v>
      </c>
      <c r="AG16" s="168">
        <v>1</v>
      </c>
      <c r="AH16" s="168">
        <v>0</v>
      </c>
      <c r="AI16" s="192">
        <v>1</v>
      </c>
      <c r="AJ16" s="167">
        <v>0</v>
      </c>
      <c r="AK16" s="168">
        <v>0</v>
      </c>
      <c r="AL16" s="168">
        <v>0</v>
      </c>
      <c r="AM16" s="192">
        <v>0</v>
      </c>
      <c r="AN16" s="190">
        <v>0</v>
      </c>
      <c r="AO16" s="168">
        <v>0</v>
      </c>
      <c r="AP16" s="192">
        <v>0</v>
      </c>
    </row>
    <row r="17" spans="1:42" ht="13.5">
      <c r="A17" s="316" t="s">
        <v>395</v>
      </c>
      <c r="B17" s="200">
        <f>SUM(B9:B16)</f>
        <v>3</v>
      </c>
      <c r="C17" s="173">
        <f t="shared" ref="C17:AP17" si="0">SUM(C9:C16)</f>
        <v>2715.66</v>
      </c>
      <c r="D17" s="172">
        <f t="shared" si="0"/>
        <v>3</v>
      </c>
      <c r="E17" s="213">
        <f t="shared" si="0"/>
        <v>2715.66</v>
      </c>
      <c r="F17" s="171">
        <f t="shared" si="0"/>
        <v>3</v>
      </c>
      <c r="G17" s="172">
        <f t="shared" si="0"/>
        <v>2</v>
      </c>
      <c r="H17" s="172">
        <f t="shared" si="0"/>
        <v>3</v>
      </c>
      <c r="I17" s="172">
        <f t="shared" si="0"/>
        <v>1</v>
      </c>
      <c r="J17" s="172">
        <f t="shared" si="0"/>
        <v>2</v>
      </c>
      <c r="K17" s="172">
        <f t="shared" si="0"/>
        <v>1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1</v>
      </c>
      <c r="Y17" s="172">
        <f t="shared" si="0"/>
        <v>0</v>
      </c>
      <c r="Z17" s="172">
        <f t="shared" si="0"/>
        <v>2</v>
      </c>
      <c r="AA17" s="172">
        <f t="shared" si="0"/>
        <v>0</v>
      </c>
      <c r="AB17" s="172">
        <f t="shared" si="0"/>
        <v>0</v>
      </c>
      <c r="AC17" s="172">
        <f t="shared" si="0"/>
        <v>2</v>
      </c>
      <c r="AD17" s="195">
        <f t="shared" si="0"/>
        <v>1</v>
      </c>
      <c r="AE17" s="171">
        <f t="shared" si="0"/>
        <v>2</v>
      </c>
      <c r="AF17" s="172">
        <f t="shared" si="0"/>
        <v>1</v>
      </c>
      <c r="AG17" s="172">
        <f t="shared" si="0"/>
        <v>2</v>
      </c>
      <c r="AH17" s="172">
        <f t="shared" si="0"/>
        <v>0</v>
      </c>
      <c r="AI17" s="195">
        <f t="shared" si="0"/>
        <v>2</v>
      </c>
      <c r="AJ17" s="171">
        <f t="shared" si="0"/>
        <v>0</v>
      </c>
      <c r="AK17" s="172">
        <f t="shared" si="0"/>
        <v>0</v>
      </c>
      <c r="AL17" s="172">
        <f t="shared" si="0"/>
        <v>0</v>
      </c>
      <c r="AM17" s="195">
        <f t="shared" si="0"/>
        <v>1</v>
      </c>
      <c r="AN17" s="193">
        <f t="shared" si="0"/>
        <v>10</v>
      </c>
      <c r="AO17" s="172">
        <f t="shared" si="0"/>
        <v>4</v>
      </c>
      <c r="AP17" s="195">
        <f t="shared" si="0"/>
        <v>10</v>
      </c>
    </row>
    <row r="18" spans="1:42">
      <c r="A18" s="312" t="s">
        <v>396</v>
      </c>
      <c r="B18" s="126">
        <v>0</v>
      </c>
      <c r="C18" s="169">
        <v>0</v>
      </c>
      <c r="D18" s="168">
        <v>0</v>
      </c>
      <c r="E18" s="212">
        <v>0</v>
      </c>
      <c r="F18" s="167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92">
        <v>0</v>
      </c>
      <c r="AE18" s="167">
        <v>1</v>
      </c>
      <c r="AF18" s="168">
        <v>1</v>
      </c>
      <c r="AG18" s="168">
        <v>1</v>
      </c>
      <c r="AH18" s="168">
        <v>1</v>
      </c>
      <c r="AI18" s="192">
        <v>0</v>
      </c>
      <c r="AJ18" s="167">
        <v>0</v>
      </c>
      <c r="AK18" s="168">
        <v>0</v>
      </c>
      <c r="AL18" s="168">
        <v>0</v>
      </c>
      <c r="AM18" s="192">
        <v>0</v>
      </c>
      <c r="AN18" s="190">
        <v>0</v>
      </c>
      <c r="AO18" s="168">
        <v>0</v>
      </c>
      <c r="AP18" s="192">
        <v>0</v>
      </c>
    </row>
    <row r="19" spans="1:42">
      <c r="A19" s="312" t="s">
        <v>397</v>
      </c>
      <c r="B19" s="126">
        <v>0</v>
      </c>
      <c r="C19" s="169">
        <v>0</v>
      </c>
      <c r="D19" s="168">
        <v>0</v>
      </c>
      <c r="E19" s="212">
        <v>0</v>
      </c>
      <c r="F19" s="167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92">
        <v>0</v>
      </c>
      <c r="AE19" s="167">
        <v>0</v>
      </c>
      <c r="AF19" s="168">
        <v>0</v>
      </c>
      <c r="AG19" s="168">
        <v>0</v>
      </c>
      <c r="AH19" s="168">
        <v>0</v>
      </c>
      <c r="AI19" s="192">
        <v>0</v>
      </c>
      <c r="AJ19" s="167">
        <v>0</v>
      </c>
      <c r="AK19" s="168">
        <v>0</v>
      </c>
      <c r="AL19" s="168">
        <v>0</v>
      </c>
      <c r="AM19" s="192">
        <v>0</v>
      </c>
      <c r="AN19" s="190">
        <v>0</v>
      </c>
      <c r="AO19" s="168">
        <v>0</v>
      </c>
      <c r="AP19" s="192">
        <v>0</v>
      </c>
    </row>
    <row r="20" spans="1:42">
      <c r="A20" s="312" t="s">
        <v>398</v>
      </c>
      <c r="B20" s="126">
        <v>0</v>
      </c>
      <c r="C20" s="169">
        <v>0</v>
      </c>
      <c r="D20" s="168">
        <v>0</v>
      </c>
      <c r="E20" s="212">
        <v>0</v>
      </c>
      <c r="F20" s="167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92">
        <v>0</v>
      </c>
      <c r="AE20" s="167">
        <v>1</v>
      </c>
      <c r="AF20" s="168">
        <v>0</v>
      </c>
      <c r="AG20" s="168">
        <v>1</v>
      </c>
      <c r="AH20" s="168">
        <v>1</v>
      </c>
      <c r="AI20" s="192">
        <v>0</v>
      </c>
      <c r="AJ20" s="167">
        <v>0</v>
      </c>
      <c r="AK20" s="168">
        <v>1</v>
      </c>
      <c r="AL20" s="168">
        <v>34</v>
      </c>
      <c r="AM20" s="192">
        <v>0</v>
      </c>
      <c r="AN20" s="190">
        <v>0</v>
      </c>
      <c r="AO20" s="168">
        <v>0</v>
      </c>
      <c r="AP20" s="192">
        <v>0</v>
      </c>
    </row>
    <row r="21" spans="1:42">
      <c r="A21" s="312" t="s">
        <v>399</v>
      </c>
      <c r="B21" s="126">
        <v>2</v>
      </c>
      <c r="C21" s="169">
        <v>2715.84</v>
      </c>
      <c r="D21" s="168">
        <v>2</v>
      </c>
      <c r="E21" s="212">
        <v>2715.84</v>
      </c>
      <c r="F21" s="167">
        <v>2</v>
      </c>
      <c r="G21" s="168">
        <v>1</v>
      </c>
      <c r="H21" s="168">
        <v>2</v>
      </c>
      <c r="I21" s="168">
        <v>1</v>
      </c>
      <c r="J21" s="168">
        <v>1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1</v>
      </c>
      <c r="T21" s="168">
        <v>0</v>
      </c>
      <c r="U21" s="168">
        <v>0</v>
      </c>
      <c r="V21" s="168">
        <v>0</v>
      </c>
      <c r="W21" s="168">
        <v>0</v>
      </c>
      <c r="X21" s="168">
        <v>1</v>
      </c>
      <c r="Y21" s="168">
        <v>1</v>
      </c>
      <c r="Z21" s="168">
        <v>0</v>
      </c>
      <c r="AA21" s="168">
        <v>0</v>
      </c>
      <c r="AB21" s="168">
        <v>2</v>
      </c>
      <c r="AC21" s="168">
        <v>0</v>
      </c>
      <c r="AD21" s="192">
        <v>0</v>
      </c>
      <c r="AE21" s="167">
        <v>0</v>
      </c>
      <c r="AF21" s="168">
        <v>0</v>
      </c>
      <c r="AG21" s="168">
        <v>0</v>
      </c>
      <c r="AH21" s="168">
        <v>0</v>
      </c>
      <c r="AI21" s="192">
        <v>0</v>
      </c>
      <c r="AJ21" s="167">
        <v>0</v>
      </c>
      <c r="AK21" s="168">
        <v>0</v>
      </c>
      <c r="AL21" s="168">
        <v>27</v>
      </c>
      <c r="AM21" s="192">
        <v>0</v>
      </c>
      <c r="AN21" s="190">
        <v>2</v>
      </c>
      <c r="AO21" s="168">
        <v>1</v>
      </c>
      <c r="AP21" s="192">
        <v>2</v>
      </c>
    </row>
    <row r="22" spans="1:42">
      <c r="A22" s="312" t="s">
        <v>400</v>
      </c>
      <c r="B22" s="126">
        <v>0</v>
      </c>
      <c r="C22" s="169">
        <v>0</v>
      </c>
      <c r="D22" s="168">
        <v>0</v>
      </c>
      <c r="E22" s="212">
        <v>0</v>
      </c>
      <c r="F22" s="167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92">
        <v>0</v>
      </c>
      <c r="AE22" s="167">
        <v>0</v>
      </c>
      <c r="AF22" s="168">
        <v>0</v>
      </c>
      <c r="AG22" s="168">
        <v>0</v>
      </c>
      <c r="AH22" s="168">
        <v>0</v>
      </c>
      <c r="AI22" s="192">
        <v>0</v>
      </c>
      <c r="AJ22" s="167">
        <v>0</v>
      </c>
      <c r="AK22" s="168">
        <v>0</v>
      </c>
      <c r="AL22" s="168">
        <v>0</v>
      </c>
      <c r="AM22" s="192">
        <v>0</v>
      </c>
      <c r="AN22" s="190">
        <v>0</v>
      </c>
      <c r="AO22" s="168">
        <v>0</v>
      </c>
      <c r="AP22" s="192">
        <v>0</v>
      </c>
    </row>
    <row r="23" spans="1:42">
      <c r="A23" s="312" t="s">
        <v>401</v>
      </c>
      <c r="B23" s="126">
        <v>0</v>
      </c>
      <c r="C23" s="169">
        <v>0</v>
      </c>
      <c r="D23" s="168">
        <v>0</v>
      </c>
      <c r="E23" s="212">
        <v>0</v>
      </c>
      <c r="F23" s="16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92">
        <v>0</v>
      </c>
      <c r="AE23" s="167">
        <v>1</v>
      </c>
      <c r="AF23" s="168">
        <v>0</v>
      </c>
      <c r="AG23" s="168">
        <v>1</v>
      </c>
      <c r="AH23" s="168">
        <v>1</v>
      </c>
      <c r="AI23" s="192">
        <v>0</v>
      </c>
      <c r="AJ23" s="167">
        <v>0</v>
      </c>
      <c r="AK23" s="168">
        <v>1</v>
      </c>
      <c r="AL23" s="168">
        <v>0</v>
      </c>
      <c r="AM23" s="192">
        <v>0</v>
      </c>
      <c r="AN23" s="190">
        <v>0</v>
      </c>
      <c r="AO23" s="168">
        <v>0</v>
      </c>
      <c r="AP23" s="192">
        <v>0</v>
      </c>
    </row>
    <row r="24" spans="1:42">
      <c r="A24" s="312" t="s">
        <v>402</v>
      </c>
      <c r="B24" s="126">
        <v>0</v>
      </c>
      <c r="C24" s="169">
        <v>0</v>
      </c>
      <c r="D24" s="168">
        <v>0</v>
      </c>
      <c r="E24" s="212">
        <v>0</v>
      </c>
      <c r="F24" s="167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92">
        <v>0</v>
      </c>
      <c r="AE24" s="167">
        <v>0</v>
      </c>
      <c r="AF24" s="168">
        <v>0</v>
      </c>
      <c r="AG24" s="168">
        <v>0</v>
      </c>
      <c r="AH24" s="168">
        <v>0</v>
      </c>
      <c r="AI24" s="192">
        <v>0</v>
      </c>
      <c r="AJ24" s="167">
        <v>0</v>
      </c>
      <c r="AK24" s="168">
        <v>0</v>
      </c>
      <c r="AL24" s="168">
        <v>181</v>
      </c>
      <c r="AM24" s="192">
        <v>0</v>
      </c>
      <c r="AN24" s="190">
        <v>0</v>
      </c>
      <c r="AO24" s="168">
        <v>0</v>
      </c>
      <c r="AP24" s="192">
        <v>0</v>
      </c>
    </row>
    <row r="25" spans="1:42" ht="13.5">
      <c r="A25" s="316" t="s">
        <v>403</v>
      </c>
      <c r="B25" s="200">
        <f>SUM(B18:B24)</f>
        <v>2</v>
      </c>
      <c r="C25" s="173">
        <f t="shared" ref="C25:AP25" si="1">SUM(C18:C24)</f>
        <v>2715.84</v>
      </c>
      <c r="D25" s="172">
        <f t="shared" si="1"/>
        <v>2</v>
      </c>
      <c r="E25" s="213">
        <f t="shared" si="1"/>
        <v>2715.84</v>
      </c>
      <c r="F25" s="171">
        <f t="shared" si="1"/>
        <v>2</v>
      </c>
      <c r="G25" s="172">
        <f t="shared" si="1"/>
        <v>1</v>
      </c>
      <c r="H25" s="172">
        <f t="shared" si="1"/>
        <v>2</v>
      </c>
      <c r="I25" s="172">
        <f t="shared" si="1"/>
        <v>1</v>
      </c>
      <c r="J25" s="172">
        <f t="shared" si="1"/>
        <v>1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1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1</v>
      </c>
      <c r="Y25" s="172">
        <f t="shared" si="1"/>
        <v>1</v>
      </c>
      <c r="Z25" s="172">
        <f t="shared" si="1"/>
        <v>0</v>
      </c>
      <c r="AA25" s="172">
        <f t="shared" si="1"/>
        <v>0</v>
      </c>
      <c r="AB25" s="172">
        <f t="shared" si="1"/>
        <v>2</v>
      </c>
      <c r="AC25" s="172">
        <f t="shared" si="1"/>
        <v>0</v>
      </c>
      <c r="AD25" s="195">
        <f t="shared" si="1"/>
        <v>0</v>
      </c>
      <c r="AE25" s="171">
        <f t="shared" si="1"/>
        <v>3</v>
      </c>
      <c r="AF25" s="172">
        <f t="shared" si="1"/>
        <v>1</v>
      </c>
      <c r="AG25" s="172">
        <f t="shared" si="1"/>
        <v>3</v>
      </c>
      <c r="AH25" s="172">
        <f t="shared" si="1"/>
        <v>3</v>
      </c>
      <c r="AI25" s="195">
        <f t="shared" si="1"/>
        <v>0</v>
      </c>
      <c r="AJ25" s="171">
        <f t="shared" si="1"/>
        <v>0</v>
      </c>
      <c r="AK25" s="172">
        <f t="shared" si="1"/>
        <v>2</v>
      </c>
      <c r="AL25" s="172">
        <f t="shared" si="1"/>
        <v>242</v>
      </c>
      <c r="AM25" s="195">
        <f t="shared" si="1"/>
        <v>0</v>
      </c>
      <c r="AN25" s="193">
        <f t="shared" si="1"/>
        <v>2</v>
      </c>
      <c r="AO25" s="172">
        <f t="shared" si="1"/>
        <v>1</v>
      </c>
      <c r="AP25" s="195">
        <f t="shared" si="1"/>
        <v>2</v>
      </c>
    </row>
    <row r="26" spans="1:42">
      <c r="A26" s="312" t="s">
        <v>404</v>
      </c>
      <c r="B26" s="126">
        <v>0</v>
      </c>
      <c r="C26" s="169">
        <v>0</v>
      </c>
      <c r="D26" s="168">
        <v>0</v>
      </c>
      <c r="E26" s="212">
        <v>0</v>
      </c>
      <c r="F26" s="167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92">
        <v>0</v>
      </c>
      <c r="AE26" s="167">
        <v>0</v>
      </c>
      <c r="AF26" s="168">
        <v>0</v>
      </c>
      <c r="AG26" s="168">
        <v>0</v>
      </c>
      <c r="AH26" s="168">
        <v>0</v>
      </c>
      <c r="AI26" s="192">
        <v>0</v>
      </c>
      <c r="AJ26" s="167">
        <v>0</v>
      </c>
      <c r="AK26" s="168">
        <v>0</v>
      </c>
      <c r="AL26" s="168">
        <v>0</v>
      </c>
      <c r="AM26" s="192">
        <v>0</v>
      </c>
      <c r="AN26" s="190">
        <v>0</v>
      </c>
      <c r="AO26" s="168">
        <v>0</v>
      </c>
      <c r="AP26" s="192">
        <v>0</v>
      </c>
    </row>
    <row r="27" spans="1:42">
      <c r="A27" s="312" t="s">
        <v>405</v>
      </c>
      <c r="B27" s="126">
        <v>3</v>
      </c>
      <c r="C27" s="169">
        <v>4073.76</v>
      </c>
      <c r="D27" s="168">
        <v>1</v>
      </c>
      <c r="E27" s="212">
        <v>1357.92</v>
      </c>
      <c r="F27" s="167">
        <v>1</v>
      </c>
      <c r="G27" s="168">
        <v>0</v>
      </c>
      <c r="H27" s="168">
        <v>1</v>
      </c>
      <c r="I27" s="168">
        <v>0</v>
      </c>
      <c r="J27" s="168">
        <v>0</v>
      </c>
      <c r="K27" s="168">
        <v>1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1</v>
      </c>
      <c r="Z27" s="168">
        <v>0</v>
      </c>
      <c r="AA27" s="168">
        <v>0</v>
      </c>
      <c r="AB27" s="168">
        <v>0</v>
      </c>
      <c r="AC27" s="168">
        <v>0</v>
      </c>
      <c r="AD27" s="192">
        <v>1</v>
      </c>
      <c r="AE27" s="167">
        <v>1</v>
      </c>
      <c r="AF27" s="168">
        <v>0</v>
      </c>
      <c r="AG27" s="168">
        <v>1</v>
      </c>
      <c r="AH27" s="168">
        <v>0</v>
      </c>
      <c r="AI27" s="192">
        <v>0</v>
      </c>
      <c r="AJ27" s="167">
        <v>0</v>
      </c>
      <c r="AK27" s="168">
        <v>0</v>
      </c>
      <c r="AL27" s="168">
        <v>0</v>
      </c>
      <c r="AM27" s="192">
        <v>1</v>
      </c>
      <c r="AN27" s="190">
        <v>0</v>
      </c>
      <c r="AO27" s="168">
        <v>0</v>
      </c>
      <c r="AP27" s="192">
        <v>0</v>
      </c>
    </row>
    <row r="28" spans="1:42">
      <c r="A28" s="312" t="s">
        <v>406</v>
      </c>
      <c r="B28" s="126">
        <v>2</v>
      </c>
      <c r="C28" s="169">
        <v>4149.24</v>
      </c>
      <c r="D28" s="168">
        <v>2</v>
      </c>
      <c r="E28" s="212">
        <v>4149.24</v>
      </c>
      <c r="F28" s="167">
        <v>2</v>
      </c>
      <c r="G28" s="168">
        <v>0</v>
      </c>
      <c r="H28" s="168">
        <v>2</v>
      </c>
      <c r="I28" s="168">
        <v>0</v>
      </c>
      <c r="J28" s="168">
        <v>1</v>
      </c>
      <c r="K28" s="168">
        <v>1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1</v>
      </c>
      <c r="Y28" s="168">
        <v>0</v>
      </c>
      <c r="Z28" s="168">
        <v>1</v>
      </c>
      <c r="AA28" s="168">
        <v>0</v>
      </c>
      <c r="AB28" s="168">
        <v>1</v>
      </c>
      <c r="AC28" s="168">
        <v>0</v>
      </c>
      <c r="AD28" s="192">
        <v>1</v>
      </c>
      <c r="AE28" s="167">
        <v>0</v>
      </c>
      <c r="AF28" s="168">
        <v>0</v>
      </c>
      <c r="AG28" s="168">
        <v>0</v>
      </c>
      <c r="AH28" s="168">
        <v>0</v>
      </c>
      <c r="AI28" s="192">
        <v>0</v>
      </c>
      <c r="AJ28" s="167">
        <v>0</v>
      </c>
      <c r="AK28" s="168">
        <v>0</v>
      </c>
      <c r="AL28" s="168">
        <v>0</v>
      </c>
      <c r="AM28" s="192">
        <v>0</v>
      </c>
      <c r="AN28" s="190">
        <v>2</v>
      </c>
      <c r="AO28" s="168">
        <v>0</v>
      </c>
      <c r="AP28" s="192">
        <v>2</v>
      </c>
    </row>
    <row r="29" spans="1:42">
      <c r="A29" s="312" t="s">
        <v>407</v>
      </c>
      <c r="B29" s="126">
        <v>4</v>
      </c>
      <c r="C29" s="169">
        <v>5431.68</v>
      </c>
      <c r="D29" s="168">
        <v>4</v>
      </c>
      <c r="E29" s="212">
        <v>5431.68</v>
      </c>
      <c r="F29" s="167">
        <v>4</v>
      </c>
      <c r="G29" s="168">
        <v>0</v>
      </c>
      <c r="H29" s="168">
        <v>4</v>
      </c>
      <c r="I29" s="168">
        <v>0</v>
      </c>
      <c r="J29" s="168">
        <v>3</v>
      </c>
      <c r="K29" s="168">
        <v>2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2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2</v>
      </c>
      <c r="Z29" s="168">
        <v>2</v>
      </c>
      <c r="AA29" s="168">
        <v>2</v>
      </c>
      <c r="AB29" s="168">
        <v>2</v>
      </c>
      <c r="AC29" s="168">
        <v>0</v>
      </c>
      <c r="AD29" s="192">
        <v>0</v>
      </c>
      <c r="AE29" s="167">
        <v>1</v>
      </c>
      <c r="AF29" s="168">
        <v>0</v>
      </c>
      <c r="AG29" s="168">
        <v>1</v>
      </c>
      <c r="AH29" s="168">
        <v>1</v>
      </c>
      <c r="AI29" s="192">
        <v>0</v>
      </c>
      <c r="AJ29" s="167">
        <v>1</v>
      </c>
      <c r="AK29" s="168">
        <v>0</v>
      </c>
      <c r="AL29" s="168">
        <v>0</v>
      </c>
      <c r="AM29" s="192">
        <v>1</v>
      </c>
      <c r="AN29" s="190">
        <v>3</v>
      </c>
      <c r="AO29" s="168">
        <v>0</v>
      </c>
      <c r="AP29" s="192">
        <v>3</v>
      </c>
    </row>
    <row r="30" spans="1:42">
      <c r="A30" s="312" t="s">
        <v>408</v>
      </c>
      <c r="B30" s="126">
        <v>0</v>
      </c>
      <c r="C30" s="169">
        <v>0</v>
      </c>
      <c r="D30" s="168">
        <v>0</v>
      </c>
      <c r="E30" s="212">
        <v>0</v>
      </c>
      <c r="F30" s="167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92">
        <v>0</v>
      </c>
      <c r="AE30" s="167">
        <v>0</v>
      </c>
      <c r="AF30" s="168">
        <v>0</v>
      </c>
      <c r="AG30" s="168">
        <v>0</v>
      </c>
      <c r="AH30" s="168">
        <v>0</v>
      </c>
      <c r="AI30" s="192">
        <v>0</v>
      </c>
      <c r="AJ30" s="167">
        <v>0</v>
      </c>
      <c r="AK30" s="168">
        <v>0</v>
      </c>
      <c r="AL30" s="168">
        <v>0</v>
      </c>
      <c r="AM30" s="192">
        <v>0</v>
      </c>
      <c r="AN30" s="190">
        <v>0</v>
      </c>
      <c r="AO30" s="168">
        <v>0</v>
      </c>
      <c r="AP30" s="192">
        <v>0</v>
      </c>
    </row>
    <row r="31" spans="1:42">
      <c r="A31" s="312" t="s">
        <v>409</v>
      </c>
      <c r="B31" s="126">
        <v>0</v>
      </c>
      <c r="C31" s="169">
        <v>0</v>
      </c>
      <c r="D31" s="168">
        <v>0</v>
      </c>
      <c r="E31" s="212">
        <v>0</v>
      </c>
      <c r="F31" s="167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92">
        <v>0</v>
      </c>
      <c r="AE31" s="167">
        <v>2</v>
      </c>
      <c r="AF31" s="168">
        <v>2</v>
      </c>
      <c r="AG31" s="168">
        <v>2</v>
      </c>
      <c r="AH31" s="168">
        <v>1</v>
      </c>
      <c r="AI31" s="192">
        <v>1</v>
      </c>
      <c r="AJ31" s="167">
        <v>0</v>
      </c>
      <c r="AK31" s="168">
        <v>0</v>
      </c>
      <c r="AL31" s="168">
        <v>0</v>
      </c>
      <c r="AM31" s="192">
        <v>0</v>
      </c>
      <c r="AN31" s="190">
        <v>0</v>
      </c>
      <c r="AO31" s="168">
        <v>0</v>
      </c>
      <c r="AP31" s="192">
        <v>0</v>
      </c>
    </row>
    <row r="32" spans="1:42">
      <c r="A32" s="312" t="s">
        <v>410</v>
      </c>
      <c r="B32" s="126">
        <v>0</v>
      </c>
      <c r="C32" s="169">
        <v>0</v>
      </c>
      <c r="D32" s="168">
        <v>0</v>
      </c>
      <c r="E32" s="212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92">
        <v>0</v>
      </c>
      <c r="AE32" s="167">
        <v>0</v>
      </c>
      <c r="AF32" s="168">
        <v>0</v>
      </c>
      <c r="AG32" s="168">
        <v>0</v>
      </c>
      <c r="AH32" s="168">
        <v>0</v>
      </c>
      <c r="AI32" s="192">
        <v>0</v>
      </c>
      <c r="AJ32" s="167">
        <v>0</v>
      </c>
      <c r="AK32" s="168">
        <v>23</v>
      </c>
      <c r="AL32" s="168">
        <v>84</v>
      </c>
      <c r="AM32" s="192">
        <v>0</v>
      </c>
      <c r="AN32" s="190">
        <v>0</v>
      </c>
      <c r="AO32" s="168">
        <v>0</v>
      </c>
      <c r="AP32" s="192">
        <v>0</v>
      </c>
    </row>
    <row r="33" spans="1:42">
      <c r="A33" s="312" t="s">
        <v>411</v>
      </c>
      <c r="B33" s="126">
        <v>1</v>
      </c>
      <c r="C33" s="169">
        <v>1357.92</v>
      </c>
      <c r="D33" s="168">
        <v>1</v>
      </c>
      <c r="E33" s="212">
        <v>1357.92</v>
      </c>
      <c r="F33" s="167">
        <v>1</v>
      </c>
      <c r="G33" s="168">
        <v>1</v>
      </c>
      <c r="H33" s="168">
        <v>1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1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1</v>
      </c>
      <c r="Z33" s="168">
        <v>0</v>
      </c>
      <c r="AA33" s="168">
        <v>0</v>
      </c>
      <c r="AB33" s="168">
        <v>0</v>
      </c>
      <c r="AC33" s="168">
        <v>0</v>
      </c>
      <c r="AD33" s="192">
        <v>1</v>
      </c>
      <c r="AE33" s="167">
        <v>0</v>
      </c>
      <c r="AF33" s="168">
        <v>0</v>
      </c>
      <c r="AG33" s="168">
        <v>0</v>
      </c>
      <c r="AH33" s="168">
        <v>0</v>
      </c>
      <c r="AI33" s="192">
        <v>0</v>
      </c>
      <c r="AJ33" s="167">
        <v>0</v>
      </c>
      <c r="AK33" s="168">
        <v>0</v>
      </c>
      <c r="AL33" s="168">
        <v>0</v>
      </c>
      <c r="AM33" s="192">
        <v>0</v>
      </c>
      <c r="AN33" s="190">
        <v>1</v>
      </c>
      <c r="AO33" s="168">
        <v>1</v>
      </c>
      <c r="AP33" s="192">
        <v>1</v>
      </c>
    </row>
    <row r="34" spans="1:42">
      <c r="A34" s="312" t="s">
        <v>412</v>
      </c>
      <c r="B34" s="126">
        <v>13</v>
      </c>
      <c r="C34" s="169">
        <v>20067.060000000001</v>
      </c>
      <c r="D34" s="168">
        <v>13</v>
      </c>
      <c r="E34" s="212">
        <v>20067.060000000001</v>
      </c>
      <c r="F34" s="167">
        <v>13</v>
      </c>
      <c r="G34" s="168">
        <v>4</v>
      </c>
      <c r="H34" s="168">
        <v>13</v>
      </c>
      <c r="I34" s="168">
        <v>3</v>
      </c>
      <c r="J34" s="168">
        <v>5</v>
      </c>
      <c r="K34" s="168">
        <v>5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4</v>
      </c>
      <c r="Y34" s="168">
        <v>8</v>
      </c>
      <c r="Z34" s="168">
        <v>1</v>
      </c>
      <c r="AA34" s="168">
        <v>1</v>
      </c>
      <c r="AB34" s="168">
        <v>5</v>
      </c>
      <c r="AC34" s="168">
        <v>0</v>
      </c>
      <c r="AD34" s="192">
        <v>7</v>
      </c>
      <c r="AE34" s="167">
        <v>1</v>
      </c>
      <c r="AF34" s="168">
        <v>1</v>
      </c>
      <c r="AG34" s="168">
        <v>1</v>
      </c>
      <c r="AH34" s="168">
        <v>0</v>
      </c>
      <c r="AI34" s="192">
        <v>0</v>
      </c>
      <c r="AJ34" s="167">
        <v>0</v>
      </c>
      <c r="AK34" s="168">
        <v>0</v>
      </c>
      <c r="AL34" s="168">
        <v>0</v>
      </c>
      <c r="AM34" s="192">
        <v>1</v>
      </c>
      <c r="AN34" s="190">
        <v>12</v>
      </c>
      <c r="AO34" s="168">
        <v>7</v>
      </c>
      <c r="AP34" s="192">
        <v>12</v>
      </c>
    </row>
    <row r="35" spans="1:42" ht="13.5">
      <c r="A35" s="316" t="s">
        <v>413</v>
      </c>
      <c r="B35" s="200">
        <f>SUM(B26:B34)</f>
        <v>23</v>
      </c>
      <c r="C35" s="173">
        <f t="shared" ref="C35:AP35" si="2">SUM(C26:C34)</f>
        <v>35079.660000000003</v>
      </c>
      <c r="D35" s="172">
        <f t="shared" si="2"/>
        <v>21</v>
      </c>
      <c r="E35" s="213">
        <f t="shared" si="2"/>
        <v>32363.82</v>
      </c>
      <c r="F35" s="171">
        <f t="shared" si="2"/>
        <v>21</v>
      </c>
      <c r="G35" s="172">
        <f t="shared" si="2"/>
        <v>5</v>
      </c>
      <c r="H35" s="172">
        <f t="shared" si="2"/>
        <v>21</v>
      </c>
      <c r="I35" s="172">
        <f t="shared" si="2"/>
        <v>3</v>
      </c>
      <c r="J35" s="172">
        <f t="shared" si="2"/>
        <v>9</v>
      </c>
      <c r="K35" s="172">
        <f t="shared" si="2"/>
        <v>9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3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5</v>
      </c>
      <c r="Y35" s="172">
        <f t="shared" si="2"/>
        <v>12</v>
      </c>
      <c r="Z35" s="172">
        <f t="shared" si="2"/>
        <v>4</v>
      </c>
      <c r="AA35" s="172">
        <f t="shared" si="2"/>
        <v>3</v>
      </c>
      <c r="AB35" s="172">
        <f t="shared" si="2"/>
        <v>8</v>
      </c>
      <c r="AC35" s="172">
        <f t="shared" si="2"/>
        <v>0</v>
      </c>
      <c r="AD35" s="195">
        <f t="shared" si="2"/>
        <v>10</v>
      </c>
      <c r="AE35" s="171">
        <f t="shared" si="2"/>
        <v>5</v>
      </c>
      <c r="AF35" s="172">
        <f t="shared" si="2"/>
        <v>3</v>
      </c>
      <c r="AG35" s="172">
        <f t="shared" si="2"/>
        <v>5</v>
      </c>
      <c r="AH35" s="172">
        <f t="shared" si="2"/>
        <v>2</v>
      </c>
      <c r="AI35" s="195">
        <f t="shared" si="2"/>
        <v>1</v>
      </c>
      <c r="AJ35" s="171">
        <f t="shared" si="2"/>
        <v>1</v>
      </c>
      <c r="AK35" s="172">
        <f t="shared" si="2"/>
        <v>23</v>
      </c>
      <c r="AL35" s="172">
        <f t="shared" si="2"/>
        <v>84</v>
      </c>
      <c r="AM35" s="195">
        <f t="shared" si="2"/>
        <v>3</v>
      </c>
      <c r="AN35" s="193">
        <f t="shared" si="2"/>
        <v>18</v>
      </c>
      <c r="AO35" s="172">
        <f t="shared" si="2"/>
        <v>8</v>
      </c>
      <c r="AP35" s="195">
        <f t="shared" si="2"/>
        <v>18</v>
      </c>
    </row>
    <row r="36" spans="1:42">
      <c r="A36" s="312" t="s">
        <v>414</v>
      </c>
      <c r="B36" s="126">
        <v>6</v>
      </c>
      <c r="C36" s="169">
        <v>17200.14</v>
      </c>
      <c r="D36" s="168">
        <v>7</v>
      </c>
      <c r="E36" s="212">
        <v>19248.72</v>
      </c>
      <c r="F36" s="167">
        <v>7</v>
      </c>
      <c r="G36" s="168">
        <v>6</v>
      </c>
      <c r="H36" s="168">
        <v>7</v>
      </c>
      <c r="I36" s="168">
        <v>1</v>
      </c>
      <c r="J36" s="168">
        <v>3</v>
      </c>
      <c r="K36" s="168">
        <v>6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1</v>
      </c>
      <c r="T36" s="168">
        <v>0</v>
      </c>
      <c r="U36" s="168">
        <v>0</v>
      </c>
      <c r="V36" s="168">
        <v>0</v>
      </c>
      <c r="W36" s="168">
        <v>0</v>
      </c>
      <c r="X36" s="168">
        <v>1</v>
      </c>
      <c r="Y36" s="168">
        <v>6</v>
      </c>
      <c r="Z36" s="168">
        <v>0</v>
      </c>
      <c r="AA36" s="168">
        <v>4</v>
      </c>
      <c r="AB36" s="168">
        <v>1</v>
      </c>
      <c r="AC36" s="168">
        <v>0</v>
      </c>
      <c r="AD36" s="192">
        <v>2</v>
      </c>
      <c r="AE36" s="167">
        <v>1</v>
      </c>
      <c r="AF36" s="168">
        <v>1</v>
      </c>
      <c r="AG36" s="168">
        <v>1</v>
      </c>
      <c r="AH36" s="168">
        <v>0</v>
      </c>
      <c r="AI36" s="192">
        <v>0</v>
      </c>
      <c r="AJ36" s="167">
        <v>0</v>
      </c>
      <c r="AK36" s="168">
        <v>0</v>
      </c>
      <c r="AL36" s="168">
        <v>0</v>
      </c>
      <c r="AM36" s="192">
        <v>0</v>
      </c>
      <c r="AN36" s="190">
        <v>8</v>
      </c>
      <c r="AO36" s="168">
        <v>5</v>
      </c>
      <c r="AP36" s="192">
        <v>8</v>
      </c>
    </row>
    <row r="37" spans="1:42">
      <c r="A37" s="312" t="s">
        <v>415</v>
      </c>
      <c r="B37" s="126">
        <v>27</v>
      </c>
      <c r="C37" s="169">
        <v>63972.480000000003</v>
      </c>
      <c r="D37" s="168">
        <v>25</v>
      </c>
      <c r="E37" s="212">
        <v>59747.88</v>
      </c>
      <c r="F37" s="167">
        <v>28</v>
      </c>
      <c r="G37" s="168">
        <v>18</v>
      </c>
      <c r="H37" s="168">
        <v>28</v>
      </c>
      <c r="I37" s="168">
        <v>7</v>
      </c>
      <c r="J37" s="168">
        <v>5</v>
      </c>
      <c r="K37" s="168">
        <v>16</v>
      </c>
      <c r="L37" s="168">
        <v>0</v>
      </c>
      <c r="M37" s="168">
        <v>1</v>
      </c>
      <c r="N37" s="168">
        <v>0</v>
      </c>
      <c r="O37" s="168">
        <v>0</v>
      </c>
      <c r="P37" s="168">
        <v>1</v>
      </c>
      <c r="Q37" s="168">
        <v>0</v>
      </c>
      <c r="R37" s="168">
        <v>0</v>
      </c>
      <c r="S37" s="168">
        <v>2</v>
      </c>
      <c r="T37" s="168">
        <v>0</v>
      </c>
      <c r="U37" s="168">
        <v>0</v>
      </c>
      <c r="V37" s="168">
        <v>0</v>
      </c>
      <c r="W37" s="168">
        <v>0</v>
      </c>
      <c r="X37" s="168">
        <v>8</v>
      </c>
      <c r="Y37" s="168">
        <v>18</v>
      </c>
      <c r="Z37" s="168">
        <v>2</v>
      </c>
      <c r="AA37" s="168">
        <v>7</v>
      </c>
      <c r="AB37" s="168">
        <v>20</v>
      </c>
      <c r="AC37" s="168">
        <v>0</v>
      </c>
      <c r="AD37" s="192">
        <v>1</v>
      </c>
      <c r="AE37" s="167">
        <v>8</v>
      </c>
      <c r="AF37" s="168">
        <v>6</v>
      </c>
      <c r="AG37" s="168">
        <v>8</v>
      </c>
      <c r="AH37" s="168">
        <v>7</v>
      </c>
      <c r="AI37" s="192">
        <v>1</v>
      </c>
      <c r="AJ37" s="167">
        <v>2</v>
      </c>
      <c r="AK37" s="168">
        <v>5</v>
      </c>
      <c r="AL37" s="168">
        <v>275</v>
      </c>
      <c r="AM37" s="192">
        <v>0</v>
      </c>
      <c r="AN37" s="190">
        <v>35</v>
      </c>
      <c r="AO37" s="168">
        <v>19</v>
      </c>
      <c r="AP37" s="192">
        <v>35</v>
      </c>
    </row>
    <row r="38" spans="1:42">
      <c r="A38" s="312" t="s">
        <v>416</v>
      </c>
      <c r="B38" s="126">
        <v>0</v>
      </c>
      <c r="C38" s="169">
        <v>0</v>
      </c>
      <c r="D38" s="168">
        <v>0</v>
      </c>
      <c r="E38" s="212">
        <v>0</v>
      </c>
      <c r="F38" s="167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0</v>
      </c>
      <c r="AD38" s="192">
        <v>0</v>
      </c>
      <c r="AE38" s="167">
        <v>0</v>
      </c>
      <c r="AF38" s="168">
        <v>0</v>
      </c>
      <c r="AG38" s="168">
        <v>0</v>
      </c>
      <c r="AH38" s="168">
        <v>0</v>
      </c>
      <c r="AI38" s="192">
        <v>0</v>
      </c>
      <c r="AJ38" s="167">
        <v>0</v>
      </c>
      <c r="AK38" s="168">
        <v>0</v>
      </c>
      <c r="AL38" s="168">
        <v>0</v>
      </c>
      <c r="AM38" s="192">
        <v>0</v>
      </c>
      <c r="AN38" s="190">
        <v>0</v>
      </c>
      <c r="AO38" s="168">
        <v>0</v>
      </c>
      <c r="AP38" s="192">
        <v>0</v>
      </c>
    </row>
    <row r="39" spans="1:42">
      <c r="A39" s="312" t="s">
        <v>417</v>
      </c>
      <c r="B39" s="126">
        <v>0</v>
      </c>
      <c r="C39" s="169">
        <v>0</v>
      </c>
      <c r="D39" s="168">
        <v>0</v>
      </c>
      <c r="E39" s="212">
        <v>0</v>
      </c>
      <c r="F39" s="167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92">
        <v>0</v>
      </c>
      <c r="AE39" s="167">
        <v>5</v>
      </c>
      <c r="AF39" s="168">
        <v>3</v>
      </c>
      <c r="AG39" s="168">
        <v>4</v>
      </c>
      <c r="AH39" s="168">
        <v>0</v>
      </c>
      <c r="AI39" s="192">
        <v>0</v>
      </c>
      <c r="AJ39" s="167">
        <v>0</v>
      </c>
      <c r="AK39" s="168">
        <v>0</v>
      </c>
      <c r="AL39" s="168">
        <v>0</v>
      </c>
      <c r="AM39" s="192">
        <v>0</v>
      </c>
      <c r="AN39" s="190">
        <v>0</v>
      </c>
      <c r="AO39" s="168">
        <v>0</v>
      </c>
      <c r="AP39" s="192">
        <v>0</v>
      </c>
    </row>
    <row r="40" spans="1:42">
      <c r="A40" s="312" t="s">
        <v>418</v>
      </c>
      <c r="B40" s="126">
        <v>0</v>
      </c>
      <c r="C40" s="169">
        <v>0</v>
      </c>
      <c r="D40" s="168">
        <v>0</v>
      </c>
      <c r="E40" s="212">
        <v>0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92">
        <v>0</v>
      </c>
      <c r="AE40" s="167">
        <v>0</v>
      </c>
      <c r="AF40" s="168">
        <v>0</v>
      </c>
      <c r="AG40" s="168">
        <v>0</v>
      </c>
      <c r="AH40" s="168">
        <v>0</v>
      </c>
      <c r="AI40" s="192">
        <v>0</v>
      </c>
      <c r="AJ40" s="167">
        <v>0</v>
      </c>
      <c r="AK40" s="168">
        <v>0</v>
      </c>
      <c r="AL40" s="168">
        <v>0</v>
      </c>
      <c r="AM40" s="192">
        <v>0</v>
      </c>
      <c r="AN40" s="190">
        <v>0</v>
      </c>
      <c r="AO40" s="168">
        <v>0</v>
      </c>
      <c r="AP40" s="192">
        <v>0</v>
      </c>
    </row>
    <row r="41" spans="1:42">
      <c r="A41" s="312" t="s">
        <v>419</v>
      </c>
      <c r="B41" s="126">
        <v>0</v>
      </c>
      <c r="C41" s="169">
        <v>0</v>
      </c>
      <c r="D41" s="168">
        <v>0</v>
      </c>
      <c r="E41" s="212">
        <v>0</v>
      </c>
      <c r="F41" s="167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92">
        <v>0</v>
      </c>
      <c r="AE41" s="167">
        <v>3</v>
      </c>
      <c r="AF41" s="168">
        <v>1</v>
      </c>
      <c r="AG41" s="168">
        <v>3</v>
      </c>
      <c r="AH41" s="168">
        <v>3</v>
      </c>
      <c r="AI41" s="192">
        <v>0</v>
      </c>
      <c r="AJ41" s="167">
        <v>1</v>
      </c>
      <c r="AK41" s="168">
        <v>2</v>
      </c>
      <c r="AL41" s="168">
        <v>18</v>
      </c>
      <c r="AM41" s="192">
        <v>0</v>
      </c>
      <c r="AN41" s="190">
        <v>0</v>
      </c>
      <c r="AO41" s="168">
        <v>0</v>
      </c>
      <c r="AP41" s="192">
        <v>0</v>
      </c>
    </row>
    <row r="42" spans="1:42">
      <c r="A42" s="312" t="s">
        <v>420</v>
      </c>
      <c r="B42" s="126">
        <v>0</v>
      </c>
      <c r="C42" s="169">
        <v>0</v>
      </c>
      <c r="D42" s="168">
        <v>0</v>
      </c>
      <c r="E42" s="212">
        <v>0</v>
      </c>
      <c r="F42" s="167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92">
        <v>0</v>
      </c>
      <c r="AE42" s="167">
        <v>0</v>
      </c>
      <c r="AF42" s="168">
        <v>0</v>
      </c>
      <c r="AG42" s="168">
        <v>0</v>
      </c>
      <c r="AH42" s="168">
        <v>0</v>
      </c>
      <c r="AI42" s="192">
        <v>0</v>
      </c>
      <c r="AJ42" s="167">
        <v>0</v>
      </c>
      <c r="AK42" s="168">
        <v>0</v>
      </c>
      <c r="AL42" s="168">
        <v>0</v>
      </c>
      <c r="AM42" s="192">
        <v>0</v>
      </c>
      <c r="AN42" s="190">
        <v>0</v>
      </c>
      <c r="AO42" s="168">
        <v>0</v>
      </c>
      <c r="AP42" s="192">
        <v>0</v>
      </c>
    </row>
    <row r="43" spans="1:42" ht="13.5">
      <c r="A43" s="316" t="s">
        <v>421</v>
      </c>
      <c r="B43" s="200">
        <f>SUM(B36:B42)</f>
        <v>33</v>
      </c>
      <c r="C43" s="173">
        <f t="shared" ref="C43:AP43" si="3">SUM(C36:C42)</f>
        <v>81172.62</v>
      </c>
      <c r="D43" s="172">
        <f t="shared" si="3"/>
        <v>32</v>
      </c>
      <c r="E43" s="213">
        <f t="shared" si="3"/>
        <v>78996.600000000006</v>
      </c>
      <c r="F43" s="171">
        <f t="shared" si="3"/>
        <v>35</v>
      </c>
      <c r="G43" s="172">
        <f t="shared" si="3"/>
        <v>24</v>
      </c>
      <c r="H43" s="172">
        <f t="shared" si="3"/>
        <v>35</v>
      </c>
      <c r="I43" s="172">
        <f t="shared" si="3"/>
        <v>8</v>
      </c>
      <c r="J43" s="172">
        <f t="shared" si="3"/>
        <v>8</v>
      </c>
      <c r="K43" s="172">
        <f t="shared" si="3"/>
        <v>22</v>
      </c>
      <c r="L43" s="172">
        <f t="shared" si="3"/>
        <v>0</v>
      </c>
      <c r="M43" s="172">
        <f t="shared" si="3"/>
        <v>1</v>
      </c>
      <c r="N43" s="172">
        <f t="shared" si="3"/>
        <v>0</v>
      </c>
      <c r="O43" s="172">
        <f t="shared" si="3"/>
        <v>0</v>
      </c>
      <c r="P43" s="172">
        <f t="shared" si="3"/>
        <v>1</v>
      </c>
      <c r="Q43" s="172">
        <f t="shared" si="3"/>
        <v>0</v>
      </c>
      <c r="R43" s="172">
        <f t="shared" si="3"/>
        <v>0</v>
      </c>
      <c r="S43" s="172">
        <f t="shared" si="3"/>
        <v>3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9</v>
      </c>
      <c r="Y43" s="172">
        <f t="shared" si="3"/>
        <v>24</v>
      </c>
      <c r="Z43" s="172">
        <f t="shared" si="3"/>
        <v>2</v>
      </c>
      <c r="AA43" s="172">
        <f t="shared" si="3"/>
        <v>11</v>
      </c>
      <c r="AB43" s="172">
        <f t="shared" si="3"/>
        <v>21</v>
      </c>
      <c r="AC43" s="172">
        <f t="shared" si="3"/>
        <v>0</v>
      </c>
      <c r="AD43" s="195">
        <f t="shared" si="3"/>
        <v>3</v>
      </c>
      <c r="AE43" s="171">
        <f t="shared" si="3"/>
        <v>17</v>
      </c>
      <c r="AF43" s="172">
        <f t="shared" si="3"/>
        <v>11</v>
      </c>
      <c r="AG43" s="172">
        <f t="shared" si="3"/>
        <v>16</v>
      </c>
      <c r="AH43" s="172">
        <f t="shared" si="3"/>
        <v>10</v>
      </c>
      <c r="AI43" s="195">
        <f t="shared" si="3"/>
        <v>1</v>
      </c>
      <c r="AJ43" s="171">
        <f t="shared" si="3"/>
        <v>3</v>
      </c>
      <c r="AK43" s="172">
        <f t="shared" si="3"/>
        <v>7</v>
      </c>
      <c r="AL43" s="172">
        <f t="shared" si="3"/>
        <v>293</v>
      </c>
      <c r="AM43" s="195">
        <f t="shared" si="3"/>
        <v>0</v>
      </c>
      <c r="AN43" s="193">
        <f t="shared" si="3"/>
        <v>43</v>
      </c>
      <c r="AO43" s="172">
        <f t="shared" si="3"/>
        <v>24</v>
      </c>
      <c r="AP43" s="195">
        <f t="shared" si="3"/>
        <v>43</v>
      </c>
    </row>
    <row r="44" spans="1:42">
      <c r="A44" s="312" t="s">
        <v>422</v>
      </c>
      <c r="B44" s="126">
        <v>0</v>
      </c>
      <c r="C44" s="169">
        <v>0</v>
      </c>
      <c r="D44" s="168">
        <v>0</v>
      </c>
      <c r="E44" s="212">
        <v>0</v>
      </c>
      <c r="F44" s="167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92">
        <v>0</v>
      </c>
      <c r="AE44" s="167">
        <v>0</v>
      </c>
      <c r="AF44" s="168">
        <v>0</v>
      </c>
      <c r="AG44" s="168">
        <v>0</v>
      </c>
      <c r="AH44" s="168">
        <v>0</v>
      </c>
      <c r="AI44" s="192">
        <v>0</v>
      </c>
      <c r="AJ44" s="167">
        <v>0</v>
      </c>
      <c r="AK44" s="168">
        <v>0</v>
      </c>
      <c r="AL44" s="168">
        <v>0</v>
      </c>
      <c r="AM44" s="192">
        <v>0</v>
      </c>
      <c r="AN44" s="190">
        <v>0</v>
      </c>
      <c r="AO44" s="168">
        <v>0</v>
      </c>
      <c r="AP44" s="192">
        <v>0</v>
      </c>
    </row>
    <row r="45" spans="1:42">
      <c r="A45" s="312" t="s">
        <v>423</v>
      </c>
      <c r="B45" s="126">
        <v>0</v>
      </c>
      <c r="C45" s="169">
        <v>0</v>
      </c>
      <c r="D45" s="168">
        <v>0</v>
      </c>
      <c r="E45" s="212">
        <v>0</v>
      </c>
      <c r="F45" s="167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92">
        <v>0</v>
      </c>
      <c r="AE45" s="167">
        <v>0</v>
      </c>
      <c r="AF45" s="168">
        <v>0</v>
      </c>
      <c r="AG45" s="168">
        <v>0</v>
      </c>
      <c r="AH45" s="168">
        <v>0</v>
      </c>
      <c r="AI45" s="192">
        <v>0</v>
      </c>
      <c r="AJ45" s="167">
        <v>0</v>
      </c>
      <c r="AK45" s="168">
        <v>0</v>
      </c>
      <c r="AL45" s="168">
        <v>0</v>
      </c>
      <c r="AM45" s="192">
        <v>0</v>
      </c>
      <c r="AN45" s="190">
        <v>0</v>
      </c>
      <c r="AO45" s="168">
        <v>0</v>
      </c>
      <c r="AP45" s="192">
        <v>0</v>
      </c>
    </row>
    <row r="46" spans="1:42">
      <c r="A46" s="312" t="s">
        <v>424</v>
      </c>
      <c r="B46" s="126">
        <v>7</v>
      </c>
      <c r="C46" s="169">
        <v>14786.1</v>
      </c>
      <c r="D46" s="168">
        <v>7</v>
      </c>
      <c r="E46" s="212">
        <v>14786.1</v>
      </c>
      <c r="F46" s="167">
        <v>8</v>
      </c>
      <c r="G46" s="168">
        <v>6</v>
      </c>
      <c r="H46" s="168">
        <v>8</v>
      </c>
      <c r="I46" s="168">
        <v>3</v>
      </c>
      <c r="J46" s="168">
        <v>1</v>
      </c>
      <c r="K46" s="168">
        <v>3</v>
      </c>
      <c r="L46" s="168">
        <v>1</v>
      </c>
      <c r="M46" s="168">
        <v>1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3</v>
      </c>
      <c r="Y46" s="168">
        <v>5</v>
      </c>
      <c r="Z46" s="168">
        <v>0</v>
      </c>
      <c r="AA46" s="168">
        <v>3</v>
      </c>
      <c r="AB46" s="168">
        <v>3</v>
      </c>
      <c r="AC46" s="168">
        <v>0</v>
      </c>
      <c r="AD46" s="192">
        <v>2</v>
      </c>
      <c r="AE46" s="167">
        <v>2</v>
      </c>
      <c r="AF46" s="168">
        <v>1</v>
      </c>
      <c r="AG46" s="168">
        <v>2</v>
      </c>
      <c r="AH46" s="168">
        <v>0</v>
      </c>
      <c r="AI46" s="192">
        <v>0</v>
      </c>
      <c r="AJ46" s="167">
        <v>0</v>
      </c>
      <c r="AK46" s="168">
        <v>1</v>
      </c>
      <c r="AL46" s="168">
        <v>4</v>
      </c>
      <c r="AM46" s="192">
        <v>0</v>
      </c>
      <c r="AN46" s="190">
        <v>7</v>
      </c>
      <c r="AO46" s="168">
        <v>5</v>
      </c>
      <c r="AP46" s="192">
        <v>7</v>
      </c>
    </row>
    <row r="47" spans="1:42">
      <c r="A47" s="312" t="s">
        <v>425</v>
      </c>
      <c r="B47" s="126">
        <v>0</v>
      </c>
      <c r="C47" s="169">
        <v>0</v>
      </c>
      <c r="D47" s="168">
        <v>0</v>
      </c>
      <c r="E47" s="212">
        <v>0</v>
      </c>
      <c r="F47" s="167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92">
        <v>0</v>
      </c>
      <c r="AE47" s="167">
        <v>0</v>
      </c>
      <c r="AF47" s="168">
        <v>0</v>
      </c>
      <c r="AG47" s="168">
        <v>0</v>
      </c>
      <c r="AH47" s="168">
        <v>0</v>
      </c>
      <c r="AI47" s="192">
        <v>0</v>
      </c>
      <c r="AJ47" s="167">
        <v>0</v>
      </c>
      <c r="AK47" s="168">
        <v>0</v>
      </c>
      <c r="AL47" s="168">
        <v>0</v>
      </c>
      <c r="AM47" s="192">
        <v>0</v>
      </c>
      <c r="AN47" s="190">
        <v>0</v>
      </c>
      <c r="AO47" s="168">
        <v>0</v>
      </c>
      <c r="AP47" s="192">
        <v>0</v>
      </c>
    </row>
    <row r="48" spans="1:42">
      <c r="A48" s="312" t="s">
        <v>426</v>
      </c>
      <c r="B48" s="126">
        <v>0</v>
      </c>
      <c r="C48" s="169">
        <v>0</v>
      </c>
      <c r="D48" s="168">
        <v>0</v>
      </c>
      <c r="E48" s="212">
        <v>0</v>
      </c>
      <c r="F48" s="167">
        <v>1</v>
      </c>
      <c r="G48" s="168">
        <v>0</v>
      </c>
      <c r="H48" s="168">
        <v>1</v>
      </c>
      <c r="I48" s="168">
        <v>0</v>
      </c>
      <c r="J48" s="168">
        <v>0</v>
      </c>
      <c r="K48" s="168">
        <v>1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1</v>
      </c>
      <c r="Z48" s="168">
        <v>0</v>
      </c>
      <c r="AA48" s="168">
        <v>1</v>
      </c>
      <c r="AB48" s="168">
        <v>0</v>
      </c>
      <c r="AC48" s="168">
        <v>0</v>
      </c>
      <c r="AD48" s="192">
        <v>0</v>
      </c>
      <c r="AE48" s="167">
        <v>1</v>
      </c>
      <c r="AF48" s="168">
        <v>0</v>
      </c>
      <c r="AG48" s="168">
        <v>1</v>
      </c>
      <c r="AH48" s="168">
        <v>1</v>
      </c>
      <c r="AI48" s="192">
        <v>0</v>
      </c>
      <c r="AJ48" s="167">
        <v>0</v>
      </c>
      <c r="AK48" s="168">
        <v>0</v>
      </c>
      <c r="AL48" s="168">
        <v>83</v>
      </c>
      <c r="AM48" s="192">
        <v>0</v>
      </c>
      <c r="AN48" s="190">
        <v>1</v>
      </c>
      <c r="AO48" s="168">
        <v>0</v>
      </c>
      <c r="AP48" s="192">
        <v>1</v>
      </c>
    </row>
    <row r="49" spans="1:42">
      <c r="A49" s="312" t="s">
        <v>427</v>
      </c>
      <c r="B49" s="126">
        <v>2</v>
      </c>
      <c r="C49" s="169">
        <v>2270.52</v>
      </c>
      <c r="D49" s="168">
        <v>2</v>
      </c>
      <c r="E49" s="212">
        <v>2270.52</v>
      </c>
      <c r="F49" s="167">
        <v>2</v>
      </c>
      <c r="G49" s="168">
        <v>1</v>
      </c>
      <c r="H49" s="168">
        <v>2</v>
      </c>
      <c r="I49" s="168">
        <v>0</v>
      </c>
      <c r="J49" s="168">
        <v>1</v>
      </c>
      <c r="K49" s="168">
        <v>1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2</v>
      </c>
      <c r="Z49" s="168">
        <v>0</v>
      </c>
      <c r="AA49" s="168">
        <v>0</v>
      </c>
      <c r="AB49" s="168">
        <v>1</v>
      </c>
      <c r="AC49" s="168">
        <v>0</v>
      </c>
      <c r="AD49" s="192">
        <v>1</v>
      </c>
      <c r="AE49" s="167">
        <v>0</v>
      </c>
      <c r="AF49" s="168">
        <v>0</v>
      </c>
      <c r="AG49" s="168">
        <v>0</v>
      </c>
      <c r="AH49" s="168">
        <v>0</v>
      </c>
      <c r="AI49" s="192">
        <v>0</v>
      </c>
      <c r="AJ49" s="167">
        <v>0</v>
      </c>
      <c r="AK49" s="168">
        <v>20</v>
      </c>
      <c r="AL49" s="168">
        <v>1</v>
      </c>
      <c r="AM49" s="192">
        <v>0</v>
      </c>
      <c r="AN49" s="190">
        <v>3</v>
      </c>
      <c r="AO49" s="168">
        <v>2</v>
      </c>
      <c r="AP49" s="192">
        <v>3</v>
      </c>
    </row>
    <row r="50" spans="1:42">
      <c r="A50" s="312" t="s">
        <v>428</v>
      </c>
      <c r="B50" s="126">
        <v>0</v>
      </c>
      <c r="C50" s="169">
        <v>0</v>
      </c>
      <c r="D50" s="168">
        <v>0</v>
      </c>
      <c r="E50" s="212">
        <v>0</v>
      </c>
      <c r="F50" s="167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92">
        <v>0</v>
      </c>
      <c r="AE50" s="167">
        <v>0</v>
      </c>
      <c r="AF50" s="168">
        <v>0</v>
      </c>
      <c r="AG50" s="168">
        <v>0</v>
      </c>
      <c r="AH50" s="168">
        <v>0</v>
      </c>
      <c r="AI50" s="192">
        <v>0</v>
      </c>
      <c r="AJ50" s="167">
        <v>0</v>
      </c>
      <c r="AK50" s="168">
        <v>0</v>
      </c>
      <c r="AL50" s="168">
        <v>0</v>
      </c>
      <c r="AM50" s="192">
        <v>0</v>
      </c>
      <c r="AN50" s="190">
        <v>0</v>
      </c>
      <c r="AO50" s="168">
        <v>0</v>
      </c>
      <c r="AP50" s="192">
        <v>0</v>
      </c>
    </row>
    <row r="51" spans="1:42">
      <c r="A51" s="312" t="s">
        <v>429</v>
      </c>
      <c r="B51" s="126">
        <v>2</v>
      </c>
      <c r="C51" s="169">
        <v>3319.38</v>
      </c>
      <c r="D51" s="168">
        <v>4</v>
      </c>
      <c r="E51" s="212">
        <v>6017.02</v>
      </c>
      <c r="F51" s="167">
        <v>4</v>
      </c>
      <c r="G51" s="168">
        <v>3</v>
      </c>
      <c r="H51" s="168">
        <v>4</v>
      </c>
      <c r="I51" s="168">
        <v>0</v>
      </c>
      <c r="J51" s="168">
        <v>1</v>
      </c>
      <c r="K51" s="168">
        <v>3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1</v>
      </c>
      <c r="T51" s="168">
        <v>0</v>
      </c>
      <c r="U51" s="168">
        <v>0</v>
      </c>
      <c r="V51" s="168">
        <v>0</v>
      </c>
      <c r="W51" s="168">
        <v>0</v>
      </c>
      <c r="X51" s="168">
        <v>1</v>
      </c>
      <c r="Y51" s="168">
        <v>3</v>
      </c>
      <c r="Z51" s="168">
        <v>0</v>
      </c>
      <c r="AA51" s="168">
        <v>2</v>
      </c>
      <c r="AB51" s="168">
        <v>0</v>
      </c>
      <c r="AC51" s="168">
        <v>0</v>
      </c>
      <c r="AD51" s="192">
        <v>2</v>
      </c>
      <c r="AE51" s="167">
        <v>0</v>
      </c>
      <c r="AF51" s="168">
        <v>0</v>
      </c>
      <c r="AG51" s="168">
        <v>0</v>
      </c>
      <c r="AH51" s="168">
        <v>0</v>
      </c>
      <c r="AI51" s="192">
        <v>0</v>
      </c>
      <c r="AJ51" s="167">
        <v>6</v>
      </c>
      <c r="AK51" s="168">
        <v>2</v>
      </c>
      <c r="AL51" s="168">
        <v>48</v>
      </c>
      <c r="AM51" s="192">
        <v>0</v>
      </c>
      <c r="AN51" s="190">
        <v>6</v>
      </c>
      <c r="AO51" s="168">
        <v>5</v>
      </c>
      <c r="AP51" s="192">
        <v>6</v>
      </c>
    </row>
    <row r="52" spans="1:42">
      <c r="A52" s="312" t="s">
        <v>430</v>
      </c>
      <c r="B52" s="126">
        <v>0</v>
      </c>
      <c r="C52" s="169">
        <v>0</v>
      </c>
      <c r="D52" s="168">
        <v>0</v>
      </c>
      <c r="E52" s="212">
        <v>0</v>
      </c>
      <c r="F52" s="167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92">
        <v>0</v>
      </c>
      <c r="AE52" s="167">
        <v>0</v>
      </c>
      <c r="AF52" s="168">
        <v>0</v>
      </c>
      <c r="AG52" s="168">
        <v>0</v>
      </c>
      <c r="AH52" s="168">
        <v>0</v>
      </c>
      <c r="AI52" s="192">
        <v>0</v>
      </c>
      <c r="AJ52" s="167">
        <v>0</v>
      </c>
      <c r="AK52" s="168">
        <v>0</v>
      </c>
      <c r="AL52" s="168">
        <v>0</v>
      </c>
      <c r="AM52" s="192">
        <v>0</v>
      </c>
      <c r="AN52" s="190">
        <v>0</v>
      </c>
      <c r="AO52" s="168">
        <v>0</v>
      </c>
      <c r="AP52" s="192">
        <v>0</v>
      </c>
    </row>
    <row r="53" spans="1:42">
      <c r="A53" s="312" t="s">
        <v>431</v>
      </c>
      <c r="B53" s="126">
        <v>0</v>
      </c>
      <c r="C53" s="169">
        <v>0</v>
      </c>
      <c r="D53" s="168">
        <v>0</v>
      </c>
      <c r="E53" s="212">
        <v>0</v>
      </c>
      <c r="F53" s="167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92">
        <v>0</v>
      </c>
      <c r="AE53" s="167">
        <v>0</v>
      </c>
      <c r="AF53" s="168">
        <v>0</v>
      </c>
      <c r="AG53" s="168">
        <v>0</v>
      </c>
      <c r="AH53" s="168">
        <v>0</v>
      </c>
      <c r="AI53" s="192">
        <v>0</v>
      </c>
      <c r="AJ53" s="167">
        <v>0</v>
      </c>
      <c r="AK53" s="168">
        <v>0</v>
      </c>
      <c r="AL53" s="168">
        <v>0</v>
      </c>
      <c r="AM53" s="192">
        <v>0</v>
      </c>
      <c r="AN53" s="190">
        <v>0</v>
      </c>
      <c r="AO53" s="168">
        <v>0</v>
      </c>
      <c r="AP53" s="192">
        <v>0</v>
      </c>
    </row>
    <row r="54" spans="1:42">
      <c r="A54" s="312" t="s">
        <v>432</v>
      </c>
      <c r="B54" s="126">
        <v>6</v>
      </c>
      <c r="C54" s="169">
        <v>8147.52</v>
      </c>
      <c r="D54" s="168">
        <v>6</v>
      </c>
      <c r="E54" s="212">
        <v>8147.52</v>
      </c>
      <c r="F54" s="167">
        <v>6</v>
      </c>
      <c r="G54" s="168">
        <v>2</v>
      </c>
      <c r="H54" s="168">
        <v>6</v>
      </c>
      <c r="I54" s="168">
        <v>2</v>
      </c>
      <c r="J54" s="168">
        <v>3</v>
      </c>
      <c r="K54" s="168">
        <v>1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2</v>
      </c>
      <c r="Y54" s="168">
        <v>4</v>
      </c>
      <c r="Z54" s="168">
        <v>0</v>
      </c>
      <c r="AA54" s="168">
        <v>0</v>
      </c>
      <c r="AB54" s="168">
        <v>2</v>
      </c>
      <c r="AC54" s="168">
        <v>4</v>
      </c>
      <c r="AD54" s="192">
        <v>0</v>
      </c>
      <c r="AE54" s="167">
        <v>0</v>
      </c>
      <c r="AF54" s="168">
        <v>0</v>
      </c>
      <c r="AG54" s="168">
        <v>0</v>
      </c>
      <c r="AH54" s="168">
        <v>0</v>
      </c>
      <c r="AI54" s="192">
        <v>0</v>
      </c>
      <c r="AJ54" s="167">
        <v>0</v>
      </c>
      <c r="AK54" s="168">
        <v>0</v>
      </c>
      <c r="AL54" s="168">
        <v>0</v>
      </c>
      <c r="AM54" s="192">
        <v>0</v>
      </c>
      <c r="AN54" s="190">
        <v>7</v>
      </c>
      <c r="AO54" s="168">
        <v>2</v>
      </c>
      <c r="AP54" s="192">
        <v>7</v>
      </c>
    </row>
    <row r="55" spans="1:42" ht="13.5">
      <c r="A55" s="316" t="s">
        <v>433</v>
      </c>
      <c r="B55" s="200">
        <f>SUM(B44:B54)</f>
        <v>17</v>
      </c>
      <c r="C55" s="173">
        <f t="shared" ref="C55:AP55" si="4">SUM(C44:C54)</f>
        <v>28523.52</v>
      </c>
      <c r="D55" s="172">
        <f t="shared" si="4"/>
        <v>19</v>
      </c>
      <c r="E55" s="213">
        <f t="shared" si="4"/>
        <v>31221.16</v>
      </c>
      <c r="F55" s="171">
        <f t="shared" si="4"/>
        <v>21</v>
      </c>
      <c r="G55" s="172">
        <f t="shared" si="4"/>
        <v>12</v>
      </c>
      <c r="H55" s="172">
        <f t="shared" si="4"/>
        <v>21</v>
      </c>
      <c r="I55" s="172">
        <f t="shared" si="4"/>
        <v>5</v>
      </c>
      <c r="J55" s="172">
        <f t="shared" si="4"/>
        <v>6</v>
      </c>
      <c r="K55" s="172">
        <f t="shared" si="4"/>
        <v>9</v>
      </c>
      <c r="L55" s="172">
        <f t="shared" si="4"/>
        <v>1</v>
      </c>
      <c r="M55" s="172">
        <f t="shared" si="4"/>
        <v>1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1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6</v>
      </c>
      <c r="Y55" s="172">
        <f t="shared" si="4"/>
        <v>15</v>
      </c>
      <c r="Z55" s="172">
        <f t="shared" si="4"/>
        <v>0</v>
      </c>
      <c r="AA55" s="172">
        <f t="shared" si="4"/>
        <v>6</v>
      </c>
      <c r="AB55" s="172">
        <f t="shared" si="4"/>
        <v>6</v>
      </c>
      <c r="AC55" s="172">
        <f t="shared" si="4"/>
        <v>4</v>
      </c>
      <c r="AD55" s="195">
        <f t="shared" si="4"/>
        <v>5</v>
      </c>
      <c r="AE55" s="171">
        <f t="shared" si="4"/>
        <v>3</v>
      </c>
      <c r="AF55" s="172">
        <f t="shared" si="4"/>
        <v>1</v>
      </c>
      <c r="AG55" s="172">
        <f t="shared" si="4"/>
        <v>3</v>
      </c>
      <c r="AH55" s="172">
        <f t="shared" si="4"/>
        <v>1</v>
      </c>
      <c r="AI55" s="195">
        <f t="shared" si="4"/>
        <v>0</v>
      </c>
      <c r="AJ55" s="171">
        <f t="shared" si="4"/>
        <v>6</v>
      </c>
      <c r="AK55" s="172">
        <f t="shared" si="4"/>
        <v>23</v>
      </c>
      <c r="AL55" s="172">
        <f t="shared" si="4"/>
        <v>136</v>
      </c>
      <c r="AM55" s="195">
        <f t="shared" si="4"/>
        <v>0</v>
      </c>
      <c r="AN55" s="193">
        <f t="shared" si="4"/>
        <v>24</v>
      </c>
      <c r="AO55" s="172">
        <f t="shared" si="4"/>
        <v>14</v>
      </c>
      <c r="AP55" s="195">
        <f t="shared" si="4"/>
        <v>24</v>
      </c>
    </row>
    <row r="56" spans="1:42">
      <c r="A56" s="312" t="s">
        <v>434</v>
      </c>
      <c r="B56" s="126">
        <v>6</v>
      </c>
      <c r="C56" s="169">
        <v>8373.84</v>
      </c>
      <c r="D56" s="168">
        <v>5</v>
      </c>
      <c r="E56" s="212">
        <v>7015.92</v>
      </c>
      <c r="F56" s="167">
        <v>5</v>
      </c>
      <c r="G56" s="168">
        <v>0</v>
      </c>
      <c r="H56" s="168">
        <v>5</v>
      </c>
      <c r="I56" s="168">
        <v>1</v>
      </c>
      <c r="J56" s="168">
        <v>3</v>
      </c>
      <c r="K56" s="168">
        <v>2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1</v>
      </c>
      <c r="T56" s="168">
        <v>0</v>
      </c>
      <c r="U56" s="168">
        <v>0</v>
      </c>
      <c r="V56" s="168">
        <v>0</v>
      </c>
      <c r="W56" s="168">
        <v>0</v>
      </c>
      <c r="X56" s="168">
        <v>1</v>
      </c>
      <c r="Y56" s="168">
        <v>2</v>
      </c>
      <c r="Z56" s="168">
        <v>2</v>
      </c>
      <c r="AA56" s="168">
        <v>3</v>
      </c>
      <c r="AB56" s="168">
        <v>1</v>
      </c>
      <c r="AC56" s="168">
        <v>0</v>
      </c>
      <c r="AD56" s="192">
        <v>1</v>
      </c>
      <c r="AE56" s="167">
        <v>0</v>
      </c>
      <c r="AF56" s="168">
        <v>0</v>
      </c>
      <c r="AG56" s="168">
        <v>0</v>
      </c>
      <c r="AH56" s="168">
        <v>0</v>
      </c>
      <c r="AI56" s="192">
        <v>0</v>
      </c>
      <c r="AJ56" s="167">
        <v>0</v>
      </c>
      <c r="AK56" s="168">
        <v>0</v>
      </c>
      <c r="AL56" s="168">
        <v>0</v>
      </c>
      <c r="AM56" s="192">
        <v>0</v>
      </c>
      <c r="AN56" s="190">
        <v>5</v>
      </c>
      <c r="AO56" s="168">
        <v>0</v>
      </c>
      <c r="AP56" s="192">
        <v>5</v>
      </c>
    </row>
    <row r="57" spans="1:42">
      <c r="A57" s="312" t="s">
        <v>435</v>
      </c>
      <c r="B57" s="126">
        <v>1</v>
      </c>
      <c r="C57" s="169">
        <v>2112.3000000000002</v>
      </c>
      <c r="D57" s="168">
        <v>1</v>
      </c>
      <c r="E57" s="212">
        <v>2112.3000000000002</v>
      </c>
      <c r="F57" s="167">
        <v>1</v>
      </c>
      <c r="G57" s="168">
        <v>1</v>
      </c>
      <c r="H57" s="168">
        <v>1</v>
      </c>
      <c r="I57" s="168">
        <v>0</v>
      </c>
      <c r="J57" s="168">
        <v>0</v>
      </c>
      <c r="K57" s="168">
        <v>1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1</v>
      </c>
      <c r="Y57" s="168">
        <v>0</v>
      </c>
      <c r="Z57" s="168">
        <v>0</v>
      </c>
      <c r="AA57" s="168">
        <v>0</v>
      </c>
      <c r="AB57" s="168">
        <v>1</v>
      </c>
      <c r="AC57" s="168">
        <v>0</v>
      </c>
      <c r="AD57" s="192">
        <v>0</v>
      </c>
      <c r="AE57" s="167">
        <v>1</v>
      </c>
      <c r="AF57" s="168">
        <v>0</v>
      </c>
      <c r="AG57" s="168">
        <v>1</v>
      </c>
      <c r="AH57" s="168">
        <v>1</v>
      </c>
      <c r="AI57" s="192">
        <v>0</v>
      </c>
      <c r="AJ57" s="167">
        <v>0</v>
      </c>
      <c r="AK57" s="168">
        <v>1</v>
      </c>
      <c r="AL57" s="168">
        <v>0</v>
      </c>
      <c r="AM57" s="192">
        <v>0</v>
      </c>
      <c r="AN57" s="190">
        <v>1</v>
      </c>
      <c r="AO57" s="168">
        <v>1</v>
      </c>
      <c r="AP57" s="192">
        <v>1</v>
      </c>
    </row>
    <row r="58" spans="1:42">
      <c r="A58" s="312" t="s">
        <v>436</v>
      </c>
      <c r="B58" s="126">
        <v>8</v>
      </c>
      <c r="C58" s="169">
        <v>20368.59</v>
      </c>
      <c r="D58" s="168">
        <v>6</v>
      </c>
      <c r="E58" s="212">
        <v>16143.99</v>
      </c>
      <c r="F58" s="167">
        <v>8</v>
      </c>
      <c r="G58" s="168">
        <v>4</v>
      </c>
      <c r="H58" s="168">
        <v>8</v>
      </c>
      <c r="I58" s="168">
        <v>0</v>
      </c>
      <c r="J58" s="168">
        <v>2</v>
      </c>
      <c r="K58" s="168">
        <v>6</v>
      </c>
      <c r="L58" s="168">
        <v>0</v>
      </c>
      <c r="M58" s="168">
        <v>1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2</v>
      </c>
      <c r="Y58" s="168">
        <v>5</v>
      </c>
      <c r="Z58" s="168">
        <v>1</v>
      </c>
      <c r="AA58" s="168">
        <v>0</v>
      </c>
      <c r="AB58" s="168">
        <v>1</v>
      </c>
      <c r="AC58" s="168">
        <v>0</v>
      </c>
      <c r="AD58" s="192">
        <v>7</v>
      </c>
      <c r="AE58" s="167">
        <v>6</v>
      </c>
      <c r="AF58" s="168">
        <v>2</v>
      </c>
      <c r="AG58" s="168">
        <v>6</v>
      </c>
      <c r="AH58" s="168">
        <v>1</v>
      </c>
      <c r="AI58" s="192">
        <v>2</v>
      </c>
      <c r="AJ58" s="167">
        <v>0</v>
      </c>
      <c r="AK58" s="168">
        <v>0</v>
      </c>
      <c r="AL58" s="168">
        <v>1</v>
      </c>
      <c r="AM58" s="192">
        <v>4</v>
      </c>
      <c r="AN58" s="190">
        <v>9</v>
      </c>
      <c r="AO58" s="168">
        <v>4</v>
      </c>
      <c r="AP58" s="192">
        <v>9</v>
      </c>
    </row>
    <row r="59" spans="1:42">
      <c r="A59" s="312" t="s">
        <v>437</v>
      </c>
      <c r="B59" s="126">
        <v>3</v>
      </c>
      <c r="C59" s="169">
        <v>6638.69</v>
      </c>
      <c r="D59" s="168">
        <v>3</v>
      </c>
      <c r="E59" s="212">
        <v>6638.64</v>
      </c>
      <c r="F59" s="167">
        <v>3</v>
      </c>
      <c r="G59" s="168">
        <v>0</v>
      </c>
      <c r="H59" s="168">
        <v>3</v>
      </c>
      <c r="I59" s="168">
        <v>1</v>
      </c>
      <c r="J59" s="168">
        <v>2</v>
      </c>
      <c r="K59" s="168">
        <v>2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1</v>
      </c>
      <c r="Y59" s="168">
        <v>1</v>
      </c>
      <c r="Z59" s="168">
        <v>1</v>
      </c>
      <c r="AA59" s="168">
        <v>3</v>
      </c>
      <c r="AB59" s="168">
        <v>0</v>
      </c>
      <c r="AC59" s="168">
        <v>0</v>
      </c>
      <c r="AD59" s="192">
        <v>0</v>
      </c>
      <c r="AE59" s="167">
        <v>0</v>
      </c>
      <c r="AF59" s="168">
        <v>0</v>
      </c>
      <c r="AG59" s="168">
        <v>0</v>
      </c>
      <c r="AH59" s="168">
        <v>0</v>
      </c>
      <c r="AI59" s="192">
        <v>0</v>
      </c>
      <c r="AJ59" s="167">
        <v>0</v>
      </c>
      <c r="AK59" s="168">
        <v>0</v>
      </c>
      <c r="AL59" s="168">
        <v>0</v>
      </c>
      <c r="AM59" s="192">
        <v>0</v>
      </c>
      <c r="AN59" s="190">
        <v>3</v>
      </c>
      <c r="AO59" s="168">
        <v>0</v>
      </c>
      <c r="AP59" s="192">
        <v>3</v>
      </c>
    </row>
    <row r="60" spans="1:42">
      <c r="A60" s="312" t="s">
        <v>438</v>
      </c>
      <c r="B60" s="126">
        <v>1</v>
      </c>
      <c r="C60" s="169">
        <v>2414.04</v>
      </c>
      <c r="D60" s="168">
        <v>1</v>
      </c>
      <c r="E60" s="212">
        <v>2414.04</v>
      </c>
      <c r="F60" s="167">
        <v>1</v>
      </c>
      <c r="G60" s="168">
        <v>1</v>
      </c>
      <c r="H60" s="168">
        <v>1</v>
      </c>
      <c r="I60" s="168">
        <v>0</v>
      </c>
      <c r="J60" s="168">
        <v>0</v>
      </c>
      <c r="K60" s="168">
        <v>1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1</v>
      </c>
      <c r="Z60" s="168">
        <v>0</v>
      </c>
      <c r="AA60" s="168">
        <v>0</v>
      </c>
      <c r="AB60" s="168">
        <v>0</v>
      </c>
      <c r="AC60" s="168">
        <v>1</v>
      </c>
      <c r="AD60" s="192">
        <v>0</v>
      </c>
      <c r="AE60" s="167">
        <v>0</v>
      </c>
      <c r="AF60" s="168">
        <v>0</v>
      </c>
      <c r="AG60" s="168">
        <v>0</v>
      </c>
      <c r="AH60" s="168">
        <v>0</v>
      </c>
      <c r="AI60" s="192">
        <v>0</v>
      </c>
      <c r="AJ60" s="167">
        <v>0</v>
      </c>
      <c r="AK60" s="168">
        <v>0</v>
      </c>
      <c r="AL60" s="168">
        <v>0</v>
      </c>
      <c r="AM60" s="192">
        <v>0</v>
      </c>
      <c r="AN60" s="190">
        <v>1</v>
      </c>
      <c r="AO60" s="168">
        <v>1</v>
      </c>
      <c r="AP60" s="192">
        <v>1</v>
      </c>
    </row>
    <row r="61" spans="1:42">
      <c r="A61" s="312" t="s">
        <v>439</v>
      </c>
      <c r="B61" s="126">
        <v>1</v>
      </c>
      <c r="C61" s="169">
        <v>2136.54</v>
      </c>
      <c r="D61" s="168">
        <v>1</v>
      </c>
      <c r="E61" s="212">
        <v>2136.54</v>
      </c>
      <c r="F61" s="167">
        <v>1</v>
      </c>
      <c r="G61" s="168">
        <v>0</v>
      </c>
      <c r="H61" s="168">
        <v>1</v>
      </c>
      <c r="I61" s="168">
        <v>1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1</v>
      </c>
      <c r="Y61" s="168">
        <v>0</v>
      </c>
      <c r="Z61" s="168">
        <v>0</v>
      </c>
      <c r="AA61" s="168">
        <v>0</v>
      </c>
      <c r="AB61" s="168">
        <v>0</v>
      </c>
      <c r="AC61" s="168">
        <v>0</v>
      </c>
      <c r="AD61" s="192">
        <v>1</v>
      </c>
      <c r="AE61" s="167">
        <v>2</v>
      </c>
      <c r="AF61" s="168">
        <v>2</v>
      </c>
      <c r="AG61" s="168">
        <v>2</v>
      </c>
      <c r="AH61" s="168">
        <v>0</v>
      </c>
      <c r="AI61" s="192">
        <v>2</v>
      </c>
      <c r="AJ61" s="167">
        <v>0</v>
      </c>
      <c r="AK61" s="168">
        <v>0</v>
      </c>
      <c r="AL61" s="168">
        <v>0</v>
      </c>
      <c r="AM61" s="192">
        <v>0</v>
      </c>
      <c r="AN61" s="190">
        <v>3</v>
      </c>
      <c r="AO61" s="168">
        <v>1</v>
      </c>
      <c r="AP61" s="192">
        <v>3</v>
      </c>
    </row>
    <row r="62" spans="1:42">
      <c r="A62" s="312" t="s">
        <v>440</v>
      </c>
      <c r="B62" s="126">
        <v>0</v>
      </c>
      <c r="C62" s="169">
        <v>0</v>
      </c>
      <c r="D62" s="168">
        <v>0</v>
      </c>
      <c r="E62" s="212">
        <v>0</v>
      </c>
      <c r="F62" s="167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8">
        <v>0</v>
      </c>
      <c r="AD62" s="192">
        <v>0</v>
      </c>
      <c r="AE62" s="167">
        <v>0</v>
      </c>
      <c r="AF62" s="168">
        <v>0</v>
      </c>
      <c r="AG62" s="168">
        <v>0</v>
      </c>
      <c r="AH62" s="168">
        <v>0</v>
      </c>
      <c r="AI62" s="192">
        <v>0</v>
      </c>
      <c r="AJ62" s="167">
        <v>0</v>
      </c>
      <c r="AK62" s="168">
        <v>0</v>
      </c>
      <c r="AL62" s="168">
        <v>0</v>
      </c>
      <c r="AM62" s="192">
        <v>0</v>
      </c>
      <c r="AN62" s="190">
        <v>0</v>
      </c>
      <c r="AO62" s="168">
        <v>0</v>
      </c>
      <c r="AP62" s="192">
        <v>0</v>
      </c>
    </row>
    <row r="63" spans="1:42">
      <c r="A63" s="312" t="s">
        <v>441</v>
      </c>
      <c r="B63" s="126">
        <v>0</v>
      </c>
      <c r="C63" s="169">
        <v>0</v>
      </c>
      <c r="D63" s="168">
        <v>0</v>
      </c>
      <c r="E63" s="212">
        <v>0</v>
      </c>
      <c r="F63" s="167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92">
        <v>0</v>
      </c>
      <c r="AE63" s="167">
        <v>0</v>
      </c>
      <c r="AF63" s="168">
        <v>0</v>
      </c>
      <c r="AG63" s="168">
        <v>0</v>
      </c>
      <c r="AH63" s="168">
        <v>0</v>
      </c>
      <c r="AI63" s="192">
        <v>0</v>
      </c>
      <c r="AJ63" s="167">
        <v>0</v>
      </c>
      <c r="AK63" s="168">
        <v>4</v>
      </c>
      <c r="AL63" s="168">
        <v>3</v>
      </c>
      <c r="AM63" s="192">
        <v>0</v>
      </c>
      <c r="AN63" s="190">
        <v>0</v>
      </c>
      <c r="AO63" s="168">
        <v>0</v>
      </c>
      <c r="AP63" s="192">
        <v>0</v>
      </c>
    </row>
    <row r="64" spans="1:42">
      <c r="A64" s="312" t="s">
        <v>442</v>
      </c>
      <c r="B64" s="126">
        <v>4</v>
      </c>
      <c r="C64" s="169">
        <v>10561.5</v>
      </c>
      <c r="D64" s="168">
        <v>4</v>
      </c>
      <c r="E64" s="212">
        <v>10561.5</v>
      </c>
      <c r="F64" s="167">
        <v>4</v>
      </c>
      <c r="G64" s="168">
        <v>0</v>
      </c>
      <c r="H64" s="168">
        <v>4</v>
      </c>
      <c r="I64" s="168">
        <v>0</v>
      </c>
      <c r="J64" s="168">
        <v>3</v>
      </c>
      <c r="K64" s="168">
        <v>4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3</v>
      </c>
      <c r="Z64" s="168">
        <v>1</v>
      </c>
      <c r="AA64" s="168">
        <v>3</v>
      </c>
      <c r="AB64" s="168">
        <v>1</v>
      </c>
      <c r="AC64" s="168">
        <v>0</v>
      </c>
      <c r="AD64" s="192">
        <v>0</v>
      </c>
      <c r="AE64" s="167">
        <v>0</v>
      </c>
      <c r="AF64" s="168">
        <v>0</v>
      </c>
      <c r="AG64" s="168">
        <v>0</v>
      </c>
      <c r="AH64" s="168">
        <v>0</v>
      </c>
      <c r="AI64" s="192">
        <v>0</v>
      </c>
      <c r="AJ64" s="167">
        <v>0</v>
      </c>
      <c r="AK64" s="168">
        <v>0</v>
      </c>
      <c r="AL64" s="168">
        <v>0</v>
      </c>
      <c r="AM64" s="192">
        <v>0</v>
      </c>
      <c r="AN64" s="190">
        <v>4</v>
      </c>
      <c r="AO64" s="168">
        <v>0</v>
      </c>
      <c r="AP64" s="192">
        <v>4</v>
      </c>
    </row>
    <row r="65" spans="1:42">
      <c r="A65" s="312" t="s">
        <v>443</v>
      </c>
      <c r="B65" s="126">
        <v>0</v>
      </c>
      <c r="C65" s="169">
        <v>0</v>
      </c>
      <c r="D65" s="168">
        <v>0</v>
      </c>
      <c r="E65" s="212">
        <v>0</v>
      </c>
      <c r="F65" s="167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8">
        <v>0</v>
      </c>
      <c r="AD65" s="192">
        <v>0</v>
      </c>
      <c r="AE65" s="167">
        <v>0</v>
      </c>
      <c r="AF65" s="168">
        <v>0</v>
      </c>
      <c r="AG65" s="168">
        <v>0</v>
      </c>
      <c r="AH65" s="168">
        <v>0</v>
      </c>
      <c r="AI65" s="192">
        <v>0</v>
      </c>
      <c r="AJ65" s="167">
        <v>0</v>
      </c>
      <c r="AK65" s="168">
        <v>0</v>
      </c>
      <c r="AL65" s="168">
        <v>21</v>
      </c>
      <c r="AM65" s="192">
        <v>0</v>
      </c>
      <c r="AN65" s="190">
        <v>0</v>
      </c>
      <c r="AO65" s="168">
        <v>0</v>
      </c>
      <c r="AP65" s="192">
        <v>0</v>
      </c>
    </row>
    <row r="66" spans="1:42">
      <c r="A66" s="312" t="s">
        <v>444</v>
      </c>
      <c r="B66" s="126">
        <v>6</v>
      </c>
      <c r="C66" s="169">
        <v>8977.3799999999992</v>
      </c>
      <c r="D66" s="168">
        <v>5</v>
      </c>
      <c r="E66" s="212">
        <v>7619.46</v>
      </c>
      <c r="F66" s="167">
        <v>5</v>
      </c>
      <c r="G66" s="168">
        <v>2</v>
      </c>
      <c r="H66" s="168">
        <v>5</v>
      </c>
      <c r="I66" s="168">
        <v>0</v>
      </c>
      <c r="J66" s="168">
        <v>3</v>
      </c>
      <c r="K66" s="168">
        <v>2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4</v>
      </c>
      <c r="Z66" s="168">
        <v>1</v>
      </c>
      <c r="AA66" s="168">
        <v>0</v>
      </c>
      <c r="AB66" s="168">
        <v>2</v>
      </c>
      <c r="AC66" s="168">
        <v>3</v>
      </c>
      <c r="AD66" s="192">
        <v>0</v>
      </c>
      <c r="AE66" s="167">
        <v>1</v>
      </c>
      <c r="AF66" s="168">
        <v>1</v>
      </c>
      <c r="AG66" s="168">
        <v>1</v>
      </c>
      <c r="AH66" s="168">
        <v>0</v>
      </c>
      <c r="AI66" s="192">
        <v>1</v>
      </c>
      <c r="AJ66" s="167">
        <v>0</v>
      </c>
      <c r="AK66" s="168">
        <v>0</v>
      </c>
      <c r="AL66" s="168">
        <v>0</v>
      </c>
      <c r="AM66" s="192">
        <v>0</v>
      </c>
      <c r="AN66" s="190">
        <v>5</v>
      </c>
      <c r="AO66" s="168">
        <v>2</v>
      </c>
      <c r="AP66" s="192">
        <v>5</v>
      </c>
    </row>
    <row r="67" spans="1:42">
      <c r="A67" s="312" t="s">
        <v>445</v>
      </c>
      <c r="B67" s="126">
        <v>7</v>
      </c>
      <c r="C67" s="169">
        <v>15087.84</v>
      </c>
      <c r="D67" s="168">
        <v>6</v>
      </c>
      <c r="E67" s="212">
        <v>12975.54</v>
      </c>
      <c r="F67" s="167">
        <v>6</v>
      </c>
      <c r="G67" s="168">
        <v>2</v>
      </c>
      <c r="H67" s="168">
        <v>6</v>
      </c>
      <c r="I67" s="168">
        <v>0</v>
      </c>
      <c r="J67" s="168">
        <v>3</v>
      </c>
      <c r="K67" s="168">
        <v>5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2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5</v>
      </c>
      <c r="Z67" s="168">
        <v>1</v>
      </c>
      <c r="AA67" s="168">
        <v>4</v>
      </c>
      <c r="AB67" s="168">
        <v>1</v>
      </c>
      <c r="AC67" s="168">
        <v>0</v>
      </c>
      <c r="AD67" s="192">
        <v>1</v>
      </c>
      <c r="AE67" s="167">
        <v>1</v>
      </c>
      <c r="AF67" s="168">
        <v>1</v>
      </c>
      <c r="AG67" s="168">
        <v>1</v>
      </c>
      <c r="AH67" s="168">
        <v>1</v>
      </c>
      <c r="AI67" s="192">
        <v>0</v>
      </c>
      <c r="AJ67" s="167">
        <v>0</v>
      </c>
      <c r="AK67" s="168">
        <v>1</v>
      </c>
      <c r="AL67" s="168">
        <v>0</v>
      </c>
      <c r="AM67" s="192">
        <v>0</v>
      </c>
      <c r="AN67" s="190">
        <v>9</v>
      </c>
      <c r="AO67" s="168">
        <v>2</v>
      </c>
      <c r="AP67" s="192">
        <v>9</v>
      </c>
    </row>
    <row r="68" spans="1:42">
      <c r="A68" s="312" t="s">
        <v>446</v>
      </c>
      <c r="B68" s="126">
        <v>22</v>
      </c>
      <c r="C68" s="169">
        <v>47028.38</v>
      </c>
      <c r="D68" s="168">
        <v>21</v>
      </c>
      <c r="E68" s="212">
        <v>44898.06</v>
      </c>
      <c r="F68" s="167">
        <v>21</v>
      </c>
      <c r="G68" s="168">
        <v>11</v>
      </c>
      <c r="H68" s="168">
        <v>21</v>
      </c>
      <c r="I68" s="168">
        <v>4</v>
      </c>
      <c r="J68" s="168">
        <v>5</v>
      </c>
      <c r="K68" s="168">
        <v>14</v>
      </c>
      <c r="L68" s="168">
        <v>0</v>
      </c>
      <c r="M68" s="168">
        <v>0</v>
      </c>
      <c r="N68" s="168">
        <v>0</v>
      </c>
      <c r="O68" s="168">
        <v>0</v>
      </c>
      <c r="P68" s="168">
        <v>1</v>
      </c>
      <c r="Q68" s="168">
        <v>0</v>
      </c>
      <c r="R68" s="168">
        <v>0</v>
      </c>
      <c r="S68" s="168">
        <v>1</v>
      </c>
      <c r="T68" s="168">
        <v>0</v>
      </c>
      <c r="U68" s="168">
        <v>0</v>
      </c>
      <c r="V68" s="168">
        <v>0</v>
      </c>
      <c r="W68" s="168">
        <v>0</v>
      </c>
      <c r="X68" s="168">
        <v>5</v>
      </c>
      <c r="Y68" s="168">
        <v>15</v>
      </c>
      <c r="Z68" s="168">
        <v>1</v>
      </c>
      <c r="AA68" s="168">
        <v>13</v>
      </c>
      <c r="AB68" s="168">
        <v>6</v>
      </c>
      <c r="AC68" s="168">
        <v>0</v>
      </c>
      <c r="AD68" s="192">
        <v>2</v>
      </c>
      <c r="AE68" s="167">
        <v>6</v>
      </c>
      <c r="AF68" s="168">
        <v>5</v>
      </c>
      <c r="AG68" s="168">
        <v>6</v>
      </c>
      <c r="AH68" s="168">
        <v>6</v>
      </c>
      <c r="AI68" s="192">
        <v>0</v>
      </c>
      <c r="AJ68" s="167">
        <v>1</v>
      </c>
      <c r="AK68" s="168">
        <v>5</v>
      </c>
      <c r="AL68" s="168">
        <v>0</v>
      </c>
      <c r="AM68" s="192">
        <v>1</v>
      </c>
      <c r="AN68" s="190">
        <v>22</v>
      </c>
      <c r="AO68" s="168">
        <v>13</v>
      </c>
      <c r="AP68" s="192">
        <v>22</v>
      </c>
    </row>
    <row r="69" spans="1:42" ht="13.5">
      <c r="A69" s="316" t="s">
        <v>447</v>
      </c>
      <c r="B69" s="200">
        <f>SUM(B56:B68)</f>
        <v>59</v>
      </c>
      <c r="C69" s="173">
        <f t="shared" ref="C69:AP69" si="5">SUM(C56:C68)</f>
        <v>123699.1</v>
      </c>
      <c r="D69" s="172">
        <f t="shared" si="5"/>
        <v>53</v>
      </c>
      <c r="E69" s="213">
        <f t="shared" si="5"/>
        <v>112515.98999999999</v>
      </c>
      <c r="F69" s="171">
        <f t="shared" si="5"/>
        <v>55</v>
      </c>
      <c r="G69" s="172">
        <f t="shared" si="5"/>
        <v>21</v>
      </c>
      <c r="H69" s="172">
        <f t="shared" si="5"/>
        <v>55</v>
      </c>
      <c r="I69" s="172">
        <f t="shared" si="5"/>
        <v>7</v>
      </c>
      <c r="J69" s="172">
        <f t="shared" si="5"/>
        <v>21</v>
      </c>
      <c r="K69" s="172">
        <f t="shared" si="5"/>
        <v>37</v>
      </c>
      <c r="L69" s="172">
        <f t="shared" si="5"/>
        <v>0</v>
      </c>
      <c r="M69" s="172">
        <f t="shared" si="5"/>
        <v>1</v>
      </c>
      <c r="N69" s="172">
        <f t="shared" si="5"/>
        <v>0</v>
      </c>
      <c r="O69" s="172">
        <f t="shared" si="5"/>
        <v>0</v>
      </c>
      <c r="P69" s="172">
        <f t="shared" si="5"/>
        <v>1</v>
      </c>
      <c r="Q69" s="172">
        <f t="shared" si="5"/>
        <v>0</v>
      </c>
      <c r="R69" s="172">
        <f t="shared" si="5"/>
        <v>0</v>
      </c>
      <c r="S69" s="172">
        <f t="shared" si="5"/>
        <v>4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11</v>
      </c>
      <c r="Y69" s="172">
        <f t="shared" si="5"/>
        <v>36</v>
      </c>
      <c r="Z69" s="172">
        <f t="shared" si="5"/>
        <v>8</v>
      </c>
      <c r="AA69" s="172">
        <f t="shared" si="5"/>
        <v>26</v>
      </c>
      <c r="AB69" s="172">
        <f t="shared" si="5"/>
        <v>13</v>
      </c>
      <c r="AC69" s="172">
        <f t="shared" si="5"/>
        <v>4</v>
      </c>
      <c r="AD69" s="195">
        <f t="shared" si="5"/>
        <v>12</v>
      </c>
      <c r="AE69" s="171">
        <f t="shared" si="5"/>
        <v>17</v>
      </c>
      <c r="AF69" s="172">
        <f t="shared" si="5"/>
        <v>11</v>
      </c>
      <c r="AG69" s="172">
        <f t="shared" si="5"/>
        <v>17</v>
      </c>
      <c r="AH69" s="172">
        <f t="shared" si="5"/>
        <v>9</v>
      </c>
      <c r="AI69" s="195">
        <f t="shared" si="5"/>
        <v>5</v>
      </c>
      <c r="AJ69" s="171">
        <f t="shared" si="5"/>
        <v>1</v>
      </c>
      <c r="AK69" s="172">
        <f t="shared" si="5"/>
        <v>11</v>
      </c>
      <c r="AL69" s="172">
        <f t="shared" si="5"/>
        <v>25</v>
      </c>
      <c r="AM69" s="195">
        <f t="shared" si="5"/>
        <v>5</v>
      </c>
      <c r="AN69" s="193">
        <f t="shared" si="5"/>
        <v>62</v>
      </c>
      <c r="AO69" s="172">
        <f t="shared" si="5"/>
        <v>24</v>
      </c>
      <c r="AP69" s="195">
        <f t="shared" si="5"/>
        <v>62</v>
      </c>
    </row>
    <row r="70" spans="1:42">
      <c r="A70" s="312" t="s">
        <v>448</v>
      </c>
      <c r="B70" s="126">
        <v>2</v>
      </c>
      <c r="C70" s="169">
        <v>6336.9</v>
      </c>
      <c r="D70" s="168">
        <v>3</v>
      </c>
      <c r="E70" s="212">
        <v>9505.35</v>
      </c>
      <c r="F70" s="167">
        <v>3</v>
      </c>
      <c r="G70" s="168">
        <v>2</v>
      </c>
      <c r="H70" s="168">
        <v>3</v>
      </c>
      <c r="I70" s="168">
        <v>0</v>
      </c>
      <c r="J70" s="168">
        <v>0</v>
      </c>
      <c r="K70" s="168">
        <v>3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1</v>
      </c>
      <c r="Y70" s="168">
        <v>2</v>
      </c>
      <c r="Z70" s="168">
        <v>0</v>
      </c>
      <c r="AA70" s="168">
        <v>3</v>
      </c>
      <c r="AB70" s="168">
        <v>0</v>
      </c>
      <c r="AC70" s="168">
        <v>0</v>
      </c>
      <c r="AD70" s="192">
        <v>0</v>
      </c>
      <c r="AE70" s="167">
        <v>3</v>
      </c>
      <c r="AF70" s="168">
        <v>2</v>
      </c>
      <c r="AG70" s="168">
        <v>3</v>
      </c>
      <c r="AH70" s="168">
        <v>1</v>
      </c>
      <c r="AI70" s="192">
        <v>2</v>
      </c>
      <c r="AJ70" s="167">
        <v>0</v>
      </c>
      <c r="AK70" s="168">
        <v>0</v>
      </c>
      <c r="AL70" s="168">
        <v>0</v>
      </c>
      <c r="AM70" s="192">
        <v>0</v>
      </c>
      <c r="AN70" s="190">
        <v>11</v>
      </c>
      <c r="AO70" s="168">
        <v>6</v>
      </c>
      <c r="AP70" s="192">
        <v>11</v>
      </c>
    </row>
    <row r="71" spans="1:42">
      <c r="A71" s="312" t="s">
        <v>449</v>
      </c>
      <c r="B71" s="126">
        <v>5</v>
      </c>
      <c r="C71" s="169">
        <v>13729.95</v>
      </c>
      <c r="D71" s="168">
        <v>5</v>
      </c>
      <c r="E71" s="212">
        <v>13729.95</v>
      </c>
      <c r="F71" s="167">
        <v>6</v>
      </c>
      <c r="G71" s="168">
        <v>5</v>
      </c>
      <c r="H71" s="168">
        <v>6</v>
      </c>
      <c r="I71" s="168">
        <v>1</v>
      </c>
      <c r="J71" s="168">
        <v>2</v>
      </c>
      <c r="K71" s="168">
        <v>4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1</v>
      </c>
      <c r="Y71" s="168">
        <v>3</v>
      </c>
      <c r="Z71" s="168">
        <v>2</v>
      </c>
      <c r="AA71" s="168">
        <v>2</v>
      </c>
      <c r="AB71" s="168">
        <v>3</v>
      </c>
      <c r="AC71" s="168">
        <v>0</v>
      </c>
      <c r="AD71" s="192">
        <v>1</v>
      </c>
      <c r="AE71" s="167">
        <v>4</v>
      </c>
      <c r="AF71" s="168">
        <v>3</v>
      </c>
      <c r="AG71" s="168">
        <v>4</v>
      </c>
      <c r="AH71" s="168">
        <v>4</v>
      </c>
      <c r="AI71" s="192">
        <v>0</v>
      </c>
      <c r="AJ71" s="167">
        <v>4</v>
      </c>
      <c r="AK71" s="168">
        <v>4</v>
      </c>
      <c r="AL71" s="168">
        <v>149</v>
      </c>
      <c r="AM71" s="192">
        <v>0</v>
      </c>
      <c r="AN71" s="190">
        <v>7</v>
      </c>
      <c r="AO71" s="168">
        <v>6</v>
      </c>
      <c r="AP71" s="192">
        <v>7</v>
      </c>
    </row>
    <row r="72" spans="1:42">
      <c r="A72" s="312" t="s">
        <v>450</v>
      </c>
      <c r="B72" s="126">
        <v>33</v>
      </c>
      <c r="C72" s="169">
        <v>81625.289999999994</v>
      </c>
      <c r="D72" s="168">
        <v>35</v>
      </c>
      <c r="E72" s="212">
        <v>87802.83</v>
      </c>
      <c r="F72" s="167">
        <v>37</v>
      </c>
      <c r="G72" s="168">
        <v>19</v>
      </c>
      <c r="H72" s="168">
        <v>37</v>
      </c>
      <c r="I72" s="168">
        <v>7</v>
      </c>
      <c r="J72" s="168">
        <v>8</v>
      </c>
      <c r="K72" s="168">
        <v>27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1</v>
      </c>
      <c r="R72" s="168">
        <v>0</v>
      </c>
      <c r="S72" s="168">
        <v>1</v>
      </c>
      <c r="T72" s="168">
        <v>0</v>
      </c>
      <c r="U72" s="168">
        <v>0</v>
      </c>
      <c r="V72" s="168">
        <v>0</v>
      </c>
      <c r="W72" s="168">
        <v>0</v>
      </c>
      <c r="X72" s="168">
        <v>11</v>
      </c>
      <c r="Y72" s="168">
        <v>24</v>
      </c>
      <c r="Z72" s="168">
        <v>2</v>
      </c>
      <c r="AA72" s="168">
        <v>18</v>
      </c>
      <c r="AB72" s="168">
        <v>13</v>
      </c>
      <c r="AC72" s="168">
        <v>0</v>
      </c>
      <c r="AD72" s="192">
        <v>6</v>
      </c>
      <c r="AE72" s="167">
        <v>11</v>
      </c>
      <c r="AF72" s="168">
        <v>7</v>
      </c>
      <c r="AG72" s="168">
        <v>11</v>
      </c>
      <c r="AH72" s="168">
        <v>8</v>
      </c>
      <c r="AI72" s="192">
        <v>3</v>
      </c>
      <c r="AJ72" s="167">
        <v>1</v>
      </c>
      <c r="AK72" s="168">
        <v>7</v>
      </c>
      <c r="AL72" s="168">
        <v>10</v>
      </c>
      <c r="AM72" s="192">
        <v>2</v>
      </c>
      <c r="AN72" s="190">
        <v>50</v>
      </c>
      <c r="AO72" s="168">
        <v>21</v>
      </c>
      <c r="AP72" s="192">
        <v>50</v>
      </c>
    </row>
    <row r="73" spans="1:42">
      <c r="A73" s="312" t="s">
        <v>451</v>
      </c>
      <c r="B73" s="126">
        <v>4</v>
      </c>
      <c r="C73" s="169">
        <v>8449.2000000000007</v>
      </c>
      <c r="D73" s="168">
        <v>4</v>
      </c>
      <c r="E73" s="212">
        <v>8449.2000000000007</v>
      </c>
      <c r="F73" s="167">
        <v>4</v>
      </c>
      <c r="G73" s="168">
        <v>0</v>
      </c>
      <c r="H73" s="168">
        <v>4</v>
      </c>
      <c r="I73" s="168">
        <v>0</v>
      </c>
      <c r="J73" s="168">
        <v>1</v>
      </c>
      <c r="K73" s="168">
        <v>3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4</v>
      </c>
      <c r="Z73" s="168">
        <v>0</v>
      </c>
      <c r="AA73" s="168">
        <v>2</v>
      </c>
      <c r="AB73" s="168">
        <v>2</v>
      </c>
      <c r="AC73" s="168">
        <v>0</v>
      </c>
      <c r="AD73" s="192">
        <v>0</v>
      </c>
      <c r="AE73" s="167">
        <v>0</v>
      </c>
      <c r="AF73" s="168">
        <v>0</v>
      </c>
      <c r="AG73" s="168">
        <v>0</v>
      </c>
      <c r="AH73" s="168">
        <v>0</v>
      </c>
      <c r="AI73" s="192">
        <v>0</v>
      </c>
      <c r="AJ73" s="167">
        <v>0</v>
      </c>
      <c r="AK73" s="168">
        <v>0</v>
      </c>
      <c r="AL73" s="168">
        <v>4</v>
      </c>
      <c r="AM73" s="192">
        <v>0</v>
      </c>
      <c r="AN73" s="190">
        <v>5</v>
      </c>
      <c r="AO73" s="168">
        <v>0</v>
      </c>
      <c r="AP73" s="192">
        <v>5</v>
      </c>
    </row>
    <row r="74" spans="1:42">
      <c r="A74" s="312" t="s">
        <v>452</v>
      </c>
      <c r="B74" s="126">
        <v>14</v>
      </c>
      <c r="C74" s="169">
        <v>34852.949999999997</v>
      </c>
      <c r="D74" s="168">
        <v>16</v>
      </c>
      <c r="E74" s="212">
        <v>40998.69</v>
      </c>
      <c r="F74" s="167">
        <v>17</v>
      </c>
      <c r="G74" s="168">
        <v>9</v>
      </c>
      <c r="H74" s="168">
        <v>17</v>
      </c>
      <c r="I74" s="168">
        <v>0</v>
      </c>
      <c r="J74" s="168">
        <v>6</v>
      </c>
      <c r="K74" s="168">
        <v>12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2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13</v>
      </c>
      <c r="Z74" s="168">
        <v>4</v>
      </c>
      <c r="AA74" s="168">
        <v>7</v>
      </c>
      <c r="AB74" s="168">
        <v>5</v>
      </c>
      <c r="AC74" s="168">
        <v>0</v>
      </c>
      <c r="AD74" s="192">
        <v>5</v>
      </c>
      <c r="AE74" s="167">
        <v>63</v>
      </c>
      <c r="AF74" s="168">
        <v>31</v>
      </c>
      <c r="AG74" s="168">
        <v>63</v>
      </c>
      <c r="AH74" s="168">
        <v>0</v>
      </c>
      <c r="AI74" s="192">
        <v>63</v>
      </c>
      <c r="AJ74" s="167">
        <v>0</v>
      </c>
      <c r="AK74" s="168">
        <v>0</v>
      </c>
      <c r="AL74" s="168">
        <v>0</v>
      </c>
      <c r="AM74" s="192">
        <v>0</v>
      </c>
      <c r="AN74" s="190">
        <v>21</v>
      </c>
      <c r="AO74" s="168">
        <v>11</v>
      </c>
      <c r="AP74" s="192">
        <v>21</v>
      </c>
    </row>
    <row r="75" spans="1:42">
      <c r="A75" s="312" t="s">
        <v>453</v>
      </c>
      <c r="B75" s="126">
        <v>2</v>
      </c>
      <c r="C75" s="169">
        <v>2715.84</v>
      </c>
      <c r="D75" s="168">
        <v>1</v>
      </c>
      <c r="E75" s="212">
        <v>1357.92</v>
      </c>
      <c r="F75" s="167">
        <v>1</v>
      </c>
      <c r="G75" s="168">
        <v>0</v>
      </c>
      <c r="H75" s="168">
        <v>1</v>
      </c>
      <c r="I75" s="168">
        <v>0</v>
      </c>
      <c r="J75" s="168">
        <v>0</v>
      </c>
      <c r="K75" s="168">
        <v>1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1</v>
      </c>
      <c r="Z75" s="168">
        <v>0</v>
      </c>
      <c r="AA75" s="168">
        <v>0</v>
      </c>
      <c r="AB75" s="168">
        <v>1</v>
      </c>
      <c r="AC75" s="168">
        <v>0</v>
      </c>
      <c r="AD75" s="192">
        <v>0</v>
      </c>
      <c r="AE75" s="167">
        <v>0</v>
      </c>
      <c r="AF75" s="168">
        <v>0</v>
      </c>
      <c r="AG75" s="168">
        <v>0</v>
      </c>
      <c r="AH75" s="168">
        <v>0</v>
      </c>
      <c r="AI75" s="192">
        <v>0</v>
      </c>
      <c r="AJ75" s="167">
        <v>0</v>
      </c>
      <c r="AK75" s="168">
        <v>0</v>
      </c>
      <c r="AL75" s="168">
        <v>41</v>
      </c>
      <c r="AM75" s="192">
        <v>0</v>
      </c>
      <c r="AN75" s="190">
        <v>1</v>
      </c>
      <c r="AO75" s="168">
        <v>0</v>
      </c>
      <c r="AP75" s="192">
        <v>1</v>
      </c>
    </row>
    <row r="76" spans="1:42">
      <c r="A76" s="312" t="s">
        <v>454</v>
      </c>
      <c r="B76" s="126">
        <v>55</v>
      </c>
      <c r="C76" s="169">
        <v>125379.99</v>
      </c>
      <c r="D76" s="168">
        <v>61</v>
      </c>
      <c r="E76" s="212">
        <v>137607.75</v>
      </c>
      <c r="F76" s="167">
        <v>70</v>
      </c>
      <c r="G76" s="168">
        <v>36</v>
      </c>
      <c r="H76" s="168">
        <v>70</v>
      </c>
      <c r="I76" s="168">
        <v>21</v>
      </c>
      <c r="J76" s="168">
        <v>15</v>
      </c>
      <c r="K76" s="168">
        <v>42</v>
      </c>
      <c r="L76" s="168">
        <v>0</v>
      </c>
      <c r="M76" s="168">
        <v>1</v>
      </c>
      <c r="N76" s="168">
        <v>0</v>
      </c>
      <c r="O76" s="168">
        <v>0</v>
      </c>
      <c r="P76" s="168">
        <v>1</v>
      </c>
      <c r="Q76" s="168">
        <v>0</v>
      </c>
      <c r="R76" s="168">
        <v>0</v>
      </c>
      <c r="S76" s="168">
        <v>8</v>
      </c>
      <c r="T76" s="168">
        <v>0</v>
      </c>
      <c r="U76" s="168">
        <v>0</v>
      </c>
      <c r="V76" s="168">
        <v>0</v>
      </c>
      <c r="W76" s="168">
        <v>0</v>
      </c>
      <c r="X76" s="168">
        <v>26</v>
      </c>
      <c r="Y76" s="168">
        <v>39</v>
      </c>
      <c r="Z76" s="168">
        <v>5</v>
      </c>
      <c r="AA76" s="168">
        <v>19</v>
      </c>
      <c r="AB76" s="168">
        <v>26</v>
      </c>
      <c r="AC76" s="168">
        <v>0</v>
      </c>
      <c r="AD76" s="192">
        <v>25</v>
      </c>
      <c r="AE76" s="167">
        <v>25</v>
      </c>
      <c r="AF76" s="168">
        <v>14</v>
      </c>
      <c r="AG76" s="168">
        <v>25</v>
      </c>
      <c r="AH76" s="168">
        <v>18</v>
      </c>
      <c r="AI76" s="192">
        <v>7</v>
      </c>
      <c r="AJ76" s="167">
        <v>2</v>
      </c>
      <c r="AK76" s="168">
        <v>14</v>
      </c>
      <c r="AL76" s="168">
        <v>0</v>
      </c>
      <c r="AM76" s="192">
        <v>3</v>
      </c>
      <c r="AN76" s="190">
        <v>98</v>
      </c>
      <c r="AO76" s="168">
        <v>48</v>
      </c>
      <c r="AP76" s="192">
        <v>98</v>
      </c>
    </row>
    <row r="77" spans="1:42">
      <c r="A77" s="312" t="s">
        <v>455</v>
      </c>
      <c r="B77" s="126">
        <v>11</v>
      </c>
      <c r="C77" s="169">
        <v>28365.119999999999</v>
      </c>
      <c r="D77" s="168">
        <v>9</v>
      </c>
      <c r="E77" s="212">
        <v>22028.22</v>
      </c>
      <c r="F77" s="167">
        <v>11</v>
      </c>
      <c r="G77" s="168">
        <v>8</v>
      </c>
      <c r="H77" s="168">
        <v>11</v>
      </c>
      <c r="I77" s="168">
        <v>2</v>
      </c>
      <c r="J77" s="168">
        <v>3</v>
      </c>
      <c r="K77" s="168">
        <v>9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2</v>
      </c>
      <c r="T77" s="168">
        <v>0</v>
      </c>
      <c r="U77" s="168">
        <v>0</v>
      </c>
      <c r="V77" s="168">
        <v>0</v>
      </c>
      <c r="W77" s="168">
        <v>0</v>
      </c>
      <c r="X77" s="168">
        <v>1</v>
      </c>
      <c r="Y77" s="168">
        <v>10</v>
      </c>
      <c r="Z77" s="168">
        <v>0</v>
      </c>
      <c r="AA77" s="168">
        <v>4</v>
      </c>
      <c r="AB77" s="168">
        <v>3</v>
      </c>
      <c r="AC77" s="168">
        <v>0</v>
      </c>
      <c r="AD77" s="192">
        <v>4</v>
      </c>
      <c r="AE77" s="167">
        <v>22</v>
      </c>
      <c r="AF77" s="168">
        <v>19</v>
      </c>
      <c r="AG77" s="168">
        <v>22</v>
      </c>
      <c r="AH77" s="168">
        <v>16</v>
      </c>
      <c r="AI77" s="192">
        <v>6</v>
      </c>
      <c r="AJ77" s="167">
        <v>0</v>
      </c>
      <c r="AK77" s="168">
        <v>0</v>
      </c>
      <c r="AL77" s="168">
        <v>0</v>
      </c>
      <c r="AM77" s="192">
        <v>0</v>
      </c>
      <c r="AN77" s="190">
        <v>18</v>
      </c>
      <c r="AO77" s="168">
        <v>11</v>
      </c>
      <c r="AP77" s="192">
        <v>18</v>
      </c>
    </row>
    <row r="78" spans="1:42">
      <c r="A78" s="312" t="s">
        <v>456</v>
      </c>
      <c r="B78" s="126">
        <v>19</v>
      </c>
      <c r="C78" s="169">
        <v>46470.6</v>
      </c>
      <c r="D78" s="168">
        <v>19</v>
      </c>
      <c r="E78" s="212">
        <v>46470.6</v>
      </c>
      <c r="F78" s="167">
        <v>22</v>
      </c>
      <c r="G78" s="168">
        <v>15</v>
      </c>
      <c r="H78" s="168">
        <v>22</v>
      </c>
      <c r="I78" s="168">
        <v>1</v>
      </c>
      <c r="J78" s="168">
        <v>3</v>
      </c>
      <c r="K78" s="168">
        <v>18</v>
      </c>
      <c r="L78" s="168">
        <v>0</v>
      </c>
      <c r="M78" s="168">
        <v>1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2</v>
      </c>
      <c r="T78" s="168">
        <v>0</v>
      </c>
      <c r="U78" s="168">
        <v>0</v>
      </c>
      <c r="V78" s="168">
        <v>0</v>
      </c>
      <c r="W78" s="168">
        <v>0</v>
      </c>
      <c r="X78" s="168">
        <v>4</v>
      </c>
      <c r="Y78" s="168">
        <v>16</v>
      </c>
      <c r="Z78" s="168">
        <v>2</v>
      </c>
      <c r="AA78" s="168">
        <v>13</v>
      </c>
      <c r="AB78" s="168">
        <v>9</v>
      </c>
      <c r="AC78" s="168">
        <v>0</v>
      </c>
      <c r="AD78" s="192">
        <v>0</v>
      </c>
      <c r="AE78" s="167">
        <v>6</v>
      </c>
      <c r="AF78" s="168">
        <v>4</v>
      </c>
      <c r="AG78" s="168">
        <v>6</v>
      </c>
      <c r="AH78" s="168">
        <v>6</v>
      </c>
      <c r="AI78" s="192">
        <v>0</v>
      </c>
      <c r="AJ78" s="167">
        <v>6</v>
      </c>
      <c r="AK78" s="168">
        <v>0</v>
      </c>
      <c r="AL78" s="168">
        <v>18</v>
      </c>
      <c r="AM78" s="192">
        <v>0</v>
      </c>
      <c r="AN78" s="190">
        <v>23</v>
      </c>
      <c r="AO78" s="168">
        <v>16</v>
      </c>
      <c r="AP78" s="192">
        <v>23</v>
      </c>
    </row>
    <row r="79" spans="1:42">
      <c r="A79" s="312" t="s">
        <v>457</v>
      </c>
      <c r="B79" s="126">
        <v>21</v>
      </c>
      <c r="C79" s="169">
        <v>51600.36</v>
      </c>
      <c r="D79" s="168">
        <v>21</v>
      </c>
      <c r="E79" s="212">
        <v>51648.9</v>
      </c>
      <c r="F79" s="167">
        <v>21</v>
      </c>
      <c r="G79" s="168">
        <v>15</v>
      </c>
      <c r="H79" s="168">
        <v>21</v>
      </c>
      <c r="I79" s="168">
        <v>8</v>
      </c>
      <c r="J79" s="168">
        <v>2</v>
      </c>
      <c r="K79" s="168">
        <v>10</v>
      </c>
      <c r="L79" s="168">
        <v>3</v>
      </c>
      <c r="M79" s="168">
        <v>2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2</v>
      </c>
      <c r="T79" s="168">
        <v>0</v>
      </c>
      <c r="U79" s="168">
        <v>0</v>
      </c>
      <c r="V79" s="168">
        <v>0</v>
      </c>
      <c r="W79" s="168">
        <v>0</v>
      </c>
      <c r="X79" s="168">
        <v>10</v>
      </c>
      <c r="Y79" s="168">
        <v>11</v>
      </c>
      <c r="Z79" s="168">
        <v>0</v>
      </c>
      <c r="AA79" s="168">
        <v>6</v>
      </c>
      <c r="AB79" s="168">
        <v>11</v>
      </c>
      <c r="AC79" s="168">
        <v>0</v>
      </c>
      <c r="AD79" s="192">
        <v>4</v>
      </c>
      <c r="AE79" s="167">
        <v>3</v>
      </c>
      <c r="AF79" s="168">
        <v>3</v>
      </c>
      <c r="AG79" s="168">
        <v>3</v>
      </c>
      <c r="AH79" s="168">
        <v>3</v>
      </c>
      <c r="AI79" s="192">
        <v>0</v>
      </c>
      <c r="AJ79" s="167">
        <v>0</v>
      </c>
      <c r="AK79" s="168">
        <v>3</v>
      </c>
      <c r="AL79" s="168">
        <v>0</v>
      </c>
      <c r="AM79" s="192">
        <v>0</v>
      </c>
      <c r="AN79" s="190">
        <v>22</v>
      </c>
      <c r="AO79" s="168">
        <v>16</v>
      </c>
      <c r="AP79" s="192">
        <v>22</v>
      </c>
    </row>
    <row r="80" spans="1:42">
      <c r="A80" s="312" t="s">
        <v>458</v>
      </c>
      <c r="B80" s="126">
        <v>15</v>
      </c>
      <c r="C80" s="169">
        <v>38323.14</v>
      </c>
      <c r="D80" s="168">
        <v>14</v>
      </c>
      <c r="E80" s="212">
        <v>35154.69</v>
      </c>
      <c r="F80" s="167">
        <v>14</v>
      </c>
      <c r="G80" s="168">
        <v>11</v>
      </c>
      <c r="H80" s="168">
        <v>14</v>
      </c>
      <c r="I80" s="168">
        <v>0</v>
      </c>
      <c r="J80" s="168">
        <v>4</v>
      </c>
      <c r="K80" s="168">
        <v>13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1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10</v>
      </c>
      <c r="Z80" s="168">
        <v>4</v>
      </c>
      <c r="AA80" s="168">
        <v>6</v>
      </c>
      <c r="AB80" s="168">
        <v>8</v>
      </c>
      <c r="AC80" s="168">
        <v>0</v>
      </c>
      <c r="AD80" s="192">
        <v>0</v>
      </c>
      <c r="AE80" s="167">
        <v>11</v>
      </c>
      <c r="AF80" s="168">
        <v>8</v>
      </c>
      <c r="AG80" s="168">
        <v>11</v>
      </c>
      <c r="AH80" s="168">
        <v>0</v>
      </c>
      <c r="AI80" s="192">
        <v>11</v>
      </c>
      <c r="AJ80" s="167">
        <v>0</v>
      </c>
      <c r="AK80" s="168">
        <v>0</v>
      </c>
      <c r="AL80" s="168">
        <v>0</v>
      </c>
      <c r="AM80" s="192">
        <v>0</v>
      </c>
      <c r="AN80" s="190">
        <v>23</v>
      </c>
      <c r="AO80" s="168">
        <v>17</v>
      </c>
      <c r="AP80" s="192">
        <v>23</v>
      </c>
    </row>
    <row r="81" spans="1:42">
      <c r="A81" s="312" t="s">
        <v>459</v>
      </c>
      <c r="B81" s="126">
        <v>1</v>
      </c>
      <c r="C81" s="169">
        <v>2112.3000000000002</v>
      </c>
      <c r="D81" s="168">
        <v>1</v>
      </c>
      <c r="E81" s="212">
        <v>2112.3000000000002</v>
      </c>
      <c r="F81" s="167">
        <v>1</v>
      </c>
      <c r="G81" s="168">
        <v>0</v>
      </c>
      <c r="H81" s="168">
        <v>1</v>
      </c>
      <c r="I81" s="168">
        <v>0</v>
      </c>
      <c r="J81" s="168">
        <v>0</v>
      </c>
      <c r="K81" s="168">
        <v>1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1</v>
      </c>
      <c r="Z81" s="168">
        <v>0</v>
      </c>
      <c r="AA81" s="168">
        <v>0</v>
      </c>
      <c r="AB81" s="168">
        <v>1</v>
      </c>
      <c r="AC81" s="168">
        <v>0</v>
      </c>
      <c r="AD81" s="192">
        <v>0</v>
      </c>
      <c r="AE81" s="167">
        <v>1</v>
      </c>
      <c r="AF81" s="168">
        <v>1</v>
      </c>
      <c r="AG81" s="168">
        <v>1</v>
      </c>
      <c r="AH81" s="168">
        <v>0</v>
      </c>
      <c r="AI81" s="192">
        <v>1</v>
      </c>
      <c r="AJ81" s="167">
        <v>0</v>
      </c>
      <c r="AK81" s="168">
        <v>0</v>
      </c>
      <c r="AL81" s="168">
        <v>0</v>
      </c>
      <c r="AM81" s="192">
        <v>0</v>
      </c>
      <c r="AN81" s="190">
        <v>8</v>
      </c>
      <c r="AO81" s="168">
        <v>5</v>
      </c>
      <c r="AP81" s="192">
        <v>8</v>
      </c>
    </row>
    <row r="82" spans="1:42">
      <c r="A82" s="312" t="s">
        <v>460</v>
      </c>
      <c r="B82" s="126">
        <v>72</v>
      </c>
      <c r="C82" s="169">
        <v>178338.42</v>
      </c>
      <c r="D82" s="168">
        <v>71</v>
      </c>
      <c r="E82" s="212">
        <v>176226.12</v>
      </c>
      <c r="F82" s="167">
        <v>73</v>
      </c>
      <c r="G82" s="168">
        <v>65</v>
      </c>
      <c r="H82" s="168">
        <v>73</v>
      </c>
      <c r="I82" s="168">
        <v>7</v>
      </c>
      <c r="J82" s="168">
        <v>19</v>
      </c>
      <c r="K82" s="168">
        <v>48</v>
      </c>
      <c r="L82" s="168">
        <v>6</v>
      </c>
      <c r="M82" s="168">
        <v>6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6</v>
      </c>
      <c r="T82" s="168">
        <v>1</v>
      </c>
      <c r="U82" s="168">
        <v>0</v>
      </c>
      <c r="V82" s="168">
        <v>0</v>
      </c>
      <c r="W82" s="168">
        <v>0</v>
      </c>
      <c r="X82" s="168">
        <v>21</v>
      </c>
      <c r="Y82" s="168">
        <v>48</v>
      </c>
      <c r="Z82" s="168">
        <v>4</v>
      </c>
      <c r="AA82" s="168">
        <v>53</v>
      </c>
      <c r="AB82" s="168">
        <v>0</v>
      </c>
      <c r="AC82" s="168">
        <v>7</v>
      </c>
      <c r="AD82" s="192">
        <v>13</v>
      </c>
      <c r="AE82" s="167">
        <v>3</v>
      </c>
      <c r="AF82" s="168">
        <v>3</v>
      </c>
      <c r="AG82" s="168">
        <v>3</v>
      </c>
      <c r="AH82" s="168">
        <v>0</v>
      </c>
      <c r="AI82" s="192">
        <v>3</v>
      </c>
      <c r="AJ82" s="167">
        <v>0</v>
      </c>
      <c r="AK82" s="168">
        <v>0</v>
      </c>
      <c r="AL82" s="168">
        <v>0</v>
      </c>
      <c r="AM82" s="192">
        <v>0</v>
      </c>
      <c r="AN82" s="190">
        <v>72</v>
      </c>
      <c r="AO82" s="168">
        <v>64</v>
      </c>
      <c r="AP82" s="192">
        <v>72</v>
      </c>
    </row>
    <row r="83" spans="1:42" ht="13.5">
      <c r="A83" s="316" t="s">
        <v>461</v>
      </c>
      <c r="B83" s="200">
        <f>SUM(B70:B82)</f>
        <v>254</v>
      </c>
      <c r="C83" s="173">
        <f t="shared" ref="C83:AP83" si="6">SUM(C70:C82)</f>
        <v>618300.05999999994</v>
      </c>
      <c r="D83" s="172">
        <f t="shared" si="6"/>
        <v>260</v>
      </c>
      <c r="E83" s="213">
        <f t="shared" si="6"/>
        <v>633092.52</v>
      </c>
      <c r="F83" s="171">
        <f t="shared" si="6"/>
        <v>280</v>
      </c>
      <c r="G83" s="172">
        <f t="shared" si="6"/>
        <v>185</v>
      </c>
      <c r="H83" s="172">
        <f t="shared" si="6"/>
        <v>280</v>
      </c>
      <c r="I83" s="172">
        <f t="shared" si="6"/>
        <v>47</v>
      </c>
      <c r="J83" s="172">
        <f t="shared" si="6"/>
        <v>63</v>
      </c>
      <c r="K83" s="172">
        <f t="shared" si="6"/>
        <v>191</v>
      </c>
      <c r="L83" s="172">
        <f t="shared" si="6"/>
        <v>9</v>
      </c>
      <c r="M83" s="172">
        <f t="shared" si="6"/>
        <v>10</v>
      </c>
      <c r="N83" s="172">
        <f t="shared" si="6"/>
        <v>0</v>
      </c>
      <c r="O83" s="172">
        <f t="shared" si="6"/>
        <v>0</v>
      </c>
      <c r="P83" s="172">
        <f t="shared" si="6"/>
        <v>1</v>
      </c>
      <c r="Q83" s="172">
        <f t="shared" si="6"/>
        <v>1</v>
      </c>
      <c r="R83" s="172">
        <f t="shared" si="6"/>
        <v>0</v>
      </c>
      <c r="S83" s="172">
        <f t="shared" si="6"/>
        <v>24</v>
      </c>
      <c r="T83" s="172">
        <f t="shared" si="6"/>
        <v>1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75</v>
      </c>
      <c r="Y83" s="172">
        <f t="shared" si="6"/>
        <v>182</v>
      </c>
      <c r="Z83" s="172">
        <f t="shared" si="6"/>
        <v>23</v>
      </c>
      <c r="AA83" s="172">
        <f t="shared" si="6"/>
        <v>133</v>
      </c>
      <c r="AB83" s="172">
        <f t="shared" si="6"/>
        <v>82</v>
      </c>
      <c r="AC83" s="172">
        <f t="shared" si="6"/>
        <v>7</v>
      </c>
      <c r="AD83" s="195">
        <f t="shared" si="6"/>
        <v>58</v>
      </c>
      <c r="AE83" s="171">
        <f t="shared" si="6"/>
        <v>152</v>
      </c>
      <c r="AF83" s="172">
        <f t="shared" si="6"/>
        <v>95</v>
      </c>
      <c r="AG83" s="172">
        <f t="shared" si="6"/>
        <v>152</v>
      </c>
      <c r="AH83" s="172">
        <f t="shared" si="6"/>
        <v>56</v>
      </c>
      <c r="AI83" s="195">
        <f t="shared" si="6"/>
        <v>96</v>
      </c>
      <c r="AJ83" s="171">
        <f t="shared" si="6"/>
        <v>13</v>
      </c>
      <c r="AK83" s="172">
        <f t="shared" si="6"/>
        <v>28</v>
      </c>
      <c r="AL83" s="172">
        <f t="shared" si="6"/>
        <v>222</v>
      </c>
      <c r="AM83" s="195">
        <f t="shared" si="6"/>
        <v>5</v>
      </c>
      <c r="AN83" s="193">
        <f t="shared" si="6"/>
        <v>359</v>
      </c>
      <c r="AO83" s="172">
        <f t="shared" si="6"/>
        <v>221</v>
      </c>
      <c r="AP83" s="195">
        <f t="shared" si="6"/>
        <v>359</v>
      </c>
    </row>
    <row r="84" spans="1:42">
      <c r="A84" s="312" t="s">
        <v>462</v>
      </c>
      <c r="B84" s="126">
        <v>1</v>
      </c>
      <c r="C84" s="169">
        <v>3621.06</v>
      </c>
      <c r="D84" s="168">
        <v>1</v>
      </c>
      <c r="E84" s="212">
        <v>3621.06</v>
      </c>
      <c r="F84" s="167">
        <v>1</v>
      </c>
      <c r="G84" s="168">
        <v>1</v>
      </c>
      <c r="H84" s="168">
        <v>1</v>
      </c>
      <c r="I84" s="168">
        <v>0</v>
      </c>
      <c r="J84" s="168">
        <v>0</v>
      </c>
      <c r="K84" s="168">
        <v>1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1</v>
      </c>
      <c r="Z84" s="168">
        <v>0</v>
      </c>
      <c r="AA84" s="168">
        <v>0</v>
      </c>
      <c r="AB84" s="168">
        <v>0</v>
      </c>
      <c r="AC84" s="168">
        <v>0</v>
      </c>
      <c r="AD84" s="192">
        <v>1</v>
      </c>
      <c r="AE84" s="167">
        <v>0</v>
      </c>
      <c r="AF84" s="168">
        <v>0</v>
      </c>
      <c r="AG84" s="168">
        <v>0</v>
      </c>
      <c r="AH84" s="168">
        <v>0</v>
      </c>
      <c r="AI84" s="192">
        <v>0</v>
      </c>
      <c r="AJ84" s="167">
        <v>0</v>
      </c>
      <c r="AK84" s="168">
        <v>0</v>
      </c>
      <c r="AL84" s="168">
        <v>34</v>
      </c>
      <c r="AM84" s="192">
        <v>0</v>
      </c>
      <c r="AN84" s="190">
        <v>1</v>
      </c>
      <c r="AO84" s="168">
        <v>1</v>
      </c>
      <c r="AP84" s="192">
        <v>1</v>
      </c>
    </row>
    <row r="85" spans="1:42">
      <c r="A85" s="312" t="s">
        <v>463</v>
      </c>
      <c r="B85" s="126">
        <v>26</v>
      </c>
      <c r="C85" s="169">
        <v>36211.199999999997</v>
      </c>
      <c r="D85" s="168">
        <v>22</v>
      </c>
      <c r="E85" s="212">
        <v>30326.880000000001</v>
      </c>
      <c r="F85" s="167">
        <v>23</v>
      </c>
      <c r="G85" s="168">
        <v>17</v>
      </c>
      <c r="H85" s="168">
        <v>23</v>
      </c>
      <c r="I85" s="168">
        <v>2</v>
      </c>
      <c r="J85" s="168">
        <v>3</v>
      </c>
      <c r="K85" s="168">
        <v>16</v>
      </c>
      <c r="L85" s="168">
        <v>0</v>
      </c>
      <c r="M85" s="168">
        <v>3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2</v>
      </c>
      <c r="T85" s="168">
        <v>0</v>
      </c>
      <c r="U85" s="168">
        <v>0</v>
      </c>
      <c r="V85" s="168">
        <v>0</v>
      </c>
      <c r="W85" s="168">
        <v>0</v>
      </c>
      <c r="X85" s="168">
        <v>2</v>
      </c>
      <c r="Y85" s="168">
        <v>20</v>
      </c>
      <c r="Z85" s="168">
        <v>1</v>
      </c>
      <c r="AA85" s="168">
        <v>9</v>
      </c>
      <c r="AB85" s="168">
        <v>11</v>
      </c>
      <c r="AC85" s="168">
        <v>0</v>
      </c>
      <c r="AD85" s="192">
        <v>3</v>
      </c>
      <c r="AE85" s="167">
        <v>5</v>
      </c>
      <c r="AF85" s="168">
        <v>3</v>
      </c>
      <c r="AG85" s="168">
        <v>5</v>
      </c>
      <c r="AH85" s="168">
        <v>5</v>
      </c>
      <c r="AI85" s="192">
        <v>0</v>
      </c>
      <c r="AJ85" s="167">
        <v>0</v>
      </c>
      <c r="AK85" s="168">
        <v>0</v>
      </c>
      <c r="AL85" s="168">
        <v>74</v>
      </c>
      <c r="AM85" s="192">
        <v>0</v>
      </c>
      <c r="AN85" s="190">
        <v>20</v>
      </c>
      <c r="AO85" s="168">
        <v>15</v>
      </c>
      <c r="AP85" s="192">
        <v>20</v>
      </c>
    </row>
    <row r="86" spans="1:42">
      <c r="A86" s="312" t="s">
        <v>464</v>
      </c>
      <c r="B86" s="126">
        <v>0</v>
      </c>
      <c r="C86" s="169">
        <v>0</v>
      </c>
      <c r="D86" s="168">
        <v>0</v>
      </c>
      <c r="E86" s="212">
        <v>0</v>
      </c>
      <c r="F86" s="167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92">
        <v>0</v>
      </c>
      <c r="AE86" s="167">
        <v>0</v>
      </c>
      <c r="AF86" s="168">
        <v>0</v>
      </c>
      <c r="AG86" s="168">
        <v>0</v>
      </c>
      <c r="AH86" s="168">
        <v>0</v>
      </c>
      <c r="AI86" s="192">
        <v>0</v>
      </c>
      <c r="AJ86" s="167">
        <v>0</v>
      </c>
      <c r="AK86" s="168">
        <v>0</v>
      </c>
      <c r="AL86" s="168">
        <v>21</v>
      </c>
      <c r="AM86" s="192">
        <v>0</v>
      </c>
      <c r="AN86" s="190">
        <v>0</v>
      </c>
      <c r="AO86" s="168">
        <v>0</v>
      </c>
      <c r="AP86" s="192">
        <v>0</v>
      </c>
    </row>
    <row r="87" spans="1:42">
      <c r="A87" s="312" t="s">
        <v>465</v>
      </c>
      <c r="B87" s="126">
        <v>0</v>
      </c>
      <c r="C87" s="169">
        <v>0</v>
      </c>
      <c r="D87" s="168">
        <v>0</v>
      </c>
      <c r="E87" s="212">
        <v>0</v>
      </c>
      <c r="F87" s="167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92">
        <v>0</v>
      </c>
      <c r="AE87" s="167">
        <v>0</v>
      </c>
      <c r="AF87" s="168">
        <v>0</v>
      </c>
      <c r="AG87" s="168">
        <v>0</v>
      </c>
      <c r="AH87" s="168">
        <v>0</v>
      </c>
      <c r="AI87" s="192">
        <v>0</v>
      </c>
      <c r="AJ87" s="167">
        <v>0</v>
      </c>
      <c r="AK87" s="168">
        <v>0</v>
      </c>
      <c r="AL87" s="168">
        <v>8</v>
      </c>
      <c r="AM87" s="192">
        <v>0</v>
      </c>
      <c r="AN87" s="190">
        <v>0</v>
      </c>
      <c r="AO87" s="168">
        <v>0</v>
      </c>
      <c r="AP87" s="192">
        <v>0</v>
      </c>
    </row>
    <row r="88" spans="1:42">
      <c r="A88" s="312" t="s">
        <v>466</v>
      </c>
      <c r="B88" s="126">
        <v>1</v>
      </c>
      <c r="C88" s="169">
        <v>1961.46</v>
      </c>
      <c r="D88" s="168">
        <v>1</v>
      </c>
      <c r="E88" s="212">
        <v>1961.46</v>
      </c>
      <c r="F88" s="167">
        <v>1</v>
      </c>
      <c r="G88" s="168">
        <v>1</v>
      </c>
      <c r="H88" s="168">
        <v>1</v>
      </c>
      <c r="I88" s="168">
        <v>0</v>
      </c>
      <c r="J88" s="168">
        <v>0</v>
      </c>
      <c r="K88" s="168">
        <v>1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1</v>
      </c>
      <c r="Z88" s="168">
        <v>0</v>
      </c>
      <c r="AA88" s="168">
        <v>0</v>
      </c>
      <c r="AB88" s="168">
        <v>0</v>
      </c>
      <c r="AC88" s="168">
        <v>0</v>
      </c>
      <c r="AD88" s="192">
        <v>1</v>
      </c>
      <c r="AE88" s="167">
        <v>0</v>
      </c>
      <c r="AF88" s="168">
        <v>0</v>
      </c>
      <c r="AG88" s="168">
        <v>0</v>
      </c>
      <c r="AH88" s="168">
        <v>0</v>
      </c>
      <c r="AI88" s="192">
        <v>0</v>
      </c>
      <c r="AJ88" s="167">
        <v>0</v>
      </c>
      <c r="AK88" s="168">
        <v>0</v>
      </c>
      <c r="AL88" s="168">
        <v>52</v>
      </c>
      <c r="AM88" s="192">
        <v>0</v>
      </c>
      <c r="AN88" s="190">
        <v>2</v>
      </c>
      <c r="AO88" s="168">
        <v>1</v>
      </c>
      <c r="AP88" s="192">
        <v>2</v>
      </c>
    </row>
    <row r="89" spans="1:42">
      <c r="A89" s="312" t="s">
        <v>467</v>
      </c>
      <c r="B89" s="126">
        <v>0</v>
      </c>
      <c r="C89" s="169">
        <v>0</v>
      </c>
      <c r="D89" s="168">
        <v>0</v>
      </c>
      <c r="E89" s="212">
        <v>0</v>
      </c>
      <c r="F89" s="167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92">
        <v>0</v>
      </c>
      <c r="AE89" s="167">
        <v>2</v>
      </c>
      <c r="AF89" s="168">
        <v>1</v>
      </c>
      <c r="AG89" s="168">
        <v>2</v>
      </c>
      <c r="AH89" s="168">
        <v>2</v>
      </c>
      <c r="AI89" s="192">
        <v>0</v>
      </c>
      <c r="AJ89" s="167">
        <v>0</v>
      </c>
      <c r="AK89" s="168">
        <v>0</v>
      </c>
      <c r="AL89" s="168">
        <v>111</v>
      </c>
      <c r="AM89" s="192">
        <v>0</v>
      </c>
      <c r="AN89" s="190">
        <v>0</v>
      </c>
      <c r="AO89" s="168">
        <v>0</v>
      </c>
      <c r="AP89" s="192">
        <v>0</v>
      </c>
    </row>
    <row r="90" spans="1:42">
      <c r="A90" s="312" t="s">
        <v>468</v>
      </c>
      <c r="B90" s="126">
        <v>41</v>
      </c>
      <c r="C90" s="169">
        <v>105765.75</v>
      </c>
      <c r="D90" s="168">
        <v>57</v>
      </c>
      <c r="E90" s="212">
        <v>139567.31</v>
      </c>
      <c r="F90" s="167">
        <v>59</v>
      </c>
      <c r="G90" s="168">
        <v>17</v>
      </c>
      <c r="H90" s="168">
        <v>59</v>
      </c>
      <c r="I90" s="168">
        <v>10</v>
      </c>
      <c r="J90" s="168">
        <v>7</v>
      </c>
      <c r="K90" s="168">
        <v>49</v>
      </c>
      <c r="L90" s="168">
        <v>0</v>
      </c>
      <c r="M90" s="168">
        <v>0</v>
      </c>
      <c r="N90" s="168">
        <v>0</v>
      </c>
      <c r="O90" s="168">
        <v>0</v>
      </c>
      <c r="P90" s="168">
        <v>2</v>
      </c>
      <c r="Q90" s="168">
        <v>0</v>
      </c>
      <c r="R90" s="168">
        <v>0</v>
      </c>
      <c r="S90" s="168">
        <v>1</v>
      </c>
      <c r="T90" s="168">
        <v>0</v>
      </c>
      <c r="U90" s="168">
        <v>0</v>
      </c>
      <c r="V90" s="168">
        <v>0</v>
      </c>
      <c r="W90" s="168">
        <v>0</v>
      </c>
      <c r="X90" s="168">
        <v>13</v>
      </c>
      <c r="Y90" s="168">
        <v>45</v>
      </c>
      <c r="Z90" s="168">
        <v>1</v>
      </c>
      <c r="AA90" s="168">
        <v>14</v>
      </c>
      <c r="AB90" s="168">
        <v>35</v>
      </c>
      <c r="AC90" s="168">
        <v>0</v>
      </c>
      <c r="AD90" s="192">
        <v>10</v>
      </c>
      <c r="AE90" s="167">
        <v>12</v>
      </c>
      <c r="AF90" s="168">
        <v>4</v>
      </c>
      <c r="AG90" s="168">
        <v>12</v>
      </c>
      <c r="AH90" s="168">
        <v>0</v>
      </c>
      <c r="AI90" s="192">
        <v>12</v>
      </c>
      <c r="AJ90" s="167">
        <v>0</v>
      </c>
      <c r="AK90" s="168">
        <v>0</v>
      </c>
      <c r="AL90" s="168">
        <v>0</v>
      </c>
      <c r="AM90" s="192">
        <v>1</v>
      </c>
      <c r="AN90" s="190">
        <v>91</v>
      </c>
      <c r="AO90" s="168">
        <v>25</v>
      </c>
      <c r="AP90" s="192">
        <v>91</v>
      </c>
    </row>
    <row r="91" spans="1:42">
      <c r="A91" s="312" t="s">
        <v>469</v>
      </c>
      <c r="B91" s="126">
        <v>9</v>
      </c>
      <c r="C91" s="169">
        <v>22179.09</v>
      </c>
      <c r="D91" s="168">
        <v>9</v>
      </c>
      <c r="E91" s="212">
        <v>22179.09</v>
      </c>
      <c r="F91" s="167">
        <v>12</v>
      </c>
      <c r="G91" s="168">
        <v>4</v>
      </c>
      <c r="H91" s="168">
        <v>12</v>
      </c>
      <c r="I91" s="168">
        <v>0</v>
      </c>
      <c r="J91" s="168">
        <v>3</v>
      </c>
      <c r="K91" s="168">
        <v>11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10</v>
      </c>
      <c r="Z91" s="168">
        <v>2</v>
      </c>
      <c r="AA91" s="168">
        <v>3</v>
      </c>
      <c r="AB91" s="168">
        <v>7</v>
      </c>
      <c r="AC91" s="168">
        <v>0</v>
      </c>
      <c r="AD91" s="192">
        <v>2</v>
      </c>
      <c r="AE91" s="167">
        <v>5</v>
      </c>
      <c r="AF91" s="168">
        <v>0</v>
      </c>
      <c r="AG91" s="168">
        <v>5</v>
      </c>
      <c r="AH91" s="168">
        <v>4</v>
      </c>
      <c r="AI91" s="192">
        <v>1</v>
      </c>
      <c r="AJ91" s="167">
        <v>2</v>
      </c>
      <c r="AK91" s="168">
        <v>0</v>
      </c>
      <c r="AL91" s="168">
        <v>56</v>
      </c>
      <c r="AM91" s="192">
        <v>0</v>
      </c>
      <c r="AN91" s="190">
        <v>19</v>
      </c>
      <c r="AO91" s="168">
        <v>7</v>
      </c>
      <c r="AP91" s="192">
        <v>19</v>
      </c>
    </row>
    <row r="92" spans="1:42">
      <c r="A92" s="312" t="s">
        <v>470</v>
      </c>
      <c r="B92" s="126">
        <v>5</v>
      </c>
      <c r="C92" s="169">
        <v>11617.65</v>
      </c>
      <c r="D92" s="168">
        <v>5</v>
      </c>
      <c r="E92" s="212">
        <v>11617.65</v>
      </c>
      <c r="F92" s="167">
        <v>5</v>
      </c>
      <c r="G92" s="168">
        <v>0</v>
      </c>
      <c r="H92" s="168">
        <v>5</v>
      </c>
      <c r="I92" s="168">
        <v>4</v>
      </c>
      <c r="J92" s="168">
        <v>1</v>
      </c>
      <c r="K92" s="168">
        <v>2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4</v>
      </c>
      <c r="Y92" s="168">
        <v>1</v>
      </c>
      <c r="Z92" s="168">
        <v>0</v>
      </c>
      <c r="AA92" s="168">
        <v>1</v>
      </c>
      <c r="AB92" s="168">
        <v>4</v>
      </c>
      <c r="AC92" s="168">
        <v>0</v>
      </c>
      <c r="AD92" s="192">
        <v>0</v>
      </c>
      <c r="AE92" s="167">
        <v>5</v>
      </c>
      <c r="AF92" s="168">
        <v>5</v>
      </c>
      <c r="AG92" s="168">
        <v>5</v>
      </c>
      <c r="AH92" s="168">
        <v>0</v>
      </c>
      <c r="AI92" s="192">
        <v>0</v>
      </c>
      <c r="AJ92" s="167">
        <v>0</v>
      </c>
      <c r="AK92" s="168">
        <v>0</v>
      </c>
      <c r="AL92" s="168">
        <v>0</v>
      </c>
      <c r="AM92" s="192">
        <v>0</v>
      </c>
      <c r="AN92" s="190">
        <v>8</v>
      </c>
      <c r="AO92" s="168">
        <v>2</v>
      </c>
      <c r="AP92" s="192">
        <v>8</v>
      </c>
    </row>
    <row r="93" spans="1:42">
      <c r="A93" s="312" t="s">
        <v>471</v>
      </c>
      <c r="B93" s="126">
        <v>19</v>
      </c>
      <c r="C93" s="169">
        <v>43603.83</v>
      </c>
      <c r="D93" s="168">
        <v>19</v>
      </c>
      <c r="E93" s="212">
        <v>43603.83</v>
      </c>
      <c r="F93" s="167">
        <v>20</v>
      </c>
      <c r="G93" s="168">
        <v>7</v>
      </c>
      <c r="H93" s="168">
        <v>20</v>
      </c>
      <c r="I93" s="168">
        <v>3</v>
      </c>
      <c r="J93" s="168">
        <v>6</v>
      </c>
      <c r="K93" s="168">
        <v>16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1</v>
      </c>
      <c r="T93" s="168">
        <v>0</v>
      </c>
      <c r="U93" s="168">
        <v>0</v>
      </c>
      <c r="V93" s="168">
        <v>0</v>
      </c>
      <c r="W93" s="168">
        <v>0</v>
      </c>
      <c r="X93" s="168">
        <v>5</v>
      </c>
      <c r="Y93" s="168">
        <v>14</v>
      </c>
      <c r="Z93" s="168">
        <v>1</v>
      </c>
      <c r="AA93" s="168">
        <v>9</v>
      </c>
      <c r="AB93" s="168">
        <v>6</v>
      </c>
      <c r="AC93" s="168">
        <v>0</v>
      </c>
      <c r="AD93" s="192">
        <v>5</v>
      </c>
      <c r="AE93" s="167">
        <v>3</v>
      </c>
      <c r="AF93" s="168">
        <v>0</v>
      </c>
      <c r="AG93" s="168">
        <v>3</v>
      </c>
      <c r="AH93" s="168">
        <v>3</v>
      </c>
      <c r="AI93" s="192">
        <v>0</v>
      </c>
      <c r="AJ93" s="167">
        <v>1</v>
      </c>
      <c r="AK93" s="168">
        <v>2</v>
      </c>
      <c r="AL93" s="168">
        <v>333</v>
      </c>
      <c r="AM93" s="192">
        <v>0</v>
      </c>
      <c r="AN93" s="190">
        <v>22</v>
      </c>
      <c r="AO93" s="168">
        <v>9</v>
      </c>
      <c r="AP93" s="192">
        <v>22</v>
      </c>
    </row>
    <row r="94" spans="1:42">
      <c r="A94" s="312" t="s">
        <v>472</v>
      </c>
      <c r="B94" s="126">
        <v>19</v>
      </c>
      <c r="C94" s="169">
        <v>49940.73</v>
      </c>
      <c r="D94" s="168">
        <v>19</v>
      </c>
      <c r="E94" s="212">
        <v>49940.73</v>
      </c>
      <c r="F94" s="167">
        <v>19</v>
      </c>
      <c r="G94" s="168">
        <v>15</v>
      </c>
      <c r="H94" s="168">
        <v>19</v>
      </c>
      <c r="I94" s="168">
        <v>1</v>
      </c>
      <c r="J94" s="168">
        <v>9</v>
      </c>
      <c r="K94" s="168">
        <v>12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1</v>
      </c>
      <c r="T94" s="168">
        <v>0</v>
      </c>
      <c r="U94" s="168">
        <v>0</v>
      </c>
      <c r="V94" s="168">
        <v>0</v>
      </c>
      <c r="W94" s="168">
        <v>0</v>
      </c>
      <c r="X94" s="168">
        <v>3</v>
      </c>
      <c r="Y94" s="168">
        <v>13</v>
      </c>
      <c r="Z94" s="168">
        <v>3</v>
      </c>
      <c r="AA94" s="168">
        <v>6</v>
      </c>
      <c r="AB94" s="168">
        <v>12</v>
      </c>
      <c r="AC94" s="168">
        <v>0</v>
      </c>
      <c r="AD94" s="192">
        <v>1</v>
      </c>
      <c r="AE94" s="167">
        <v>11</v>
      </c>
      <c r="AF94" s="168">
        <v>9</v>
      </c>
      <c r="AG94" s="168">
        <v>11</v>
      </c>
      <c r="AH94" s="168">
        <v>11</v>
      </c>
      <c r="AI94" s="192">
        <v>0</v>
      </c>
      <c r="AJ94" s="167">
        <v>7</v>
      </c>
      <c r="AK94" s="168">
        <v>4</v>
      </c>
      <c r="AL94" s="168">
        <v>0</v>
      </c>
      <c r="AM94" s="192">
        <v>0</v>
      </c>
      <c r="AN94" s="190">
        <v>26</v>
      </c>
      <c r="AO94" s="168">
        <v>17</v>
      </c>
      <c r="AP94" s="192">
        <v>26</v>
      </c>
    </row>
    <row r="95" spans="1:42" ht="14.25" thickBot="1">
      <c r="A95" s="316" t="s">
        <v>473</v>
      </c>
      <c r="B95" s="202">
        <f>SUM(B84:B94)</f>
        <v>121</v>
      </c>
      <c r="C95" s="203">
        <f t="shared" ref="C95:AP95" si="7">SUM(C84:C94)</f>
        <v>274900.76999999996</v>
      </c>
      <c r="D95" s="204">
        <f t="shared" si="7"/>
        <v>133</v>
      </c>
      <c r="E95" s="214">
        <f t="shared" si="7"/>
        <v>302818.00999999995</v>
      </c>
      <c r="F95" s="205">
        <f t="shared" si="7"/>
        <v>140</v>
      </c>
      <c r="G95" s="204">
        <f t="shared" si="7"/>
        <v>62</v>
      </c>
      <c r="H95" s="204">
        <f t="shared" si="7"/>
        <v>140</v>
      </c>
      <c r="I95" s="204">
        <f t="shared" si="7"/>
        <v>20</v>
      </c>
      <c r="J95" s="204">
        <f t="shared" si="7"/>
        <v>29</v>
      </c>
      <c r="K95" s="204">
        <f t="shared" si="7"/>
        <v>108</v>
      </c>
      <c r="L95" s="204">
        <f t="shared" si="7"/>
        <v>0</v>
      </c>
      <c r="M95" s="204">
        <f t="shared" si="7"/>
        <v>3</v>
      </c>
      <c r="N95" s="204">
        <f t="shared" si="7"/>
        <v>0</v>
      </c>
      <c r="O95" s="204">
        <f t="shared" si="7"/>
        <v>0</v>
      </c>
      <c r="P95" s="204">
        <f t="shared" si="7"/>
        <v>2</v>
      </c>
      <c r="Q95" s="204">
        <f t="shared" si="7"/>
        <v>0</v>
      </c>
      <c r="R95" s="204">
        <f t="shared" si="7"/>
        <v>0</v>
      </c>
      <c r="S95" s="204">
        <f t="shared" si="7"/>
        <v>5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27</v>
      </c>
      <c r="Y95" s="204">
        <f t="shared" si="7"/>
        <v>105</v>
      </c>
      <c r="Z95" s="204">
        <f t="shared" si="7"/>
        <v>8</v>
      </c>
      <c r="AA95" s="204">
        <f t="shared" si="7"/>
        <v>42</v>
      </c>
      <c r="AB95" s="204">
        <f t="shared" si="7"/>
        <v>75</v>
      </c>
      <c r="AC95" s="204">
        <f t="shared" si="7"/>
        <v>0</v>
      </c>
      <c r="AD95" s="206">
        <f t="shared" si="7"/>
        <v>23</v>
      </c>
      <c r="AE95" s="205">
        <f t="shared" si="7"/>
        <v>43</v>
      </c>
      <c r="AF95" s="204">
        <f t="shared" si="7"/>
        <v>22</v>
      </c>
      <c r="AG95" s="204">
        <f t="shared" si="7"/>
        <v>43</v>
      </c>
      <c r="AH95" s="204">
        <f t="shared" si="7"/>
        <v>25</v>
      </c>
      <c r="AI95" s="206">
        <f t="shared" si="7"/>
        <v>13</v>
      </c>
      <c r="AJ95" s="205">
        <f t="shared" si="7"/>
        <v>10</v>
      </c>
      <c r="AK95" s="204">
        <f t="shared" si="7"/>
        <v>6</v>
      </c>
      <c r="AL95" s="204">
        <f t="shared" si="7"/>
        <v>689</v>
      </c>
      <c r="AM95" s="206">
        <f t="shared" si="7"/>
        <v>1</v>
      </c>
      <c r="AN95" s="207">
        <f t="shared" si="7"/>
        <v>189</v>
      </c>
      <c r="AO95" s="204">
        <f t="shared" si="7"/>
        <v>77</v>
      </c>
      <c r="AP95" s="206">
        <f t="shared" si="7"/>
        <v>189</v>
      </c>
    </row>
    <row r="96" spans="1:42" ht="14.25" thickBot="1">
      <c r="A96" s="318" t="s">
        <v>386</v>
      </c>
      <c r="B96" s="208">
        <f>B17+B25+B35+B43+B55+B69+B83+B95</f>
        <v>512</v>
      </c>
      <c r="C96" s="181">
        <f>C17+C25+C35+C43+C55+C69+C83+C95</f>
        <v>1167107.23</v>
      </c>
      <c r="D96" s="180">
        <f t="shared" ref="D96:AP96" si="8">D17+D25+D35+D43+D55+D69+D83+D95</f>
        <v>523</v>
      </c>
      <c r="E96" s="215">
        <f t="shared" si="8"/>
        <v>1196439.6000000001</v>
      </c>
      <c r="F96" s="179">
        <f t="shared" si="8"/>
        <v>557</v>
      </c>
      <c r="G96" s="180">
        <f t="shared" si="8"/>
        <v>312</v>
      </c>
      <c r="H96" s="180">
        <f t="shared" si="8"/>
        <v>557</v>
      </c>
      <c r="I96" s="180">
        <f t="shared" si="8"/>
        <v>92</v>
      </c>
      <c r="J96" s="180">
        <f t="shared" si="8"/>
        <v>139</v>
      </c>
      <c r="K96" s="180">
        <f t="shared" si="8"/>
        <v>377</v>
      </c>
      <c r="L96" s="180">
        <f t="shared" si="8"/>
        <v>10</v>
      </c>
      <c r="M96" s="180">
        <f t="shared" si="8"/>
        <v>16</v>
      </c>
      <c r="N96" s="180">
        <f t="shared" si="8"/>
        <v>0</v>
      </c>
      <c r="O96" s="180">
        <f t="shared" si="8"/>
        <v>0</v>
      </c>
      <c r="P96" s="180">
        <f t="shared" si="8"/>
        <v>5</v>
      </c>
      <c r="Q96" s="180">
        <f t="shared" si="8"/>
        <v>1</v>
      </c>
      <c r="R96" s="180">
        <f t="shared" si="8"/>
        <v>0</v>
      </c>
      <c r="S96" s="180">
        <f t="shared" si="8"/>
        <v>41</v>
      </c>
      <c r="T96" s="180">
        <f t="shared" si="8"/>
        <v>1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135</v>
      </c>
      <c r="Y96" s="180">
        <f t="shared" si="8"/>
        <v>375</v>
      </c>
      <c r="Z96" s="180">
        <f t="shared" si="8"/>
        <v>47</v>
      </c>
      <c r="AA96" s="180">
        <f t="shared" si="8"/>
        <v>221</v>
      </c>
      <c r="AB96" s="180">
        <f t="shared" si="8"/>
        <v>207</v>
      </c>
      <c r="AC96" s="180">
        <f t="shared" si="8"/>
        <v>17</v>
      </c>
      <c r="AD96" s="209">
        <f t="shared" si="8"/>
        <v>112</v>
      </c>
      <c r="AE96" s="179">
        <f t="shared" si="8"/>
        <v>242</v>
      </c>
      <c r="AF96" s="180">
        <f t="shared" si="8"/>
        <v>145</v>
      </c>
      <c r="AG96" s="180">
        <f t="shared" si="8"/>
        <v>241</v>
      </c>
      <c r="AH96" s="180">
        <f t="shared" si="8"/>
        <v>106</v>
      </c>
      <c r="AI96" s="209">
        <f t="shared" si="8"/>
        <v>118</v>
      </c>
      <c r="AJ96" s="179">
        <f t="shared" si="8"/>
        <v>34</v>
      </c>
      <c r="AK96" s="180">
        <f t="shared" si="8"/>
        <v>100</v>
      </c>
      <c r="AL96" s="180">
        <f t="shared" si="8"/>
        <v>1691</v>
      </c>
      <c r="AM96" s="209">
        <f t="shared" si="8"/>
        <v>15</v>
      </c>
      <c r="AN96" s="210">
        <f t="shared" si="8"/>
        <v>707</v>
      </c>
      <c r="AO96" s="180">
        <f t="shared" si="8"/>
        <v>373</v>
      </c>
      <c r="AP96" s="180">
        <f t="shared" si="8"/>
        <v>707</v>
      </c>
    </row>
    <row r="98" spans="1:42">
      <c r="A98" s="44"/>
      <c r="B98" s="328"/>
      <c r="C98" s="352"/>
      <c r="D98" s="328"/>
      <c r="E98" s="352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</row>
    <row r="99" spans="1:42">
      <c r="A99" s="1" t="s">
        <v>491</v>
      </c>
      <c r="B99" s="467">
        <f>B17</f>
        <v>3</v>
      </c>
      <c r="C99" s="352">
        <f t="shared" ref="C99:AP99" si="9">C17</f>
        <v>2715.66</v>
      </c>
      <c r="D99" s="328">
        <f t="shared" si="9"/>
        <v>3</v>
      </c>
      <c r="E99" s="352">
        <f t="shared" si="9"/>
        <v>2715.66</v>
      </c>
      <c r="F99" s="328">
        <f t="shared" si="9"/>
        <v>3</v>
      </c>
      <c r="G99" s="328">
        <f t="shared" si="9"/>
        <v>2</v>
      </c>
      <c r="H99" s="328">
        <f t="shared" si="9"/>
        <v>3</v>
      </c>
      <c r="I99" s="328">
        <f t="shared" si="9"/>
        <v>1</v>
      </c>
      <c r="J99" s="328">
        <f t="shared" si="9"/>
        <v>2</v>
      </c>
      <c r="K99" s="328">
        <f t="shared" si="9"/>
        <v>1</v>
      </c>
      <c r="L99" s="328">
        <f t="shared" si="9"/>
        <v>0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0</v>
      </c>
      <c r="S99" s="328">
        <f t="shared" si="9"/>
        <v>0</v>
      </c>
      <c r="T99" s="328">
        <f t="shared" si="9"/>
        <v>0</v>
      </c>
      <c r="U99" s="328">
        <f t="shared" si="9"/>
        <v>0</v>
      </c>
      <c r="V99" s="328">
        <f t="shared" si="9"/>
        <v>0</v>
      </c>
      <c r="W99" s="328">
        <f t="shared" si="9"/>
        <v>0</v>
      </c>
      <c r="X99" s="328">
        <f t="shared" si="9"/>
        <v>1</v>
      </c>
      <c r="Y99" s="328">
        <f t="shared" si="9"/>
        <v>0</v>
      </c>
      <c r="Z99" s="328">
        <f t="shared" si="9"/>
        <v>2</v>
      </c>
      <c r="AA99" s="328">
        <f t="shared" si="9"/>
        <v>0</v>
      </c>
      <c r="AB99" s="328">
        <f t="shared" si="9"/>
        <v>0</v>
      </c>
      <c r="AC99" s="328">
        <f t="shared" si="9"/>
        <v>2</v>
      </c>
      <c r="AD99" s="328">
        <f t="shared" si="9"/>
        <v>1</v>
      </c>
      <c r="AE99" s="328">
        <f t="shared" si="9"/>
        <v>2</v>
      </c>
      <c r="AF99" s="328">
        <f t="shared" si="9"/>
        <v>1</v>
      </c>
      <c r="AG99" s="328">
        <f t="shared" si="9"/>
        <v>2</v>
      </c>
      <c r="AH99" s="328">
        <f t="shared" si="9"/>
        <v>0</v>
      </c>
      <c r="AI99" s="328">
        <f t="shared" si="9"/>
        <v>2</v>
      </c>
      <c r="AJ99" s="328">
        <f t="shared" si="9"/>
        <v>0</v>
      </c>
      <c r="AK99" s="328">
        <f t="shared" si="9"/>
        <v>0</v>
      </c>
      <c r="AL99" s="328">
        <f t="shared" si="9"/>
        <v>0</v>
      </c>
      <c r="AM99" s="328">
        <f t="shared" si="9"/>
        <v>1</v>
      </c>
      <c r="AN99" s="328">
        <f t="shared" si="9"/>
        <v>10</v>
      </c>
      <c r="AO99" s="328">
        <f t="shared" si="9"/>
        <v>4</v>
      </c>
      <c r="AP99" s="328">
        <f t="shared" si="9"/>
        <v>10</v>
      </c>
    </row>
    <row r="100" spans="1:42">
      <c r="A100" s="1" t="s">
        <v>386</v>
      </c>
      <c r="B100" s="467">
        <f>B96-B17</f>
        <v>509</v>
      </c>
      <c r="C100" s="352">
        <f t="shared" ref="C100:AP100" si="10">C96-C17</f>
        <v>1164391.57</v>
      </c>
      <c r="D100" s="328">
        <f t="shared" si="10"/>
        <v>520</v>
      </c>
      <c r="E100" s="352">
        <f t="shared" si="10"/>
        <v>1193723.9400000002</v>
      </c>
      <c r="F100" s="328">
        <f t="shared" si="10"/>
        <v>554</v>
      </c>
      <c r="G100" s="328">
        <f t="shared" si="10"/>
        <v>310</v>
      </c>
      <c r="H100" s="328">
        <f t="shared" si="10"/>
        <v>554</v>
      </c>
      <c r="I100" s="328">
        <f t="shared" si="10"/>
        <v>91</v>
      </c>
      <c r="J100" s="328">
        <f t="shared" si="10"/>
        <v>137</v>
      </c>
      <c r="K100" s="328">
        <f t="shared" si="10"/>
        <v>376</v>
      </c>
      <c r="L100" s="328">
        <f t="shared" si="10"/>
        <v>10</v>
      </c>
      <c r="M100" s="328">
        <f t="shared" si="10"/>
        <v>16</v>
      </c>
      <c r="N100" s="328">
        <f t="shared" si="10"/>
        <v>0</v>
      </c>
      <c r="O100" s="328">
        <f t="shared" si="10"/>
        <v>0</v>
      </c>
      <c r="P100" s="328">
        <f t="shared" si="10"/>
        <v>5</v>
      </c>
      <c r="Q100" s="328">
        <f t="shared" si="10"/>
        <v>1</v>
      </c>
      <c r="R100" s="328">
        <f t="shared" si="10"/>
        <v>0</v>
      </c>
      <c r="S100" s="328">
        <f t="shared" si="10"/>
        <v>41</v>
      </c>
      <c r="T100" s="328">
        <f t="shared" si="10"/>
        <v>1</v>
      </c>
      <c r="U100" s="328">
        <f t="shared" si="10"/>
        <v>0</v>
      </c>
      <c r="V100" s="328">
        <f t="shared" si="10"/>
        <v>0</v>
      </c>
      <c r="W100" s="328">
        <f t="shared" si="10"/>
        <v>0</v>
      </c>
      <c r="X100" s="328">
        <f t="shared" si="10"/>
        <v>134</v>
      </c>
      <c r="Y100" s="328">
        <f t="shared" si="10"/>
        <v>375</v>
      </c>
      <c r="Z100" s="328">
        <f t="shared" si="10"/>
        <v>45</v>
      </c>
      <c r="AA100" s="328">
        <f t="shared" si="10"/>
        <v>221</v>
      </c>
      <c r="AB100" s="328">
        <f t="shared" si="10"/>
        <v>207</v>
      </c>
      <c r="AC100" s="328">
        <f t="shared" si="10"/>
        <v>15</v>
      </c>
      <c r="AD100" s="328">
        <f t="shared" si="10"/>
        <v>111</v>
      </c>
      <c r="AE100" s="328">
        <f t="shared" si="10"/>
        <v>240</v>
      </c>
      <c r="AF100" s="328">
        <f t="shared" si="10"/>
        <v>144</v>
      </c>
      <c r="AG100" s="328">
        <f t="shared" si="10"/>
        <v>239</v>
      </c>
      <c r="AH100" s="328">
        <f t="shared" si="10"/>
        <v>106</v>
      </c>
      <c r="AI100" s="328">
        <f t="shared" si="10"/>
        <v>116</v>
      </c>
      <c r="AJ100" s="328">
        <f t="shared" si="10"/>
        <v>34</v>
      </c>
      <c r="AK100" s="328">
        <f t="shared" si="10"/>
        <v>100</v>
      </c>
      <c r="AL100" s="328">
        <f t="shared" si="10"/>
        <v>1691</v>
      </c>
      <c r="AM100" s="328">
        <f t="shared" si="10"/>
        <v>14</v>
      </c>
      <c r="AN100" s="328">
        <f t="shared" si="10"/>
        <v>697</v>
      </c>
      <c r="AO100" s="328">
        <f t="shared" si="10"/>
        <v>369</v>
      </c>
      <c r="AP100" s="328">
        <f t="shared" si="10"/>
        <v>697</v>
      </c>
    </row>
    <row r="101" spans="1:42">
      <c r="A101" s="44"/>
      <c r="B101" s="44"/>
      <c r="C101" s="325"/>
      <c r="D101" s="44"/>
      <c r="E101" s="325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</row>
    <row r="102" spans="1:42">
      <c r="C102" s="353"/>
    </row>
  </sheetData>
  <mergeCells count="25">
    <mergeCell ref="A5:A7"/>
    <mergeCell ref="D4:E5"/>
    <mergeCell ref="I6:W6"/>
    <mergeCell ref="AK6:AK7"/>
    <mergeCell ref="C6:C7"/>
    <mergeCell ref="E6:E7"/>
    <mergeCell ref="B4:C5"/>
    <mergeCell ref="F4:W5"/>
    <mergeCell ref="B6:B7"/>
    <mergeCell ref="AE4:AI5"/>
    <mergeCell ref="AE6:AE7"/>
    <mergeCell ref="D6:D7"/>
    <mergeCell ref="G6:H6"/>
    <mergeCell ref="X6:Z6"/>
    <mergeCell ref="AA6:AD6"/>
    <mergeCell ref="F6:F7"/>
    <mergeCell ref="AN6:AN7"/>
    <mergeCell ref="AO6:AP6"/>
    <mergeCell ref="AL6:AL7"/>
    <mergeCell ref="AF6:AG6"/>
    <mergeCell ref="AM4:AM7"/>
    <mergeCell ref="AN4:AP5"/>
    <mergeCell ref="AH6:AI6"/>
    <mergeCell ref="AJ4:AL5"/>
    <mergeCell ref="AJ6:AJ7"/>
  </mergeCells>
  <phoneticPr fontId="17" type="noConversion"/>
  <conditionalFormatting sqref="F9:F95">
    <cfRule type="cellIs" dxfId="278" priority="15" operator="notEqual">
      <formula>$AA9+$AB9+$AC9+$AD9</formula>
    </cfRule>
    <cfRule type="cellIs" dxfId="277" priority="16" operator="notEqual">
      <formula>$X9+$Y9+$Z9</formula>
    </cfRule>
  </conditionalFormatting>
  <conditionalFormatting sqref="G9:H95">
    <cfRule type="cellIs" dxfId="276" priority="14" operator="greaterThan">
      <formula>$F9</formula>
    </cfRule>
  </conditionalFormatting>
  <conditionalFormatting sqref="I9:W95">
    <cfRule type="cellIs" dxfId="275" priority="13" operator="greaterThan">
      <formula>$H9</formula>
    </cfRule>
  </conditionalFormatting>
  <conditionalFormatting sqref="X9:AD95">
    <cfRule type="cellIs" dxfId="274" priority="12" operator="greaterThan">
      <formula>$F9</formula>
    </cfRule>
  </conditionalFormatting>
  <conditionalFormatting sqref="AF9:AI95">
    <cfRule type="cellIs" dxfId="273" priority="11" operator="greaterThan">
      <formula>$AE9</formula>
    </cfRule>
  </conditionalFormatting>
  <conditionalFormatting sqref="AE9:AE95">
    <cfRule type="cellIs" dxfId="272" priority="10" operator="lessThan">
      <formula>$AH9+$AI9</formula>
    </cfRule>
  </conditionalFormatting>
  <conditionalFormatting sqref="AO9:AP95">
    <cfRule type="cellIs" dxfId="271" priority="9" operator="greaterThan">
      <formula>$AN9</formula>
    </cfRule>
  </conditionalFormatting>
  <conditionalFormatting sqref="F9:F96">
    <cfRule type="cellIs" dxfId="270" priority="7" operator="notEqual">
      <formula>$AA9+$AB9+$AC9+$AD9</formula>
    </cfRule>
    <cfRule type="cellIs" dxfId="269" priority="8" operator="notEqual">
      <formula>$X9+$Y9+$Z9</formula>
    </cfRule>
  </conditionalFormatting>
  <conditionalFormatting sqref="G9:H96">
    <cfRule type="cellIs" dxfId="268" priority="6" operator="greaterThan">
      <formula>$F9</formula>
    </cfRule>
  </conditionalFormatting>
  <conditionalFormatting sqref="I9:W96">
    <cfRule type="cellIs" dxfId="267" priority="5" operator="greaterThan">
      <formula>$H9</formula>
    </cfRule>
  </conditionalFormatting>
  <conditionalFormatting sqref="X9:AD96">
    <cfRule type="cellIs" dxfId="266" priority="4" operator="greaterThan">
      <formula>$F9</formula>
    </cfRule>
  </conditionalFormatting>
  <conditionalFormatting sqref="AF9:AI96">
    <cfRule type="cellIs" dxfId="265" priority="3" operator="greaterThan">
      <formula>$AE9</formula>
    </cfRule>
  </conditionalFormatting>
  <conditionalFormatting sqref="AE9:AE96">
    <cfRule type="cellIs" dxfId="264" priority="2" operator="lessThan">
      <formula>$AH9+$AI9</formula>
    </cfRule>
  </conditionalFormatting>
  <conditionalFormatting sqref="AO9:AP96">
    <cfRule type="cellIs" dxfId="263" priority="1" operator="greaterThan">
      <formula>$AN9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árok7">
    <pageSetUpPr fitToPage="1"/>
  </sheetPr>
  <dimension ref="A1:AM101"/>
  <sheetViews>
    <sheetView showGridLines="0" workbookViewId="0">
      <pane xSplit="1" ySplit="8" topLeftCell="B93" activePane="bottomRight" state="frozenSplit"/>
      <selection pane="topRight" activeCell="B1" sqref="B1"/>
      <selection pane="bottomLeft" activeCell="A8" sqref="A8"/>
      <selection pane="bottomRight" activeCell="J1" sqref="J1:J1048576"/>
    </sheetView>
  </sheetViews>
  <sheetFormatPr defaultRowHeight="12.75"/>
  <cols>
    <col min="1" max="1" width="24.28515625" customWidth="1"/>
    <col min="2" max="2" width="10.7109375" customWidth="1"/>
    <col min="3" max="3" width="15.42578125" customWidth="1"/>
    <col min="4" max="4" width="10.7109375" customWidth="1"/>
    <col min="5" max="5" width="14.7109375" customWidth="1"/>
    <col min="6" max="23" width="7.7109375" style="1" customWidth="1"/>
    <col min="24" max="30" width="7.7109375" style="27" customWidth="1"/>
    <col min="31" max="31" width="7.7109375" customWidth="1"/>
    <col min="32" max="33" width="7.7109375" style="1" customWidth="1"/>
    <col min="34" max="34" width="8.5703125" customWidth="1"/>
    <col min="35" max="35" width="9.5703125" customWidth="1"/>
    <col min="36" max="36" width="7.7109375" customWidth="1"/>
    <col min="37" max="37" width="7.7109375" style="1" customWidth="1"/>
    <col min="38" max="38" width="8.85546875" style="1" customWidth="1"/>
  </cols>
  <sheetData>
    <row r="1" spans="1:39" s="7" customFormat="1" ht="20.25">
      <c r="A1" s="14" t="s">
        <v>178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7"/>
      <c r="Y1" s="27"/>
      <c r="Z1" s="27"/>
      <c r="AA1" s="27"/>
      <c r="AB1" s="27"/>
      <c r="AC1" s="27"/>
      <c r="AD1" s="27"/>
      <c r="AE1" s="1"/>
      <c r="AF1" s="1"/>
      <c r="AG1" s="1"/>
      <c r="AH1" s="1"/>
      <c r="AK1" s="1"/>
      <c r="AL1" s="1"/>
    </row>
    <row r="2" spans="1:39" s="12" customFormat="1" ht="15.75">
      <c r="A2" s="28" t="s">
        <v>501</v>
      </c>
      <c r="B2" s="13"/>
      <c r="C2" s="13"/>
      <c r="D2" s="13"/>
      <c r="E2" s="13"/>
      <c r="F2" s="13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9"/>
      <c r="Y2" s="29"/>
      <c r="Z2" s="29"/>
      <c r="AA2" s="29"/>
      <c r="AB2" s="29"/>
      <c r="AC2" s="29"/>
      <c r="AD2" s="29"/>
      <c r="AE2" s="11"/>
      <c r="AF2" s="11"/>
      <c r="AG2" s="11"/>
      <c r="AH2" s="11"/>
      <c r="AK2" s="11"/>
      <c r="AL2" s="11"/>
    </row>
    <row r="3" spans="1:39" s="8" customFormat="1" ht="15.75" thickBot="1"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29"/>
      <c r="Y3" s="29"/>
      <c r="Z3" s="29"/>
      <c r="AA3" s="29"/>
      <c r="AB3" s="29"/>
      <c r="AC3" s="29"/>
      <c r="AD3" s="29"/>
      <c r="AE3" s="1"/>
      <c r="AF3" s="1"/>
      <c r="AG3" s="1"/>
      <c r="AK3" s="1"/>
      <c r="AL3" s="24" t="s">
        <v>207</v>
      </c>
    </row>
    <row r="4" spans="1:39" s="8" customFormat="1" ht="26.25" customHeight="1">
      <c r="A4" s="96"/>
      <c r="B4" s="668" t="s">
        <v>9</v>
      </c>
      <c r="C4" s="669"/>
      <c r="D4" s="672" t="s">
        <v>4</v>
      </c>
      <c r="E4" s="673"/>
      <c r="F4" s="605" t="s">
        <v>295</v>
      </c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51" t="s">
        <v>296</v>
      </c>
      <c r="AF4" s="652"/>
      <c r="AG4" s="652"/>
      <c r="AH4" s="652"/>
      <c r="AI4" s="653"/>
      <c r="AJ4" s="604" t="s">
        <v>297</v>
      </c>
      <c r="AK4" s="605"/>
      <c r="AL4" s="527"/>
    </row>
    <row r="5" spans="1:39" s="8" customFormat="1" ht="33" customHeight="1">
      <c r="A5" s="658" t="s">
        <v>231</v>
      </c>
      <c r="B5" s="670"/>
      <c r="C5" s="671"/>
      <c r="D5" s="639"/>
      <c r="E5" s="674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54"/>
      <c r="AF5" s="655"/>
      <c r="AG5" s="655"/>
      <c r="AH5" s="655"/>
      <c r="AI5" s="656"/>
      <c r="AJ5" s="606"/>
      <c r="AK5" s="603"/>
      <c r="AL5" s="529"/>
    </row>
    <row r="6" spans="1:39" s="8" customFormat="1" ht="38.25" customHeight="1">
      <c r="A6" s="658"/>
      <c r="B6" s="663" t="s">
        <v>2</v>
      </c>
      <c r="C6" s="665" t="s">
        <v>152</v>
      </c>
      <c r="D6" s="665" t="s">
        <v>3</v>
      </c>
      <c r="E6" s="666" t="s">
        <v>152</v>
      </c>
      <c r="F6" s="54"/>
      <c r="G6" s="539" t="s">
        <v>46</v>
      </c>
      <c r="H6" s="540"/>
      <c r="I6" s="662" t="s">
        <v>352</v>
      </c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48" t="s">
        <v>247</v>
      </c>
      <c r="Y6" s="648"/>
      <c r="Z6" s="648"/>
      <c r="AA6" s="648" t="s">
        <v>248</v>
      </c>
      <c r="AB6" s="648"/>
      <c r="AC6" s="648"/>
      <c r="AD6" s="616"/>
      <c r="AE6" s="660" t="s">
        <v>45</v>
      </c>
      <c r="AF6" s="549" t="s">
        <v>46</v>
      </c>
      <c r="AG6" s="550"/>
      <c r="AH6" s="657" t="s">
        <v>306</v>
      </c>
      <c r="AI6" s="656"/>
      <c r="AJ6" s="588" t="s">
        <v>45</v>
      </c>
      <c r="AK6" s="603" t="s">
        <v>46</v>
      </c>
      <c r="AL6" s="529"/>
    </row>
    <row r="7" spans="1:39" s="8" customFormat="1" ht="54" customHeight="1">
      <c r="A7" s="659"/>
      <c r="B7" s="664"/>
      <c r="C7" s="637"/>
      <c r="D7" s="637"/>
      <c r="E7" s="667"/>
      <c r="F7" s="258" t="s">
        <v>45</v>
      </c>
      <c r="G7" s="293" t="s">
        <v>47</v>
      </c>
      <c r="H7" s="17" t="s">
        <v>49</v>
      </c>
      <c r="I7" s="284" t="s">
        <v>132</v>
      </c>
      <c r="J7" s="300" t="s">
        <v>133</v>
      </c>
      <c r="K7" s="300" t="s">
        <v>134</v>
      </c>
      <c r="L7" s="300" t="s">
        <v>135</v>
      </c>
      <c r="M7" s="300" t="s">
        <v>136</v>
      </c>
      <c r="N7" s="300" t="s">
        <v>137</v>
      </c>
      <c r="O7" s="300" t="s">
        <v>138</v>
      </c>
      <c r="P7" s="279" t="s">
        <v>139</v>
      </c>
      <c r="Q7" s="282" t="s">
        <v>140</v>
      </c>
      <c r="R7" s="300" t="s">
        <v>141</v>
      </c>
      <c r="S7" s="300" t="s">
        <v>227</v>
      </c>
      <c r="T7" s="300" t="s">
        <v>143</v>
      </c>
      <c r="U7" s="300" t="s">
        <v>144</v>
      </c>
      <c r="V7" s="300" t="s">
        <v>145</v>
      </c>
      <c r="W7" s="279" t="s">
        <v>228</v>
      </c>
      <c r="X7" s="300" t="s">
        <v>246</v>
      </c>
      <c r="Y7" s="300" t="s">
        <v>238</v>
      </c>
      <c r="Z7" s="300" t="s">
        <v>239</v>
      </c>
      <c r="AA7" s="281" t="s">
        <v>244</v>
      </c>
      <c r="AB7" s="281" t="s">
        <v>242</v>
      </c>
      <c r="AC7" s="281" t="s">
        <v>243</v>
      </c>
      <c r="AD7" s="282" t="s">
        <v>245</v>
      </c>
      <c r="AE7" s="661"/>
      <c r="AF7" s="293" t="s">
        <v>47</v>
      </c>
      <c r="AG7" s="293" t="s">
        <v>49</v>
      </c>
      <c r="AH7" s="282" t="s">
        <v>63</v>
      </c>
      <c r="AI7" s="283" t="s">
        <v>43</v>
      </c>
      <c r="AJ7" s="589"/>
      <c r="AK7" s="258" t="s">
        <v>47</v>
      </c>
      <c r="AL7" s="260" t="s">
        <v>49</v>
      </c>
    </row>
    <row r="8" spans="1:39" s="8" customFormat="1" ht="11.25" customHeight="1" thickBot="1">
      <c r="A8" s="97">
        <v>1</v>
      </c>
      <c r="B8" s="65">
        <v>2</v>
      </c>
      <c r="C8" s="66">
        <v>3</v>
      </c>
      <c r="D8" s="66">
        <v>5</v>
      </c>
      <c r="E8" s="67">
        <v>6</v>
      </c>
      <c r="F8" s="74">
        <v>8</v>
      </c>
      <c r="G8" s="66">
        <v>9</v>
      </c>
      <c r="H8" s="66">
        <v>10</v>
      </c>
      <c r="I8" s="74">
        <v>11</v>
      </c>
      <c r="J8" s="66">
        <v>12</v>
      </c>
      <c r="K8" s="66">
        <v>13</v>
      </c>
      <c r="L8" s="66">
        <v>14</v>
      </c>
      <c r="M8" s="66">
        <v>15</v>
      </c>
      <c r="N8" s="66">
        <v>16</v>
      </c>
      <c r="O8" s="66">
        <v>17</v>
      </c>
      <c r="P8" s="66">
        <v>18</v>
      </c>
      <c r="Q8" s="66">
        <v>19</v>
      </c>
      <c r="R8" s="66">
        <v>20</v>
      </c>
      <c r="S8" s="66">
        <v>21</v>
      </c>
      <c r="T8" s="66">
        <v>22</v>
      </c>
      <c r="U8" s="66">
        <v>23</v>
      </c>
      <c r="V8" s="66">
        <v>24</v>
      </c>
      <c r="W8" s="82">
        <v>25</v>
      </c>
      <c r="X8" s="66">
        <v>26</v>
      </c>
      <c r="Y8" s="82">
        <v>27</v>
      </c>
      <c r="Z8" s="66">
        <v>28</v>
      </c>
      <c r="AA8" s="82">
        <v>29</v>
      </c>
      <c r="AB8" s="66">
        <v>30</v>
      </c>
      <c r="AC8" s="82">
        <v>31</v>
      </c>
      <c r="AD8" s="82">
        <v>32</v>
      </c>
      <c r="AE8" s="65">
        <v>33</v>
      </c>
      <c r="AF8" s="66">
        <v>35</v>
      </c>
      <c r="AG8" s="66">
        <v>36</v>
      </c>
      <c r="AH8" s="66">
        <v>37</v>
      </c>
      <c r="AI8" s="67">
        <v>38</v>
      </c>
      <c r="AJ8" s="65">
        <v>39</v>
      </c>
      <c r="AK8" s="66">
        <v>40</v>
      </c>
      <c r="AL8" s="67">
        <v>41</v>
      </c>
    </row>
    <row r="9" spans="1:39" s="4" customFormat="1" ht="13.5" thickTop="1">
      <c r="A9" s="306" t="s">
        <v>387</v>
      </c>
      <c r="B9" s="199">
        <v>24</v>
      </c>
      <c r="C9" s="165">
        <v>100132.32</v>
      </c>
      <c r="D9" s="164">
        <v>22</v>
      </c>
      <c r="E9" s="166">
        <v>92097.12</v>
      </c>
      <c r="F9" s="163">
        <v>22</v>
      </c>
      <c r="G9" s="164">
        <v>17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2</v>
      </c>
      <c r="Y9" s="164">
        <v>18</v>
      </c>
      <c r="Z9" s="164">
        <v>2</v>
      </c>
      <c r="AA9" s="164">
        <v>0</v>
      </c>
      <c r="AB9" s="164">
        <v>15</v>
      </c>
      <c r="AC9" s="164">
        <v>2</v>
      </c>
      <c r="AD9" s="189">
        <v>5</v>
      </c>
      <c r="AE9" s="163">
        <v>11</v>
      </c>
      <c r="AF9" s="164">
        <v>9</v>
      </c>
      <c r="AG9" s="164">
        <v>0</v>
      </c>
      <c r="AH9" s="164">
        <v>11</v>
      </c>
      <c r="AI9" s="189">
        <v>0</v>
      </c>
      <c r="AJ9" s="163">
        <v>39</v>
      </c>
      <c r="AK9" s="164">
        <v>29</v>
      </c>
      <c r="AL9" s="189">
        <v>0</v>
      </c>
      <c r="AM9" s="5"/>
    </row>
    <row r="10" spans="1:39">
      <c r="A10" s="312" t="s">
        <v>388</v>
      </c>
      <c r="B10" s="126">
        <v>17</v>
      </c>
      <c r="C10" s="169">
        <v>71181.600000000006</v>
      </c>
      <c r="D10" s="168">
        <v>17</v>
      </c>
      <c r="E10" s="170">
        <v>71181.600000000006</v>
      </c>
      <c r="F10" s="167">
        <v>17</v>
      </c>
      <c r="G10" s="168">
        <v>11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1</v>
      </c>
      <c r="Y10" s="168">
        <v>15</v>
      </c>
      <c r="Z10" s="168">
        <v>1</v>
      </c>
      <c r="AA10" s="168">
        <v>0</v>
      </c>
      <c r="AB10" s="168">
        <v>12</v>
      </c>
      <c r="AC10" s="168">
        <v>0</v>
      </c>
      <c r="AD10" s="192">
        <v>5</v>
      </c>
      <c r="AE10" s="167">
        <v>5</v>
      </c>
      <c r="AF10" s="168">
        <v>2</v>
      </c>
      <c r="AG10" s="168">
        <v>0</v>
      </c>
      <c r="AH10" s="168">
        <v>5</v>
      </c>
      <c r="AI10" s="192">
        <v>0</v>
      </c>
      <c r="AJ10" s="167">
        <v>41</v>
      </c>
      <c r="AK10" s="168">
        <v>26</v>
      </c>
      <c r="AL10" s="192">
        <v>0</v>
      </c>
    </row>
    <row r="11" spans="1:39">
      <c r="A11" s="312" t="s">
        <v>389</v>
      </c>
      <c r="B11" s="126">
        <v>11</v>
      </c>
      <c r="C11" s="169">
        <v>46648.91</v>
      </c>
      <c r="D11" s="168">
        <v>11</v>
      </c>
      <c r="E11" s="170">
        <v>46648.91</v>
      </c>
      <c r="F11" s="167">
        <v>11</v>
      </c>
      <c r="G11" s="168">
        <v>7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10</v>
      </c>
      <c r="Z11" s="168">
        <v>1</v>
      </c>
      <c r="AA11" s="168">
        <v>0</v>
      </c>
      <c r="AB11" s="168">
        <v>8</v>
      </c>
      <c r="AC11" s="168">
        <v>0</v>
      </c>
      <c r="AD11" s="192">
        <v>3</v>
      </c>
      <c r="AE11" s="167">
        <v>2</v>
      </c>
      <c r="AF11" s="168">
        <v>1</v>
      </c>
      <c r="AG11" s="168">
        <v>0</v>
      </c>
      <c r="AH11" s="168">
        <v>2</v>
      </c>
      <c r="AI11" s="192">
        <v>0</v>
      </c>
      <c r="AJ11" s="167">
        <v>26</v>
      </c>
      <c r="AK11" s="168">
        <v>21</v>
      </c>
      <c r="AL11" s="192">
        <v>0</v>
      </c>
    </row>
    <row r="12" spans="1:39">
      <c r="A12" s="312" t="s">
        <v>390</v>
      </c>
      <c r="B12" s="126">
        <v>19</v>
      </c>
      <c r="C12" s="169">
        <v>77353.2</v>
      </c>
      <c r="D12" s="168">
        <v>19</v>
      </c>
      <c r="E12" s="170">
        <v>77353.2</v>
      </c>
      <c r="F12" s="167">
        <v>19</v>
      </c>
      <c r="G12" s="168">
        <v>14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17</v>
      </c>
      <c r="Z12" s="168">
        <v>2</v>
      </c>
      <c r="AA12" s="168">
        <v>15</v>
      </c>
      <c r="AB12" s="168">
        <v>2</v>
      </c>
      <c r="AC12" s="168">
        <v>0</v>
      </c>
      <c r="AD12" s="192">
        <v>2</v>
      </c>
      <c r="AE12" s="167">
        <v>4</v>
      </c>
      <c r="AF12" s="168">
        <v>1</v>
      </c>
      <c r="AG12" s="168">
        <v>0</v>
      </c>
      <c r="AH12" s="168">
        <v>4</v>
      </c>
      <c r="AI12" s="192">
        <v>0</v>
      </c>
      <c r="AJ12" s="167">
        <v>23</v>
      </c>
      <c r="AK12" s="168">
        <v>14</v>
      </c>
      <c r="AL12" s="192">
        <v>0</v>
      </c>
    </row>
    <row r="13" spans="1:39">
      <c r="A13" s="312" t="s">
        <v>391</v>
      </c>
      <c r="B13" s="126">
        <v>13</v>
      </c>
      <c r="C13" s="169">
        <v>54548.639999999999</v>
      </c>
      <c r="D13" s="168">
        <v>13</v>
      </c>
      <c r="E13" s="170">
        <v>54548.639999999999</v>
      </c>
      <c r="F13" s="167">
        <v>13</v>
      </c>
      <c r="G13" s="168">
        <v>6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13</v>
      </c>
      <c r="Z13" s="168">
        <v>0</v>
      </c>
      <c r="AA13" s="168">
        <v>0</v>
      </c>
      <c r="AB13" s="168">
        <v>10</v>
      </c>
      <c r="AC13" s="168">
        <v>0</v>
      </c>
      <c r="AD13" s="192">
        <v>3</v>
      </c>
      <c r="AE13" s="167">
        <v>5</v>
      </c>
      <c r="AF13" s="168">
        <v>1</v>
      </c>
      <c r="AG13" s="168">
        <v>0</v>
      </c>
      <c r="AH13" s="168">
        <v>5</v>
      </c>
      <c r="AI13" s="192">
        <v>0</v>
      </c>
      <c r="AJ13" s="167">
        <v>29</v>
      </c>
      <c r="AK13" s="168">
        <v>13</v>
      </c>
      <c r="AL13" s="192">
        <v>0</v>
      </c>
    </row>
    <row r="14" spans="1:39">
      <c r="A14" s="312" t="s">
        <v>392</v>
      </c>
      <c r="B14" s="126">
        <v>16</v>
      </c>
      <c r="C14" s="169">
        <v>69415.679999999993</v>
      </c>
      <c r="D14" s="168">
        <v>17</v>
      </c>
      <c r="E14" s="170">
        <v>73477.679999999993</v>
      </c>
      <c r="F14" s="167">
        <v>24</v>
      </c>
      <c r="G14" s="168">
        <v>20</v>
      </c>
      <c r="H14" s="168">
        <v>15</v>
      </c>
      <c r="I14" s="168">
        <v>4</v>
      </c>
      <c r="J14" s="168">
        <v>2</v>
      </c>
      <c r="K14" s="168">
        <v>10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7</v>
      </c>
      <c r="Y14" s="168">
        <v>16</v>
      </c>
      <c r="Z14" s="168">
        <v>1</v>
      </c>
      <c r="AA14" s="168">
        <v>7</v>
      </c>
      <c r="AB14" s="168">
        <v>15</v>
      </c>
      <c r="AC14" s="168">
        <v>0</v>
      </c>
      <c r="AD14" s="192">
        <v>2</v>
      </c>
      <c r="AE14" s="167">
        <v>17</v>
      </c>
      <c r="AF14" s="168">
        <v>12</v>
      </c>
      <c r="AG14" s="168">
        <v>8</v>
      </c>
      <c r="AH14" s="168">
        <v>9</v>
      </c>
      <c r="AI14" s="192">
        <v>0</v>
      </c>
      <c r="AJ14" s="167">
        <v>42</v>
      </c>
      <c r="AK14" s="168">
        <v>37</v>
      </c>
      <c r="AL14" s="192">
        <v>22</v>
      </c>
    </row>
    <row r="15" spans="1:39">
      <c r="A15" s="312" t="s">
        <v>393</v>
      </c>
      <c r="B15" s="126">
        <v>29</v>
      </c>
      <c r="C15" s="169">
        <v>125815.92</v>
      </c>
      <c r="D15" s="168">
        <v>28</v>
      </c>
      <c r="E15" s="170">
        <v>121477.44</v>
      </c>
      <c r="F15" s="167">
        <v>30</v>
      </c>
      <c r="G15" s="168">
        <v>12</v>
      </c>
      <c r="H15" s="168">
        <v>11</v>
      </c>
      <c r="I15" s="168">
        <v>2</v>
      </c>
      <c r="J15" s="168">
        <v>1</v>
      </c>
      <c r="K15" s="168">
        <v>7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1</v>
      </c>
      <c r="T15" s="168">
        <v>0</v>
      </c>
      <c r="U15" s="168">
        <v>0</v>
      </c>
      <c r="V15" s="168">
        <v>0</v>
      </c>
      <c r="W15" s="168">
        <v>0</v>
      </c>
      <c r="X15" s="168">
        <v>9</v>
      </c>
      <c r="Y15" s="168">
        <v>20</v>
      </c>
      <c r="Z15" s="168">
        <v>1</v>
      </c>
      <c r="AA15" s="168">
        <v>10</v>
      </c>
      <c r="AB15" s="168">
        <v>13</v>
      </c>
      <c r="AC15" s="168">
        <v>1</v>
      </c>
      <c r="AD15" s="192">
        <v>6</v>
      </c>
      <c r="AE15" s="167">
        <v>10</v>
      </c>
      <c r="AF15" s="168">
        <v>6</v>
      </c>
      <c r="AG15" s="168">
        <v>4</v>
      </c>
      <c r="AH15" s="168">
        <v>6</v>
      </c>
      <c r="AI15" s="192">
        <v>4</v>
      </c>
      <c r="AJ15" s="167">
        <v>41</v>
      </c>
      <c r="AK15" s="168">
        <v>17</v>
      </c>
      <c r="AL15" s="192">
        <v>11</v>
      </c>
    </row>
    <row r="16" spans="1:39">
      <c r="A16" s="312" t="s">
        <v>394</v>
      </c>
      <c r="B16" s="126">
        <v>15</v>
      </c>
      <c r="C16" s="169">
        <v>65077.2</v>
      </c>
      <c r="D16" s="168">
        <v>13</v>
      </c>
      <c r="E16" s="170">
        <v>56400.24</v>
      </c>
      <c r="F16" s="167">
        <v>14</v>
      </c>
      <c r="G16" s="168">
        <v>9</v>
      </c>
      <c r="H16" s="168">
        <v>10</v>
      </c>
      <c r="I16" s="168">
        <v>1</v>
      </c>
      <c r="J16" s="168">
        <v>4</v>
      </c>
      <c r="K16" s="168">
        <v>3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2</v>
      </c>
      <c r="T16" s="168">
        <v>0</v>
      </c>
      <c r="U16" s="168">
        <v>0</v>
      </c>
      <c r="V16" s="168">
        <v>0</v>
      </c>
      <c r="W16" s="168">
        <v>0</v>
      </c>
      <c r="X16" s="168">
        <v>4</v>
      </c>
      <c r="Y16" s="168">
        <v>9</v>
      </c>
      <c r="Z16" s="168">
        <v>1</v>
      </c>
      <c r="AA16" s="168">
        <v>3</v>
      </c>
      <c r="AB16" s="168">
        <v>7</v>
      </c>
      <c r="AC16" s="168">
        <v>0</v>
      </c>
      <c r="AD16" s="192">
        <v>4</v>
      </c>
      <c r="AE16" s="167">
        <v>3</v>
      </c>
      <c r="AF16" s="168">
        <v>3</v>
      </c>
      <c r="AG16" s="168">
        <v>0</v>
      </c>
      <c r="AH16" s="168">
        <v>3</v>
      </c>
      <c r="AI16" s="192">
        <v>0</v>
      </c>
      <c r="AJ16" s="167">
        <v>19</v>
      </c>
      <c r="AK16" s="168">
        <v>13</v>
      </c>
      <c r="AL16" s="192">
        <v>10</v>
      </c>
    </row>
    <row r="17" spans="1:38" ht="13.5">
      <c r="A17" s="316" t="s">
        <v>395</v>
      </c>
      <c r="B17" s="200">
        <f>SUM(B9:B16)</f>
        <v>144</v>
      </c>
      <c r="C17" s="173">
        <f t="shared" ref="C17:AL17" si="0">SUM(C9:C16)</f>
        <v>610173.47</v>
      </c>
      <c r="D17" s="172">
        <f t="shared" si="0"/>
        <v>140</v>
      </c>
      <c r="E17" s="174">
        <f t="shared" si="0"/>
        <v>593184.83000000007</v>
      </c>
      <c r="F17" s="171">
        <f t="shared" si="0"/>
        <v>150</v>
      </c>
      <c r="G17" s="172">
        <f t="shared" si="0"/>
        <v>96</v>
      </c>
      <c r="H17" s="172">
        <f t="shared" si="0"/>
        <v>36</v>
      </c>
      <c r="I17" s="172">
        <f t="shared" si="0"/>
        <v>7</v>
      </c>
      <c r="J17" s="172">
        <f t="shared" si="0"/>
        <v>7</v>
      </c>
      <c r="K17" s="172">
        <f t="shared" si="0"/>
        <v>20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3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23</v>
      </c>
      <c r="Y17" s="172">
        <f t="shared" si="0"/>
        <v>118</v>
      </c>
      <c r="Z17" s="172">
        <f t="shared" si="0"/>
        <v>9</v>
      </c>
      <c r="AA17" s="172">
        <f t="shared" si="0"/>
        <v>35</v>
      </c>
      <c r="AB17" s="172">
        <f t="shared" si="0"/>
        <v>82</v>
      </c>
      <c r="AC17" s="172">
        <f t="shared" si="0"/>
        <v>3</v>
      </c>
      <c r="AD17" s="195">
        <f t="shared" si="0"/>
        <v>30</v>
      </c>
      <c r="AE17" s="171">
        <f t="shared" si="0"/>
        <v>57</v>
      </c>
      <c r="AF17" s="172">
        <f t="shared" si="0"/>
        <v>35</v>
      </c>
      <c r="AG17" s="172">
        <f t="shared" si="0"/>
        <v>12</v>
      </c>
      <c r="AH17" s="172">
        <f t="shared" si="0"/>
        <v>45</v>
      </c>
      <c r="AI17" s="195">
        <f t="shared" si="0"/>
        <v>4</v>
      </c>
      <c r="AJ17" s="171">
        <f t="shared" si="0"/>
        <v>260</v>
      </c>
      <c r="AK17" s="172">
        <f t="shared" si="0"/>
        <v>170</v>
      </c>
      <c r="AL17" s="195">
        <f t="shared" si="0"/>
        <v>43</v>
      </c>
    </row>
    <row r="18" spans="1:38">
      <c r="A18" s="312" t="s">
        <v>396</v>
      </c>
      <c r="B18" s="126">
        <v>160</v>
      </c>
      <c r="C18" s="169">
        <v>654539.28</v>
      </c>
      <c r="D18" s="168">
        <v>144</v>
      </c>
      <c r="E18" s="170">
        <v>586175.5</v>
      </c>
      <c r="F18" s="167">
        <v>169</v>
      </c>
      <c r="G18" s="168">
        <v>99</v>
      </c>
      <c r="H18" s="168">
        <v>92</v>
      </c>
      <c r="I18" s="168">
        <v>15</v>
      </c>
      <c r="J18" s="168">
        <v>27</v>
      </c>
      <c r="K18" s="168">
        <v>63</v>
      </c>
      <c r="L18" s="168">
        <v>2</v>
      </c>
      <c r="M18" s="168">
        <v>0</v>
      </c>
      <c r="N18" s="168">
        <v>0</v>
      </c>
      <c r="O18" s="168">
        <v>0</v>
      </c>
      <c r="P18" s="168">
        <v>3</v>
      </c>
      <c r="Q18" s="168">
        <v>0</v>
      </c>
      <c r="R18" s="168">
        <v>0</v>
      </c>
      <c r="S18" s="168">
        <v>5</v>
      </c>
      <c r="T18" s="168">
        <v>0</v>
      </c>
      <c r="U18" s="168">
        <v>0</v>
      </c>
      <c r="V18" s="168">
        <v>0</v>
      </c>
      <c r="W18" s="168">
        <v>0</v>
      </c>
      <c r="X18" s="168">
        <v>29</v>
      </c>
      <c r="Y18" s="168">
        <v>119</v>
      </c>
      <c r="Z18" s="168">
        <v>21</v>
      </c>
      <c r="AA18" s="168">
        <v>84</v>
      </c>
      <c r="AB18" s="168">
        <v>52</v>
      </c>
      <c r="AC18" s="168">
        <v>24</v>
      </c>
      <c r="AD18" s="192">
        <v>9</v>
      </c>
      <c r="AE18" s="167">
        <v>121</v>
      </c>
      <c r="AF18" s="168">
        <v>81</v>
      </c>
      <c r="AG18" s="168">
        <v>54</v>
      </c>
      <c r="AH18" s="168">
        <v>111</v>
      </c>
      <c r="AI18" s="192">
        <v>10</v>
      </c>
      <c r="AJ18" s="167">
        <v>297</v>
      </c>
      <c r="AK18" s="168">
        <v>184</v>
      </c>
      <c r="AL18" s="192">
        <v>138</v>
      </c>
    </row>
    <row r="19" spans="1:38">
      <c r="A19" s="312" t="s">
        <v>397</v>
      </c>
      <c r="B19" s="126">
        <v>41</v>
      </c>
      <c r="C19" s="169">
        <v>177877.69</v>
      </c>
      <c r="D19" s="168">
        <v>38</v>
      </c>
      <c r="E19" s="170">
        <v>164724</v>
      </c>
      <c r="F19" s="167">
        <v>46</v>
      </c>
      <c r="G19" s="168">
        <v>24</v>
      </c>
      <c r="H19" s="168">
        <v>30</v>
      </c>
      <c r="I19" s="168">
        <v>4</v>
      </c>
      <c r="J19" s="168">
        <v>12</v>
      </c>
      <c r="K19" s="168">
        <v>19</v>
      </c>
      <c r="L19" s="168">
        <v>0</v>
      </c>
      <c r="M19" s="168">
        <v>2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3</v>
      </c>
      <c r="T19" s="168">
        <v>0</v>
      </c>
      <c r="U19" s="168">
        <v>0</v>
      </c>
      <c r="V19" s="168">
        <v>0</v>
      </c>
      <c r="W19" s="168">
        <v>0</v>
      </c>
      <c r="X19" s="168">
        <v>13</v>
      </c>
      <c r="Y19" s="168">
        <v>29</v>
      </c>
      <c r="Z19" s="168">
        <v>4</v>
      </c>
      <c r="AA19" s="168">
        <v>30</v>
      </c>
      <c r="AB19" s="168">
        <v>14</v>
      </c>
      <c r="AC19" s="168">
        <v>0</v>
      </c>
      <c r="AD19" s="192">
        <v>2</v>
      </c>
      <c r="AE19" s="167">
        <v>34</v>
      </c>
      <c r="AF19" s="168">
        <v>24</v>
      </c>
      <c r="AG19" s="168">
        <v>16</v>
      </c>
      <c r="AH19" s="168">
        <v>9</v>
      </c>
      <c r="AI19" s="192">
        <v>9</v>
      </c>
      <c r="AJ19" s="167">
        <v>78</v>
      </c>
      <c r="AK19" s="168">
        <v>46</v>
      </c>
      <c r="AL19" s="192">
        <v>51</v>
      </c>
    </row>
    <row r="20" spans="1:38">
      <c r="A20" s="312" t="s">
        <v>398</v>
      </c>
      <c r="B20" s="126">
        <v>6</v>
      </c>
      <c r="C20" s="169">
        <v>24783.119999999999</v>
      </c>
      <c r="D20" s="168">
        <v>6</v>
      </c>
      <c r="E20" s="170">
        <v>25245.84</v>
      </c>
      <c r="F20" s="167">
        <v>8</v>
      </c>
      <c r="G20" s="168">
        <v>3</v>
      </c>
      <c r="H20" s="168">
        <v>7</v>
      </c>
      <c r="I20" s="168">
        <v>3</v>
      </c>
      <c r="J20" s="168">
        <v>1</v>
      </c>
      <c r="K20" s="168">
        <v>4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1</v>
      </c>
      <c r="U20" s="168">
        <v>0</v>
      </c>
      <c r="V20" s="168">
        <v>0</v>
      </c>
      <c r="W20" s="168">
        <v>0</v>
      </c>
      <c r="X20" s="168">
        <v>3</v>
      </c>
      <c r="Y20" s="168">
        <v>5</v>
      </c>
      <c r="Z20" s="168">
        <v>0</v>
      </c>
      <c r="AA20" s="168">
        <v>3</v>
      </c>
      <c r="AB20" s="168">
        <v>5</v>
      </c>
      <c r="AC20" s="168">
        <v>0</v>
      </c>
      <c r="AD20" s="192">
        <v>0</v>
      </c>
      <c r="AE20" s="167">
        <v>6</v>
      </c>
      <c r="AF20" s="168">
        <v>3</v>
      </c>
      <c r="AG20" s="168">
        <v>5</v>
      </c>
      <c r="AH20" s="168">
        <v>3</v>
      </c>
      <c r="AI20" s="192">
        <v>2</v>
      </c>
      <c r="AJ20" s="167">
        <v>24</v>
      </c>
      <c r="AK20" s="168">
        <v>19</v>
      </c>
      <c r="AL20" s="192">
        <v>18</v>
      </c>
    </row>
    <row r="21" spans="1:38">
      <c r="A21" s="312" t="s">
        <v>399</v>
      </c>
      <c r="B21" s="126">
        <v>34</v>
      </c>
      <c r="C21" s="169">
        <v>139459.92000000001</v>
      </c>
      <c r="D21" s="168">
        <v>38</v>
      </c>
      <c r="E21" s="170">
        <v>156097.44</v>
      </c>
      <c r="F21" s="167">
        <v>41</v>
      </c>
      <c r="G21" s="168">
        <v>25</v>
      </c>
      <c r="H21" s="168">
        <v>22</v>
      </c>
      <c r="I21" s="168">
        <v>6</v>
      </c>
      <c r="J21" s="168">
        <v>5</v>
      </c>
      <c r="K21" s="168">
        <v>14</v>
      </c>
      <c r="L21" s="168">
        <v>1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5</v>
      </c>
      <c r="T21" s="168">
        <v>0</v>
      </c>
      <c r="U21" s="168">
        <v>0</v>
      </c>
      <c r="V21" s="168">
        <v>0</v>
      </c>
      <c r="W21" s="168">
        <v>0</v>
      </c>
      <c r="X21" s="168">
        <v>9</v>
      </c>
      <c r="Y21" s="168">
        <v>30</v>
      </c>
      <c r="Z21" s="168">
        <v>2</v>
      </c>
      <c r="AA21" s="168">
        <v>15</v>
      </c>
      <c r="AB21" s="168">
        <v>20</v>
      </c>
      <c r="AC21" s="168">
        <v>0</v>
      </c>
      <c r="AD21" s="192">
        <v>6</v>
      </c>
      <c r="AE21" s="167">
        <v>18</v>
      </c>
      <c r="AF21" s="168">
        <v>12</v>
      </c>
      <c r="AG21" s="168">
        <v>11</v>
      </c>
      <c r="AH21" s="168">
        <v>10</v>
      </c>
      <c r="AI21" s="192">
        <v>4</v>
      </c>
      <c r="AJ21" s="167">
        <v>69</v>
      </c>
      <c r="AK21" s="168">
        <v>47</v>
      </c>
      <c r="AL21" s="192">
        <v>35</v>
      </c>
    </row>
    <row r="22" spans="1:38">
      <c r="A22" s="312" t="s">
        <v>400</v>
      </c>
      <c r="B22" s="126">
        <v>25</v>
      </c>
      <c r="C22" s="169">
        <v>104391.36</v>
      </c>
      <c r="D22" s="168">
        <v>20</v>
      </c>
      <c r="E22" s="170">
        <v>79218</v>
      </c>
      <c r="F22" s="167">
        <v>22</v>
      </c>
      <c r="G22" s="168">
        <v>12</v>
      </c>
      <c r="H22" s="168">
        <v>17</v>
      </c>
      <c r="I22" s="168">
        <v>3</v>
      </c>
      <c r="J22" s="168">
        <v>4</v>
      </c>
      <c r="K22" s="168">
        <v>11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2</v>
      </c>
      <c r="T22" s="168">
        <v>0</v>
      </c>
      <c r="U22" s="168">
        <v>0</v>
      </c>
      <c r="V22" s="168">
        <v>0</v>
      </c>
      <c r="W22" s="168">
        <v>0</v>
      </c>
      <c r="X22" s="168">
        <v>6</v>
      </c>
      <c r="Y22" s="168">
        <v>13</v>
      </c>
      <c r="Z22" s="168">
        <v>3</v>
      </c>
      <c r="AA22" s="168">
        <v>4</v>
      </c>
      <c r="AB22" s="168">
        <v>13</v>
      </c>
      <c r="AC22" s="168">
        <v>0</v>
      </c>
      <c r="AD22" s="192">
        <v>5</v>
      </c>
      <c r="AE22" s="167">
        <v>18</v>
      </c>
      <c r="AF22" s="168">
        <v>10</v>
      </c>
      <c r="AG22" s="168">
        <v>14</v>
      </c>
      <c r="AH22" s="168">
        <v>18</v>
      </c>
      <c r="AI22" s="192">
        <v>0</v>
      </c>
      <c r="AJ22" s="167">
        <v>18</v>
      </c>
      <c r="AK22" s="168">
        <v>10</v>
      </c>
      <c r="AL22" s="192">
        <v>14</v>
      </c>
    </row>
    <row r="23" spans="1:38">
      <c r="A23" s="312" t="s">
        <v>401</v>
      </c>
      <c r="B23" s="126">
        <v>26</v>
      </c>
      <c r="C23" s="169">
        <v>101452.8</v>
      </c>
      <c r="D23" s="168">
        <v>27</v>
      </c>
      <c r="E23" s="170">
        <v>101956.32</v>
      </c>
      <c r="F23" s="167">
        <v>32</v>
      </c>
      <c r="G23" s="168">
        <v>14</v>
      </c>
      <c r="H23" s="168">
        <v>18</v>
      </c>
      <c r="I23" s="168">
        <v>0</v>
      </c>
      <c r="J23" s="168">
        <v>4</v>
      </c>
      <c r="K23" s="168">
        <v>15</v>
      </c>
      <c r="L23" s="168">
        <v>1</v>
      </c>
      <c r="M23" s="168">
        <v>1</v>
      </c>
      <c r="N23" s="168">
        <v>0</v>
      </c>
      <c r="O23" s="168">
        <v>0</v>
      </c>
      <c r="P23" s="168">
        <v>3</v>
      </c>
      <c r="Q23" s="168">
        <v>0</v>
      </c>
      <c r="R23" s="168">
        <v>0</v>
      </c>
      <c r="S23" s="168">
        <v>1</v>
      </c>
      <c r="T23" s="168">
        <v>0</v>
      </c>
      <c r="U23" s="168">
        <v>0</v>
      </c>
      <c r="V23" s="168">
        <v>0</v>
      </c>
      <c r="W23" s="168">
        <v>0</v>
      </c>
      <c r="X23" s="168">
        <v>3</v>
      </c>
      <c r="Y23" s="168">
        <v>27</v>
      </c>
      <c r="Z23" s="168">
        <v>2</v>
      </c>
      <c r="AA23" s="168">
        <v>14</v>
      </c>
      <c r="AB23" s="168">
        <v>14</v>
      </c>
      <c r="AC23" s="168">
        <v>0</v>
      </c>
      <c r="AD23" s="192">
        <v>4</v>
      </c>
      <c r="AE23" s="167">
        <v>12</v>
      </c>
      <c r="AF23" s="168">
        <v>6</v>
      </c>
      <c r="AG23" s="168">
        <v>9</v>
      </c>
      <c r="AH23" s="168">
        <v>12</v>
      </c>
      <c r="AI23" s="192">
        <v>0</v>
      </c>
      <c r="AJ23" s="167">
        <v>25</v>
      </c>
      <c r="AK23" s="168">
        <v>12</v>
      </c>
      <c r="AL23" s="192">
        <v>13</v>
      </c>
    </row>
    <row r="24" spans="1:38">
      <c r="A24" s="312" t="s">
        <v>402</v>
      </c>
      <c r="B24" s="126">
        <v>39</v>
      </c>
      <c r="C24" s="169">
        <v>163641.88</v>
      </c>
      <c r="D24" s="168">
        <v>36</v>
      </c>
      <c r="E24" s="170">
        <v>151044.24</v>
      </c>
      <c r="F24" s="167">
        <v>43</v>
      </c>
      <c r="G24" s="168">
        <v>28</v>
      </c>
      <c r="H24" s="168">
        <v>36</v>
      </c>
      <c r="I24" s="168">
        <v>11</v>
      </c>
      <c r="J24" s="168">
        <v>5</v>
      </c>
      <c r="K24" s="168">
        <v>20</v>
      </c>
      <c r="L24" s="168">
        <v>2</v>
      </c>
      <c r="M24" s="168">
        <v>0</v>
      </c>
      <c r="N24" s="168">
        <v>0</v>
      </c>
      <c r="O24" s="168">
        <v>0</v>
      </c>
      <c r="P24" s="168">
        <v>1</v>
      </c>
      <c r="Q24" s="168">
        <v>0</v>
      </c>
      <c r="R24" s="168">
        <v>0</v>
      </c>
      <c r="S24" s="168">
        <v>1</v>
      </c>
      <c r="T24" s="168">
        <v>0</v>
      </c>
      <c r="U24" s="168">
        <v>0</v>
      </c>
      <c r="V24" s="168">
        <v>0</v>
      </c>
      <c r="W24" s="168">
        <v>0</v>
      </c>
      <c r="X24" s="168">
        <v>10</v>
      </c>
      <c r="Y24" s="168">
        <v>30</v>
      </c>
      <c r="Z24" s="168">
        <v>3</v>
      </c>
      <c r="AA24" s="168">
        <v>15</v>
      </c>
      <c r="AB24" s="168">
        <v>24</v>
      </c>
      <c r="AC24" s="168">
        <v>0</v>
      </c>
      <c r="AD24" s="192">
        <v>4</v>
      </c>
      <c r="AE24" s="167">
        <v>21</v>
      </c>
      <c r="AF24" s="168">
        <v>16</v>
      </c>
      <c r="AG24" s="168">
        <v>13</v>
      </c>
      <c r="AH24" s="168">
        <v>9</v>
      </c>
      <c r="AI24" s="192">
        <v>12</v>
      </c>
      <c r="AJ24" s="167">
        <v>57</v>
      </c>
      <c r="AK24" s="168">
        <v>38</v>
      </c>
      <c r="AL24" s="192">
        <v>38</v>
      </c>
    </row>
    <row r="25" spans="1:38" ht="13.5">
      <c r="A25" s="316" t="s">
        <v>403</v>
      </c>
      <c r="B25" s="200">
        <f>SUM(B18:B24)</f>
        <v>331</v>
      </c>
      <c r="C25" s="173">
        <f t="shared" ref="C25:AL25" si="1">SUM(C18:C24)</f>
        <v>1366146.0500000003</v>
      </c>
      <c r="D25" s="172">
        <f t="shared" si="1"/>
        <v>309</v>
      </c>
      <c r="E25" s="174">
        <f t="shared" si="1"/>
        <v>1264461.3400000001</v>
      </c>
      <c r="F25" s="171">
        <f t="shared" si="1"/>
        <v>361</v>
      </c>
      <c r="G25" s="172">
        <f t="shared" si="1"/>
        <v>205</v>
      </c>
      <c r="H25" s="172">
        <f t="shared" si="1"/>
        <v>222</v>
      </c>
      <c r="I25" s="172">
        <f t="shared" si="1"/>
        <v>42</v>
      </c>
      <c r="J25" s="172">
        <f t="shared" si="1"/>
        <v>58</v>
      </c>
      <c r="K25" s="172">
        <f t="shared" si="1"/>
        <v>146</v>
      </c>
      <c r="L25" s="172">
        <f t="shared" si="1"/>
        <v>6</v>
      </c>
      <c r="M25" s="172">
        <f t="shared" si="1"/>
        <v>3</v>
      </c>
      <c r="N25" s="172">
        <f t="shared" si="1"/>
        <v>0</v>
      </c>
      <c r="O25" s="172">
        <f t="shared" si="1"/>
        <v>0</v>
      </c>
      <c r="P25" s="172">
        <f t="shared" si="1"/>
        <v>7</v>
      </c>
      <c r="Q25" s="172">
        <f t="shared" si="1"/>
        <v>0</v>
      </c>
      <c r="R25" s="172">
        <f t="shared" si="1"/>
        <v>0</v>
      </c>
      <c r="S25" s="172">
        <f t="shared" si="1"/>
        <v>17</v>
      </c>
      <c r="T25" s="172">
        <f t="shared" si="1"/>
        <v>1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73</v>
      </c>
      <c r="Y25" s="172">
        <f t="shared" si="1"/>
        <v>253</v>
      </c>
      <c r="Z25" s="172">
        <f t="shared" si="1"/>
        <v>35</v>
      </c>
      <c r="AA25" s="172">
        <f t="shared" si="1"/>
        <v>165</v>
      </c>
      <c r="AB25" s="172">
        <f t="shared" si="1"/>
        <v>142</v>
      </c>
      <c r="AC25" s="172">
        <f t="shared" si="1"/>
        <v>24</v>
      </c>
      <c r="AD25" s="195">
        <f t="shared" si="1"/>
        <v>30</v>
      </c>
      <c r="AE25" s="171">
        <f t="shared" si="1"/>
        <v>230</v>
      </c>
      <c r="AF25" s="172">
        <f t="shared" si="1"/>
        <v>152</v>
      </c>
      <c r="AG25" s="172">
        <f t="shared" si="1"/>
        <v>122</v>
      </c>
      <c r="AH25" s="172">
        <f t="shared" si="1"/>
        <v>172</v>
      </c>
      <c r="AI25" s="195">
        <f t="shared" si="1"/>
        <v>37</v>
      </c>
      <c r="AJ25" s="171">
        <f t="shared" si="1"/>
        <v>568</v>
      </c>
      <c r="AK25" s="172">
        <f t="shared" si="1"/>
        <v>356</v>
      </c>
      <c r="AL25" s="195">
        <f t="shared" si="1"/>
        <v>307</v>
      </c>
    </row>
    <row r="26" spans="1:38">
      <c r="A26" s="312" t="s">
        <v>404</v>
      </c>
      <c r="B26" s="126">
        <v>15</v>
      </c>
      <c r="C26" s="169">
        <v>62586.239999999998</v>
      </c>
      <c r="D26" s="168">
        <v>12</v>
      </c>
      <c r="E26" s="170">
        <v>50874</v>
      </c>
      <c r="F26" s="167">
        <v>12</v>
      </c>
      <c r="G26" s="168">
        <v>11</v>
      </c>
      <c r="H26" s="168">
        <v>7</v>
      </c>
      <c r="I26" s="168">
        <v>1</v>
      </c>
      <c r="J26" s="168">
        <v>1</v>
      </c>
      <c r="K26" s="168">
        <v>6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7</v>
      </c>
      <c r="Y26" s="168">
        <v>5</v>
      </c>
      <c r="Z26" s="168">
        <v>0</v>
      </c>
      <c r="AA26" s="168">
        <v>4</v>
      </c>
      <c r="AB26" s="168">
        <v>7</v>
      </c>
      <c r="AC26" s="168">
        <v>0</v>
      </c>
      <c r="AD26" s="192">
        <v>1</v>
      </c>
      <c r="AE26" s="167">
        <v>3</v>
      </c>
      <c r="AF26" s="168">
        <v>2</v>
      </c>
      <c r="AG26" s="168">
        <v>3</v>
      </c>
      <c r="AH26" s="168">
        <v>2</v>
      </c>
      <c r="AI26" s="192">
        <v>1</v>
      </c>
      <c r="AJ26" s="167">
        <v>14</v>
      </c>
      <c r="AK26" s="168">
        <v>13</v>
      </c>
      <c r="AL26" s="192">
        <v>9</v>
      </c>
    </row>
    <row r="27" spans="1:38">
      <c r="A27" s="312" t="s">
        <v>405</v>
      </c>
      <c r="B27" s="126">
        <v>35</v>
      </c>
      <c r="C27" s="169">
        <v>151846.79999999999</v>
      </c>
      <c r="D27" s="168">
        <v>30</v>
      </c>
      <c r="E27" s="170">
        <v>130154.4</v>
      </c>
      <c r="F27" s="167">
        <v>33</v>
      </c>
      <c r="G27" s="168">
        <v>16</v>
      </c>
      <c r="H27" s="168">
        <v>15</v>
      </c>
      <c r="I27" s="168">
        <v>2</v>
      </c>
      <c r="J27" s="168">
        <v>6</v>
      </c>
      <c r="K27" s="168">
        <v>6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7</v>
      </c>
      <c r="Y27" s="168">
        <v>25</v>
      </c>
      <c r="Z27" s="168">
        <v>1</v>
      </c>
      <c r="AA27" s="168">
        <v>15</v>
      </c>
      <c r="AB27" s="168">
        <v>18</v>
      </c>
      <c r="AC27" s="168">
        <v>0</v>
      </c>
      <c r="AD27" s="192">
        <v>0</v>
      </c>
      <c r="AE27" s="167">
        <v>0</v>
      </c>
      <c r="AF27" s="168">
        <v>0</v>
      </c>
      <c r="AG27" s="168">
        <v>0</v>
      </c>
      <c r="AH27" s="168">
        <v>0</v>
      </c>
      <c r="AI27" s="192">
        <v>0</v>
      </c>
      <c r="AJ27" s="167">
        <v>37</v>
      </c>
      <c r="AK27" s="168">
        <v>19</v>
      </c>
      <c r="AL27" s="192">
        <v>20</v>
      </c>
    </row>
    <row r="28" spans="1:38">
      <c r="A28" s="312" t="s">
        <v>406</v>
      </c>
      <c r="B28" s="126">
        <v>10</v>
      </c>
      <c r="C28" s="169">
        <v>43384.800000000003</v>
      </c>
      <c r="D28" s="168">
        <v>11</v>
      </c>
      <c r="E28" s="170">
        <v>47585.05</v>
      </c>
      <c r="F28" s="167">
        <v>12</v>
      </c>
      <c r="G28" s="168">
        <v>3</v>
      </c>
      <c r="H28" s="168">
        <v>2</v>
      </c>
      <c r="I28" s="168">
        <v>0</v>
      </c>
      <c r="J28" s="168">
        <v>1</v>
      </c>
      <c r="K28" s="168">
        <v>1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1</v>
      </c>
      <c r="T28" s="168">
        <v>0</v>
      </c>
      <c r="U28" s="168">
        <v>0</v>
      </c>
      <c r="V28" s="168">
        <v>0</v>
      </c>
      <c r="W28" s="168">
        <v>0</v>
      </c>
      <c r="X28" s="168">
        <v>3</v>
      </c>
      <c r="Y28" s="168">
        <v>8</v>
      </c>
      <c r="Z28" s="168">
        <v>1</v>
      </c>
      <c r="AA28" s="168">
        <v>5</v>
      </c>
      <c r="AB28" s="168">
        <v>7</v>
      </c>
      <c r="AC28" s="168">
        <v>0</v>
      </c>
      <c r="AD28" s="192">
        <v>0</v>
      </c>
      <c r="AE28" s="167">
        <v>3</v>
      </c>
      <c r="AF28" s="168">
        <v>0</v>
      </c>
      <c r="AG28" s="168">
        <v>2</v>
      </c>
      <c r="AH28" s="168">
        <v>0</v>
      </c>
      <c r="AI28" s="192">
        <v>1</v>
      </c>
      <c r="AJ28" s="167">
        <v>12</v>
      </c>
      <c r="AK28" s="168">
        <v>5</v>
      </c>
      <c r="AL28" s="192">
        <v>2</v>
      </c>
    </row>
    <row r="29" spans="1:38">
      <c r="A29" s="312" t="s">
        <v>407</v>
      </c>
      <c r="B29" s="126">
        <v>42</v>
      </c>
      <c r="C29" s="169">
        <v>182216.16</v>
      </c>
      <c r="D29" s="168">
        <v>40</v>
      </c>
      <c r="E29" s="170">
        <v>173539.20000000001</v>
      </c>
      <c r="F29" s="167">
        <v>51</v>
      </c>
      <c r="G29" s="168">
        <v>24</v>
      </c>
      <c r="H29" s="168">
        <v>5</v>
      </c>
      <c r="I29" s="168">
        <v>1</v>
      </c>
      <c r="J29" s="168">
        <v>1</v>
      </c>
      <c r="K29" s="168">
        <v>4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12</v>
      </c>
      <c r="Y29" s="168">
        <v>36</v>
      </c>
      <c r="Z29" s="168">
        <v>3</v>
      </c>
      <c r="AA29" s="168">
        <v>23</v>
      </c>
      <c r="AB29" s="168">
        <v>25</v>
      </c>
      <c r="AC29" s="168">
        <v>0</v>
      </c>
      <c r="AD29" s="192">
        <v>3</v>
      </c>
      <c r="AE29" s="167">
        <v>18</v>
      </c>
      <c r="AF29" s="168">
        <v>8</v>
      </c>
      <c r="AG29" s="168">
        <v>4</v>
      </c>
      <c r="AH29" s="168">
        <v>0</v>
      </c>
      <c r="AI29" s="192">
        <v>3</v>
      </c>
      <c r="AJ29" s="167">
        <v>65</v>
      </c>
      <c r="AK29" s="168">
        <v>32</v>
      </c>
      <c r="AL29" s="192">
        <v>16</v>
      </c>
    </row>
    <row r="30" spans="1:38">
      <c r="A30" s="312" t="s">
        <v>408</v>
      </c>
      <c r="B30" s="126">
        <v>56</v>
      </c>
      <c r="C30" s="169">
        <v>222406.56</v>
      </c>
      <c r="D30" s="168">
        <v>62</v>
      </c>
      <c r="E30" s="170">
        <v>245277.13</v>
      </c>
      <c r="F30" s="167">
        <v>78</v>
      </c>
      <c r="G30" s="168">
        <v>52</v>
      </c>
      <c r="H30" s="168">
        <v>45</v>
      </c>
      <c r="I30" s="168">
        <v>8</v>
      </c>
      <c r="J30" s="168">
        <v>7</v>
      </c>
      <c r="K30" s="168">
        <v>34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1</v>
      </c>
      <c r="T30" s="168">
        <v>0</v>
      </c>
      <c r="U30" s="168">
        <v>0</v>
      </c>
      <c r="V30" s="168">
        <v>0</v>
      </c>
      <c r="W30" s="168">
        <v>0</v>
      </c>
      <c r="X30" s="168">
        <v>15</v>
      </c>
      <c r="Y30" s="168">
        <v>59</v>
      </c>
      <c r="Z30" s="168">
        <v>4</v>
      </c>
      <c r="AA30" s="168">
        <v>21</v>
      </c>
      <c r="AB30" s="168">
        <v>55</v>
      </c>
      <c r="AC30" s="168">
        <v>0</v>
      </c>
      <c r="AD30" s="192">
        <v>2</v>
      </c>
      <c r="AE30" s="167">
        <v>37</v>
      </c>
      <c r="AF30" s="168">
        <v>22</v>
      </c>
      <c r="AG30" s="168">
        <v>18</v>
      </c>
      <c r="AH30" s="168">
        <v>18</v>
      </c>
      <c r="AI30" s="192">
        <v>19</v>
      </c>
      <c r="AJ30" s="167">
        <v>180</v>
      </c>
      <c r="AK30" s="168">
        <v>129</v>
      </c>
      <c r="AL30" s="192">
        <v>69</v>
      </c>
    </row>
    <row r="31" spans="1:38">
      <c r="A31" s="312" t="s">
        <v>409</v>
      </c>
      <c r="B31" s="126">
        <v>80</v>
      </c>
      <c r="C31" s="169">
        <v>347078.41</v>
      </c>
      <c r="D31" s="168">
        <v>75</v>
      </c>
      <c r="E31" s="170">
        <v>325386</v>
      </c>
      <c r="F31" s="167">
        <v>90</v>
      </c>
      <c r="G31" s="168">
        <v>53</v>
      </c>
      <c r="H31" s="168">
        <v>64</v>
      </c>
      <c r="I31" s="168">
        <v>12</v>
      </c>
      <c r="J31" s="168">
        <v>22</v>
      </c>
      <c r="K31" s="168">
        <v>38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4</v>
      </c>
      <c r="T31" s="168">
        <v>0</v>
      </c>
      <c r="U31" s="168">
        <v>0</v>
      </c>
      <c r="V31" s="168">
        <v>0</v>
      </c>
      <c r="W31" s="168">
        <v>0</v>
      </c>
      <c r="X31" s="168">
        <v>20</v>
      </c>
      <c r="Y31" s="168">
        <v>58</v>
      </c>
      <c r="Z31" s="168">
        <v>12</v>
      </c>
      <c r="AA31" s="168">
        <v>37</v>
      </c>
      <c r="AB31" s="168">
        <v>3</v>
      </c>
      <c r="AC31" s="168">
        <v>18</v>
      </c>
      <c r="AD31" s="192">
        <v>32</v>
      </c>
      <c r="AE31" s="167">
        <v>38</v>
      </c>
      <c r="AF31" s="168">
        <v>20</v>
      </c>
      <c r="AG31" s="168">
        <v>26</v>
      </c>
      <c r="AH31" s="168">
        <v>27</v>
      </c>
      <c r="AI31" s="192">
        <v>11</v>
      </c>
      <c r="AJ31" s="167">
        <v>108</v>
      </c>
      <c r="AK31" s="168">
        <v>66</v>
      </c>
      <c r="AL31" s="192">
        <v>69</v>
      </c>
    </row>
    <row r="32" spans="1:38">
      <c r="A32" s="312" t="s">
        <v>410</v>
      </c>
      <c r="B32" s="126">
        <v>54</v>
      </c>
      <c r="C32" s="169">
        <v>221530.8</v>
      </c>
      <c r="D32" s="168">
        <v>59</v>
      </c>
      <c r="E32" s="170">
        <v>240535.8</v>
      </c>
      <c r="F32" s="167">
        <v>71</v>
      </c>
      <c r="G32" s="168">
        <v>44</v>
      </c>
      <c r="H32" s="168">
        <v>36</v>
      </c>
      <c r="I32" s="168">
        <v>3</v>
      </c>
      <c r="J32" s="168">
        <v>4</v>
      </c>
      <c r="K32" s="168">
        <v>25</v>
      </c>
      <c r="L32" s="168">
        <v>0</v>
      </c>
      <c r="M32" s="168">
        <v>0</v>
      </c>
      <c r="N32" s="168">
        <v>0</v>
      </c>
      <c r="O32" s="168">
        <v>0</v>
      </c>
      <c r="P32" s="168">
        <v>7</v>
      </c>
      <c r="Q32" s="168">
        <v>0</v>
      </c>
      <c r="R32" s="168">
        <v>0</v>
      </c>
      <c r="S32" s="168">
        <v>3</v>
      </c>
      <c r="T32" s="168">
        <v>0</v>
      </c>
      <c r="U32" s="168">
        <v>0</v>
      </c>
      <c r="V32" s="168">
        <v>0</v>
      </c>
      <c r="W32" s="168">
        <v>0</v>
      </c>
      <c r="X32" s="168">
        <v>14</v>
      </c>
      <c r="Y32" s="168">
        <v>56</v>
      </c>
      <c r="Z32" s="168">
        <v>1</v>
      </c>
      <c r="AA32" s="168">
        <v>39</v>
      </c>
      <c r="AB32" s="168">
        <v>28</v>
      </c>
      <c r="AC32" s="168">
        <v>0</v>
      </c>
      <c r="AD32" s="192">
        <v>4</v>
      </c>
      <c r="AE32" s="167">
        <v>63</v>
      </c>
      <c r="AF32" s="168">
        <v>45</v>
      </c>
      <c r="AG32" s="168">
        <v>36</v>
      </c>
      <c r="AH32" s="168">
        <v>63</v>
      </c>
      <c r="AI32" s="192">
        <v>0</v>
      </c>
      <c r="AJ32" s="167">
        <v>95</v>
      </c>
      <c r="AK32" s="168">
        <v>57</v>
      </c>
      <c r="AL32" s="192">
        <v>49</v>
      </c>
    </row>
    <row r="33" spans="1:38">
      <c r="A33" s="312" t="s">
        <v>411</v>
      </c>
      <c r="B33" s="126">
        <v>66</v>
      </c>
      <c r="C33" s="169">
        <v>286339.69</v>
      </c>
      <c r="D33" s="168">
        <v>65</v>
      </c>
      <c r="E33" s="170">
        <v>282001.19</v>
      </c>
      <c r="F33" s="167">
        <v>67</v>
      </c>
      <c r="G33" s="168">
        <v>59</v>
      </c>
      <c r="H33" s="168">
        <v>18</v>
      </c>
      <c r="I33" s="168">
        <v>4</v>
      </c>
      <c r="J33" s="168">
        <v>4</v>
      </c>
      <c r="K33" s="168">
        <v>12</v>
      </c>
      <c r="L33" s="168">
        <v>0</v>
      </c>
      <c r="M33" s="168">
        <v>0</v>
      </c>
      <c r="N33" s="168">
        <v>1</v>
      </c>
      <c r="O33" s="168">
        <v>0</v>
      </c>
      <c r="P33" s="168">
        <v>0</v>
      </c>
      <c r="Q33" s="168">
        <v>0</v>
      </c>
      <c r="R33" s="168">
        <v>0</v>
      </c>
      <c r="S33" s="168">
        <v>1</v>
      </c>
      <c r="T33" s="168">
        <v>0</v>
      </c>
      <c r="U33" s="168">
        <v>0</v>
      </c>
      <c r="V33" s="168">
        <v>0</v>
      </c>
      <c r="W33" s="168">
        <v>0</v>
      </c>
      <c r="X33" s="168">
        <v>8</v>
      </c>
      <c r="Y33" s="168">
        <v>58</v>
      </c>
      <c r="Z33" s="168">
        <v>1</v>
      </c>
      <c r="AA33" s="168">
        <v>34</v>
      </c>
      <c r="AB33" s="168">
        <v>3</v>
      </c>
      <c r="AC33" s="168">
        <v>17</v>
      </c>
      <c r="AD33" s="192">
        <v>13</v>
      </c>
      <c r="AE33" s="167">
        <v>10</v>
      </c>
      <c r="AF33" s="168">
        <v>8</v>
      </c>
      <c r="AG33" s="168">
        <v>1</v>
      </c>
      <c r="AH33" s="168">
        <v>6</v>
      </c>
      <c r="AI33" s="192">
        <v>4</v>
      </c>
      <c r="AJ33" s="167">
        <v>72</v>
      </c>
      <c r="AK33" s="168">
        <v>62</v>
      </c>
      <c r="AL33" s="192">
        <v>21</v>
      </c>
    </row>
    <row r="34" spans="1:38">
      <c r="A34" s="312" t="s">
        <v>412</v>
      </c>
      <c r="B34" s="126">
        <v>69</v>
      </c>
      <c r="C34" s="169">
        <v>299355.12</v>
      </c>
      <c r="D34" s="168">
        <v>70</v>
      </c>
      <c r="E34" s="170">
        <v>303693.59999999998</v>
      </c>
      <c r="F34" s="167">
        <v>77</v>
      </c>
      <c r="G34" s="168">
        <v>29</v>
      </c>
      <c r="H34" s="168">
        <v>29</v>
      </c>
      <c r="I34" s="168">
        <v>8</v>
      </c>
      <c r="J34" s="168">
        <v>6</v>
      </c>
      <c r="K34" s="168">
        <v>15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5</v>
      </c>
      <c r="T34" s="168">
        <v>0</v>
      </c>
      <c r="U34" s="168">
        <v>0</v>
      </c>
      <c r="V34" s="168">
        <v>0</v>
      </c>
      <c r="W34" s="168">
        <v>0</v>
      </c>
      <c r="X34" s="168">
        <v>23</v>
      </c>
      <c r="Y34" s="168">
        <v>51</v>
      </c>
      <c r="Z34" s="168">
        <v>3</v>
      </c>
      <c r="AA34" s="168">
        <v>29</v>
      </c>
      <c r="AB34" s="168">
        <v>42</v>
      </c>
      <c r="AC34" s="168">
        <v>0</v>
      </c>
      <c r="AD34" s="192">
        <v>6</v>
      </c>
      <c r="AE34" s="167">
        <v>12</v>
      </c>
      <c r="AF34" s="168">
        <v>3</v>
      </c>
      <c r="AG34" s="168">
        <v>3</v>
      </c>
      <c r="AH34" s="168">
        <v>0</v>
      </c>
      <c r="AI34" s="192">
        <v>0</v>
      </c>
      <c r="AJ34" s="167">
        <v>100</v>
      </c>
      <c r="AK34" s="168">
        <v>62</v>
      </c>
      <c r="AL34" s="192">
        <v>32</v>
      </c>
    </row>
    <row r="35" spans="1:38" ht="13.5">
      <c r="A35" s="316" t="s">
        <v>413</v>
      </c>
      <c r="B35" s="200">
        <f>SUM(B26:B34)</f>
        <v>427</v>
      </c>
      <c r="C35" s="173">
        <f t="shared" ref="C35:AL35" si="2">SUM(C26:C34)</f>
        <v>1816744.58</v>
      </c>
      <c r="D35" s="172">
        <f t="shared" si="2"/>
        <v>424</v>
      </c>
      <c r="E35" s="174">
        <f t="shared" si="2"/>
        <v>1799046.37</v>
      </c>
      <c r="F35" s="171">
        <f t="shared" si="2"/>
        <v>491</v>
      </c>
      <c r="G35" s="172">
        <f t="shared" si="2"/>
        <v>291</v>
      </c>
      <c r="H35" s="172">
        <f t="shared" si="2"/>
        <v>221</v>
      </c>
      <c r="I35" s="172">
        <f t="shared" si="2"/>
        <v>39</v>
      </c>
      <c r="J35" s="172">
        <f t="shared" si="2"/>
        <v>52</v>
      </c>
      <c r="K35" s="172">
        <f t="shared" si="2"/>
        <v>141</v>
      </c>
      <c r="L35" s="172">
        <f t="shared" si="2"/>
        <v>0</v>
      </c>
      <c r="M35" s="172">
        <f t="shared" si="2"/>
        <v>0</v>
      </c>
      <c r="N35" s="172">
        <f t="shared" si="2"/>
        <v>1</v>
      </c>
      <c r="O35" s="172">
        <f t="shared" si="2"/>
        <v>0</v>
      </c>
      <c r="P35" s="172">
        <f t="shared" si="2"/>
        <v>7</v>
      </c>
      <c r="Q35" s="172">
        <f t="shared" si="2"/>
        <v>0</v>
      </c>
      <c r="R35" s="172">
        <f t="shared" si="2"/>
        <v>0</v>
      </c>
      <c r="S35" s="172">
        <f t="shared" si="2"/>
        <v>15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109</v>
      </c>
      <c r="Y35" s="172">
        <f t="shared" si="2"/>
        <v>356</v>
      </c>
      <c r="Z35" s="172">
        <f t="shared" si="2"/>
        <v>26</v>
      </c>
      <c r="AA35" s="172">
        <f t="shared" si="2"/>
        <v>207</v>
      </c>
      <c r="AB35" s="172">
        <f t="shared" si="2"/>
        <v>188</v>
      </c>
      <c r="AC35" s="172">
        <f t="shared" si="2"/>
        <v>35</v>
      </c>
      <c r="AD35" s="195">
        <f t="shared" si="2"/>
        <v>61</v>
      </c>
      <c r="AE35" s="171">
        <f t="shared" si="2"/>
        <v>184</v>
      </c>
      <c r="AF35" s="172">
        <f t="shared" si="2"/>
        <v>108</v>
      </c>
      <c r="AG35" s="172">
        <f t="shared" si="2"/>
        <v>93</v>
      </c>
      <c r="AH35" s="172">
        <f t="shared" si="2"/>
        <v>116</v>
      </c>
      <c r="AI35" s="195">
        <f t="shared" si="2"/>
        <v>39</v>
      </c>
      <c r="AJ35" s="171">
        <f t="shared" si="2"/>
        <v>683</v>
      </c>
      <c r="AK35" s="172">
        <f t="shared" si="2"/>
        <v>445</v>
      </c>
      <c r="AL35" s="195">
        <f t="shared" si="2"/>
        <v>287</v>
      </c>
    </row>
    <row r="36" spans="1:38">
      <c r="A36" s="312" t="s">
        <v>414</v>
      </c>
      <c r="B36" s="126">
        <v>107</v>
      </c>
      <c r="C36" s="169">
        <v>462175.44</v>
      </c>
      <c r="D36" s="168">
        <v>107</v>
      </c>
      <c r="E36" s="170">
        <v>459478.7</v>
      </c>
      <c r="F36" s="167">
        <v>118</v>
      </c>
      <c r="G36" s="168">
        <v>71</v>
      </c>
      <c r="H36" s="168">
        <v>69</v>
      </c>
      <c r="I36" s="168">
        <v>10</v>
      </c>
      <c r="J36" s="168">
        <v>16</v>
      </c>
      <c r="K36" s="168">
        <v>47</v>
      </c>
      <c r="L36" s="168">
        <v>0</v>
      </c>
      <c r="M36" s="168">
        <v>2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9</v>
      </c>
      <c r="T36" s="168">
        <v>0</v>
      </c>
      <c r="U36" s="168">
        <v>0</v>
      </c>
      <c r="V36" s="168">
        <v>0</v>
      </c>
      <c r="W36" s="168">
        <v>0</v>
      </c>
      <c r="X36" s="168">
        <v>29</v>
      </c>
      <c r="Y36" s="168">
        <v>84</v>
      </c>
      <c r="Z36" s="168">
        <v>5</v>
      </c>
      <c r="AA36" s="168">
        <v>61</v>
      </c>
      <c r="AB36" s="168">
        <v>47</v>
      </c>
      <c r="AC36" s="168">
        <v>0</v>
      </c>
      <c r="AD36" s="192">
        <v>10</v>
      </c>
      <c r="AE36" s="167">
        <v>51</v>
      </c>
      <c r="AF36" s="168">
        <v>29</v>
      </c>
      <c r="AG36" s="168">
        <v>24</v>
      </c>
      <c r="AH36" s="168">
        <v>11</v>
      </c>
      <c r="AI36" s="192">
        <v>27</v>
      </c>
      <c r="AJ36" s="167">
        <v>175</v>
      </c>
      <c r="AK36" s="168">
        <v>93</v>
      </c>
      <c r="AL36" s="192">
        <v>84</v>
      </c>
    </row>
    <row r="37" spans="1:38">
      <c r="A37" s="312" t="s">
        <v>415</v>
      </c>
      <c r="B37" s="126">
        <v>68</v>
      </c>
      <c r="C37" s="169">
        <v>289052.15999999997</v>
      </c>
      <c r="D37" s="168">
        <v>64</v>
      </c>
      <c r="E37" s="170">
        <v>271698.24</v>
      </c>
      <c r="F37" s="167">
        <v>82</v>
      </c>
      <c r="G37" s="168">
        <v>53</v>
      </c>
      <c r="H37" s="168">
        <v>40</v>
      </c>
      <c r="I37" s="168">
        <v>6</v>
      </c>
      <c r="J37" s="168">
        <v>10</v>
      </c>
      <c r="K37" s="168">
        <v>32</v>
      </c>
      <c r="L37" s="168">
        <v>1</v>
      </c>
      <c r="M37" s="168">
        <v>2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1</v>
      </c>
      <c r="T37" s="168">
        <v>0</v>
      </c>
      <c r="U37" s="168">
        <v>0</v>
      </c>
      <c r="V37" s="168">
        <v>0</v>
      </c>
      <c r="W37" s="168">
        <v>0</v>
      </c>
      <c r="X37" s="168">
        <v>18</v>
      </c>
      <c r="Y37" s="168">
        <v>59</v>
      </c>
      <c r="Z37" s="168">
        <v>5</v>
      </c>
      <c r="AA37" s="168">
        <v>6</v>
      </c>
      <c r="AB37" s="168">
        <v>73</v>
      </c>
      <c r="AC37" s="168">
        <v>0</v>
      </c>
      <c r="AD37" s="192">
        <v>3</v>
      </c>
      <c r="AE37" s="167">
        <v>48</v>
      </c>
      <c r="AF37" s="168">
        <v>36</v>
      </c>
      <c r="AG37" s="168">
        <v>34</v>
      </c>
      <c r="AH37" s="168">
        <v>39</v>
      </c>
      <c r="AI37" s="192">
        <v>9</v>
      </c>
      <c r="AJ37" s="167">
        <v>106</v>
      </c>
      <c r="AK37" s="168">
        <v>66</v>
      </c>
      <c r="AL37" s="192">
        <v>54</v>
      </c>
    </row>
    <row r="38" spans="1:38">
      <c r="A38" s="312" t="s">
        <v>416</v>
      </c>
      <c r="B38" s="126">
        <v>65</v>
      </c>
      <c r="C38" s="169">
        <v>261371.28</v>
      </c>
      <c r="D38" s="168">
        <v>65</v>
      </c>
      <c r="E38" s="170">
        <v>261371.28</v>
      </c>
      <c r="F38" s="167">
        <v>77</v>
      </c>
      <c r="G38" s="168">
        <v>47</v>
      </c>
      <c r="H38" s="168">
        <v>42</v>
      </c>
      <c r="I38" s="168">
        <v>6</v>
      </c>
      <c r="J38" s="168">
        <v>9</v>
      </c>
      <c r="K38" s="168">
        <v>25</v>
      </c>
      <c r="L38" s="168">
        <v>1</v>
      </c>
      <c r="M38" s="168">
        <v>3</v>
      </c>
      <c r="N38" s="168">
        <v>0</v>
      </c>
      <c r="O38" s="168">
        <v>0</v>
      </c>
      <c r="P38" s="168">
        <v>1</v>
      </c>
      <c r="Q38" s="168">
        <v>1</v>
      </c>
      <c r="R38" s="168">
        <v>0</v>
      </c>
      <c r="S38" s="168">
        <v>5</v>
      </c>
      <c r="T38" s="168">
        <v>1</v>
      </c>
      <c r="U38" s="168">
        <v>0</v>
      </c>
      <c r="V38" s="168">
        <v>0</v>
      </c>
      <c r="W38" s="168">
        <v>0</v>
      </c>
      <c r="X38" s="168">
        <v>15</v>
      </c>
      <c r="Y38" s="168">
        <v>59</v>
      </c>
      <c r="Z38" s="168">
        <v>3</v>
      </c>
      <c r="AA38" s="168">
        <v>37</v>
      </c>
      <c r="AB38" s="168">
        <v>32</v>
      </c>
      <c r="AC38" s="168">
        <v>0</v>
      </c>
      <c r="AD38" s="192">
        <v>8</v>
      </c>
      <c r="AE38" s="167">
        <v>52</v>
      </c>
      <c r="AF38" s="168">
        <v>28</v>
      </c>
      <c r="AG38" s="168">
        <v>23</v>
      </c>
      <c r="AH38" s="168">
        <v>46</v>
      </c>
      <c r="AI38" s="192">
        <v>6</v>
      </c>
      <c r="AJ38" s="167">
        <v>65</v>
      </c>
      <c r="AK38" s="168">
        <v>39</v>
      </c>
      <c r="AL38" s="192">
        <v>37</v>
      </c>
    </row>
    <row r="39" spans="1:38">
      <c r="A39" s="312" t="s">
        <v>417</v>
      </c>
      <c r="B39" s="126">
        <v>102</v>
      </c>
      <c r="C39" s="169">
        <v>442524.96</v>
      </c>
      <c r="D39" s="168">
        <v>95</v>
      </c>
      <c r="E39" s="170">
        <v>412045.6</v>
      </c>
      <c r="F39" s="167">
        <v>106</v>
      </c>
      <c r="G39" s="168">
        <v>74</v>
      </c>
      <c r="H39" s="168">
        <v>49</v>
      </c>
      <c r="I39" s="168">
        <v>11</v>
      </c>
      <c r="J39" s="168">
        <v>12</v>
      </c>
      <c r="K39" s="168">
        <v>32</v>
      </c>
      <c r="L39" s="168">
        <v>1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2</v>
      </c>
      <c r="T39" s="168">
        <v>0</v>
      </c>
      <c r="U39" s="168">
        <v>0</v>
      </c>
      <c r="V39" s="168">
        <v>0</v>
      </c>
      <c r="W39" s="168">
        <v>0</v>
      </c>
      <c r="X39" s="168">
        <v>23</v>
      </c>
      <c r="Y39" s="168">
        <v>77</v>
      </c>
      <c r="Z39" s="168">
        <v>6</v>
      </c>
      <c r="AA39" s="168">
        <v>44</v>
      </c>
      <c r="AB39" s="168">
        <v>51</v>
      </c>
      <c r="AC39" s="168">
        <v>0</v>
      </c>
      <c r="AD39" s="192">
        <v>11</v>
      </c>
      <c r="AE39" s="167">
        <v>51</v>
      </c>
      <c r="AF39" s="168">
        <v>37</v>
      </c>
      <c r="AG39" s="168">
        <v>23</v>
      </c>
      <c r="AH39" s="168">
        <v>0</v>
      </c>
      <c r="AI39" s="192">
        <v>0</v>
      </c>
      <c r="AJ39" s="167">
        <v>181</v>
      </c>
      <c r="AK39" s="168">
        <v>116</v>
      </c>
      <c r="AL39" s="192">
        <v>78</v>
      </c>
    </row>
    <row r="40" spans="1:38">
      <c r="A40" s="312" t="s">
        <v>418</v>
      </c>
      <c r="B40" s="126">
        <v>19</v>
      </c>
      <c r="C40" s="169">
        <v>82431.12</v>
      </c>
      <c r="D40" s="168">
        <v>21</v>
      </c>
      <c r="E40" s="170">
        <v>91108.08</v>
      </c>
      <c r="F40" s="167">
        <v>28</v>
      </c>
      <c r="G40" s="168">
        <v>19</v>
      </c>
      <c r="H40" s="168">
        <v>10</v>
      </c>
      <c r="I40" s="168">
        <v>2</v>
      </c>
      <c r="J40" s="168">
        <v>2</v>
      </c>
      <c r="K40" s="168">
        <v>5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1</v>
      </c>
      <c r="T40" s="168">
        <v>0</v>
      </c>
      <c r="U40" s="168">
        <v>0</v>
      </c>
      <c r="V40" s="168">
        <v>0</v>
      </c>
      <c r="W40" s="168">
        <v>0</v>
      </c>
      <c r="X40" s="168">
        <v>4</v>
      </c>
      <c r="Y40" s="168">
        <v>22</v>
      </c>
      <c r="Z40" s="168">
        <v>2</v>
      </c>
      <c r="AA40" s="168">
        <v>15</v>
      </c>
      <c r="AB40" s="168">
        <v>9</v>
      </c>
      <c r="AC40" s="168">
        <v>0</v>
      </c>
      <c r="AD40" s="192">
        <v>4</v>
      </c>
      <c r="AE40" s="167">
        <v>29</v>
      </c>
      <c r="AF40" s="168">
        <v>22</v>
      </c>
      <c r="AG40" s="168">
        <v>16</v>
      </c>
      <c r="AH40" s="168">
        <v>0</v>
      </c>
      <c r="AI40" s="192">
        <v>0</v>
      </c>
      <c r="AJ40" s="167">
        <v>52</v>
      </c>
      <c r="AK40" s="168">
        <v>30</v>
      </c>
      <c r="AL40" s="192">
        <v>32</v>
      </c>
    </row>
    <row r="41" spans="1:38">
      <c r="A41" s="312" t="s">
        <v>419</v>
      </c>
      <c r="B41" s="126">
        <v>42</v>
      </c>
      <c r="C41" s="169">
        <v>173012.64</v>
      </c>
      <c r="D41" s="168">
        <v>46</v>
      </c>
      <c r="E41" s="170">
        <v>188650.56</v>
      </c>
      <c r="F41" s="167">
        <v>59</v>
      </c>
      <c r="G41" s="168">
        <v>32</v>
      </c>
      <c r="H41" s="168">
        <v>37</v>
      </c>
      <c r="I41" s="168">
        <v>10</v>
      </c>
      <c r="J41" s="168">
        <v>3</v>
      </c>
      <c r="K41" s="168">
        <v>30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18</v>
      </c>
      <c r="Y41" s="168">
        <v>39</v>
      </c>
      <c r="Z41" s="168">
        <v>2</v>
      </c>
      <c r="AA41" s="168">
        <v>23</v>
      </c>
      <c r="AB41" s="168">
        <v>32</v>
      </c>
      <c r="AC41" s="168">
        <v>0</v>
      </c>
      <c r="AD41" s="192">
        <v>4</v>
      </c>
      <c r="AE41" s="167">
        <v>32</v>
      </c>
      <c r="AF41" s="168">
        <v>20</v>
      </c>
      <c r="AG41" s="168">
        <v>16</v>
      </c>
      <c r="AH41" s="168">
        <v>15</v>
      </c>
      <c r="AI41" s="192">
        <v>8</v>
      </c>
      <c r="AJ41" s="167">
        <v>80</v>
      </c>
      <c r="AK41" s="168">
        <v>39</v>
      </c>
      <c r="AL41" s="192">
        <v>46</v>
      </c>
    </row>
    <row r="42" spans="1:38">
      <c r="A42" s="312" t="s">
        <v>420</v>
      </c>
      <c r="B42" s="126">
        <v>24</v>
      </c>
      <c r="C42" s="169">
        <v>94792.56</v>
      </c>
      <c r="D42" s="168">
        <v>24</v>
      </c>
      <c r="E42" s="170">
        <v>94792.56</v>
      </c>
      <c r="F42" s="167">
        <v>33</v>
      </c>
      <c r="G42" s="168">
        <v>27</v>
      </c>
      <c r="H42" s="168">
        <v>19</v>
      </c>
      <c r="I42" s="168">
        <v>3</v>
      </c>
      <c r="J42" s="168">
        <v>6</v>
      </c>
      <c r="K42" s="168">
        <v>10</v>
      </c>
      <c r="L42" s="168">
        <v>1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1</v>
      </c>
      <c r="T42" s="168">
        <v>0</v>
      </c>
      <c r="U42" s="168">
        <v>0</v>
      </c>
      <c r="V42" s="168">
        <v>0</v>
      </c>
      <c r="W42" s="168">
        <v>1</v>
      </c>
      <c r="X42" s="168">
        <v>5</v>
      </c>
      <c r="Y42" s="168">
        <v>28</v>
      </c>
      <c r="Z42" s="168">
        <v>0</v>
      </c>
      <c r="AA42" s="168">
        <v>17</v>
      </c>
      <c r="AB42" s="168">
        <v>12</v>
      </c>
      <c r="AC42" s="168">
        <v>0</v>
      </c>
      <c r="AD42" s="192">
        <v>4</v>
      </c>
      <c r="AE42" s="167">
        <v>30</v>
      </c>
      <c r="AF42" s="168">
        <v>16</v>
      </c>
      <c r="AG42" s="168">
        <v>19</v>
      </c>
      <c r="AH42" s="168">
        <v>26</v>
      </c>
      <c r="AI42" s="192">
        <v>4</v>
      </c>
      <c r="AJ42" s="167">
        <v>33</v>
      </c>
      <c r="AK42" s="168">
        <v>28</v>
      </c>
      <c r="AL42" s="192">
        <v>17</v>
      </c>
    </row>
    <row r="43" spans="1:38" ht="13.5">
      <c r="A43" s="316" t="s">
        <v>421</v>
      </c>
      <c r="B43" s="200">
        <f>SUM(B36:B42)</f>
        <v>427</v>
      </c>
      <c r="C43" s="173">
        <f t="shared" ref="C43:AL43" si="3">SUM(C36:C42)</f>
        <v>1805360.1600000001</v>
      </c>
      <c r="D43" s="172">
        <f t="shared" si="3"/>
        <v>422</v>
      </c>
      <c r="E43" s="174">
        <f t="shared" si="3"/>
        <v>1779145.02</v>
      </c>
      <c r="F43" s="171">
        <f t="shared" si="3"/>
        <v>503</v>
      </c>
      <c r="G43" s="172">
        <f t="shared" si="3"/>
        <v>323</v>
      </c>
      <c r="H43" s="172">
        <f t="shared" si="3"/>
        <v>266</v>
      </c>
      <c r="I43" s="172">
        <f t="shared" si="3"/>
        <v>48</v>
      </c>
      <c r="J43" s="172">
        <f t="shared" si="3"/>
        <v>58</v>
      </c>
      <c r="K43" s="172">
        <f t="shared" si="3"/>
        <v>181</v>
      </c>
      <c r="L43" s="172">
        <f t="shared" si="3"/>
        <v>4</v>
      </c>
      <c r="M43" s="172">
        <f t="shared" si="3"/>
        <v>7</v>
      </c>
      <c r="N43" s="172">
        <f t="shared" si="3"/>
        <v>0</v>
      </c>
      <c r="O43" s="172">
        <f t="shared" si="3"/>
        <v>0</v>
      </c>
      <c r="P43" s="172">
        <f t="shared" si="3"/>
        <v>1</v>
      </c>
      <c r="Q43" s="172">
        <f t="shared" si="3"/>
        <v>1</v>
      </c>
      <c r="R43" s="172">
        <f t="shared" si="3"/>
        <v>0</v>
      </c>
      <c r="S43" s="172">
        <f t="shared" si="3"/>
        <v>19</v>
      </c>
      <c r="T43" s="172">
        <f t="shared" si="3"/>
        <v>1</v>
      </c>
      <c r="U43" s="172">
        <f t="shared" si="3"/>
        <v>0</v>
      </c>
      <c r="V43" s="172">
        <f t="shared" si="3"/>
        <v>0</v>
      </c>
      <c r="W43" s="172">
        <f t="shared" si="3"/>
        <v>1</v>
      </c>
      <c r="X43" s="172">
        <f t="shared" si="3"/>
        <v>112</v>
      </c>
      <c r="Y43" s="172">
        <f t="shared" si="3"/>
        <v>368</v>
      </c>
      <c r="Z43" s="172">
        <f t="shared" si="3"/>
        <v>23</v>
      </c>
      <c r="AA43" s="172">
        <f t="shared" si="3"/>
        <v>203</v>
      </c>
      <c r="AB43" s="172">
        <f t="shared" si="3"/>
        <v>256</v>
      </c>
      <c r="AC43" s="172">
        <f t="shared" si="3"/>
        <v>0</v>
      </c>
      <c r="AD43" s="195">
        <f t="shared" si="3"/>
        <v>44</v>
      </c>
      <c r="AE43" s="171">
        <f t="shared" si="3"/>
        <v>293</v>
      </c>
      <c r="AF43" s="172">
        <f t="shared" si="3"/>
        <v>188</v>
      </c>
      <c r="AG43" s="172">
        <f t="shared" si="3"/>
        <v>155</v>
      </c>
      <c r="AH43" s="172">
        <f t="shared" si="3"/>
        <v>137</v>
      </c>
      <c r="AI43" s="195">
        <f t="shared" si="3"/>
        <v>54</v>
      </c>
      <c r="AJ43" s="171">
        <f t="shared" si="3"/>
        <v>692</v>
      </c>
      <c r="AK43" s="172">
        <f t="shared" si="3"/>
        <v>411</v>
      </c>
      <c r="AL43" s="195">
        <f t="shared" si="3"/>
        <v>348</v>
      </c>
    </row>
    <row r="44" spans="1:38">
      <c r="A44" s="312" t="s">
        <v>422</v>
      </c>
      <c r="B44" s="126">
        <v>4</v>
      </c>
      <c r="C44" s="169">
        <v>17353.919999999998</v>
      </c>
      <c r="D44" s="168">
        <v>3</v>
      </c>
      <c r="E44" s="170">
        <v>13015.44</v>
      </c>
      <c r="F44" s="167">
        <v>3</v>
      </c>
      <c r="G44" s="168">
        <v>1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3</v>
      </c>
      <c r="Z44" s="168">
        <v>0</v>
      </c>
      <c r="AA44" s="168">
        <v>0</v>
      </c>
      <c r="AB44" s="168">
        <v>3</v>
      </c>
      <c r="AC44" s="168">
        <v>0</v>
      </c>
      <c r="AD44" s="192">
        <v>0</v>
      </c>
      <c r="AE44" s="167">
        <v>3</v>
      </c>
      <c r="AF44" s="168">
        <v>2</v>
      </c>
      <c r="AG44" s="168">
        <v>3</v>
      </c>
      <c r="AH44" s="168">
        <v>0</v>
      </c>
      <c r="AI44" s="192">
        <v>3</v>
      </c>
      <c r="AJ44" s="167">
        <v>8</v>
      </c>
      <c r="AK44" s="168">
        <v>4</v>
      </c>
      <c r="AL44" s="192">
        <v>4</v>
      </c>
    </row>
    <row r="45" spans="1:38">
      <c r="A45" s="312" t="s">
        <v>423</v>
      </c>
      <c r="B45" s="126">
        <v>203</v>
      </c>
      <c r="C45" s="169">
        <v>873133.92</v>
      </c>
      <c r="D45" s="168">
        <v>195</v>
      </c>
      <c r="E45" s="170">
        <v>828027.73</v>
      </c>
      <c r="F45" s="167">
        <v>212</v>
      </c>
      <c r="G45" s="168">
        <v>133</v>
      </c>
      <c r="H45" s="168">
        <v>84</v>
      </c>
      <c r="I45" s="168">
        <v>18</v>
      </c>
      <c r="J45" s="168">
        <v>21</v>
      </c>
      <c r="K45" s="168">
        <v>46</v>
      </c>
      <c r="L45" s="168">
        <v>0</v>
      </c>
      <c r="M45" s="168">
        <v>0</v>
      </c>
      <c r="N45" s="168">
        <v>0</v>
      </c>
      <c r="O45" s="168">
        <v>0</v>
      </c>
      <c r="P45" s="168">
        <v>2</v>
      </c>
      <c r="Q45" s="168">
        <v>0</v>
      </c>
      <c r="R45" s="168">
        <v>0</v>
      </c>
      <c r="S45" s="168">
        <v>10</v>
      </c>
      <c r="T45" s="168">
        <v>0</v>
      </c>
      <c r="U45" s="168">
        <v>0</v>
      </c>
      <c r="V45" s="168">
        <v>0</v>
      </c>
      <c r="W45" s="168">
        <v>0</v>
      </c>
      <c r="X45" s="168">
        <v>66</v>
      </c>
      <c r="Y45" s="168">
        <v>140</v>
      </c>
      <c r="Z45" s="168">
        <v>6</v>
      </c>
      <c r="AA45" s="168">
        <v>100</v>
      </c>
      <c r="AB45" s="168">
        <v>102</v>
      </c>
      <c r="AC45" s="168">
        <v>0</v>
      </c>
      <c r="AD45" s="192">
        <v>10</v>
      </c>
      <c r="AE45" s="167">
        <v>48</v>
      </c>
      <c r="AF45" s="168">
        <v>37</v>
      </c>
      <c r="AG45" s="168">
        <v>13</v>
      </c>
      <c r="AH45" s="168">
        <v>17</v>
      </c>
      <c r="AI45" s="192">
        <v>7</v>
      </c>
      <c r="AJ45" s="167">
        <v>228</v>
      </c>
      <c r="AK45" s="168">
        <v>142</v>
      </c>
      <c r="AL45" s="192">
        <v>95</v>
      </c>
    </row>
    <row r="46" spans="1:38">
      <c r="A46" s="312" t="s">
        <v>424</v>
      </c>
      <c r="B46" s="126">
        <v>44</v>
      </c>
      <c r="C46" s="169">
        <v>192773.99</v>
      </c>
      <c r="D46" s="168">
        <v>40</v>
      </c>
      <c r="E46" s="170">
        <v>175420.07</v>
      </c>
      <c r="F46" s="167">
        <v>46</v>
      </c>
      <c r="G46" s="168">
        <v>20</v>
      </c>
      <c r="H46" s="168">
        <v>23</v>
      </c>
      <c r="I46" s="168">
        <v>6</v>
      </c>
      <c r="J46" s="168">
        <v>2</v>
      </c>
      <c r="K46" s="168">
        <v>17</v>
      </c>
      <c r="L46" s="168">
        <v>1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1</v>
      </c>
      <c r="T46" s="168">
        <v>0</v>
      </c>
      <c r="U46" s="168">
        <v>0</v>
      </c>
      <c r="V46" s="168">
        <v>0</v>
      </c>
      <c r="W46" s="168">
        <v>0</v>
      </c>
      <c r="X46" s="168">
        <v>17</v>
      </c>
      <c r="Y46" s="168">
        <v>27</v>
      </c>
      <c r="Z46" s="168">
        <v>2</v>
      </c>
      <c r="AA46" s="168">
        <v>5</v>
      </c>
      <c r="AB46" s="168">
        <v>35</v>
      </c>
      <c r="AC46" s="168">
        <v>0</v>
      </c>
      <c r="AD46" s="192">
        <v>6</v>
      </c>
      <c r="AE46" s="167">
        <v>10</v>
      </c>
      <c r="AF46" s="168">
        <v>6</v>
      </c>
      <c r="AG46" s="168">
        <v>5</v>
      </c>
      <c r="AH46" s="168">
        <v>1</v>
      </c>
      <c r="AI46" s="192">
        <v>0</v>
      </c>
      <c r="AJ46" s="167">
        <v>54</v>
      </c>
      <c r="AK46" s="168">
        <v>26</v>
      </c>
      <c r="AL46" s="192">
        <v>28</v>
      </c>
    </row>
    <row r="47" spans="1:38">
      <c r="A47" s="312" t="s">
        <v>425</v>
      </c>
      <c r="B47" s="126">
        <v>16</v>
      </c>
      <c r="C47" s="169">
        <v>69415.679999999993</v>
      </c>
      <c r="D47" s="168">
        <v>17</v>
      </c>
      <c r="E47" s="170">
        <v>73477.679999999993</v>
      </c>
      <c r="F47" s="167">
        <v>17</v>
      </c>
      <c r="G47" s="168">
        <v>11</v>
      </c>
      <c r="H47" s="168">
        <v>11</v>
      </c>
      <c r="I47" s="168">
        <v>3</v>
      </c>
      <c r="J47" s="168">
        <v>3</v>
      </c>
      <c r="K47" s="168">
        <v>7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1</v>
      </c>
      <c r="T47" s="168">
        <v>0</v>
      </c>
      <c r="U47" s="168">
        <v>0</v>
      </c>
      <c r="V47" s="168">
        <v>0</v>
      </c>
      <c r="W47" s="168">
        <v>0</v>
      </c>
      <c r="X47" s="168">
        <v>3</v>
      </c>
      <c r="Y47" s="168">
        <v>9</v>
      </c>
      <c r="Z47" s="168">
        <v>5</v>
      </c>
      <c r="AA47" s="168">
        <v>5</v>
      </c>
      <c r="AB47" s="168">
        <v>12</v>
      </c>
      <c r="AC47" s="168">
        <v>0</v>
      </c>
      <c r="AD47" s="192">
        <v>0</v>
      </c>
      <c r="AE47" s="167">
        <v>12</v>
      </c>
      <c r="AF47" s="168">
        <v>5</v>
      </c>
      <c r="AG47" s="168">
        <v>11</v>
      </c>
      <c r="AH47" s="168">
        <v>0</v>
      </c>
      <c r="AI47" s="192">
        <v>12</v>
      </c>
      <c r="AJ47" s="167">
        <v>40</v>
      </c>
      <c r="AK47" s="168">
        <v>22</v>
      </c>
      <c r="AL47" s="192">
        <v>20</v>
      </c>
    </row>
    <row r="48" spans="1:38">
      <c r="A48" s="312" t="s">
        <v>426</v>
      </c>
      <c r="B48" s="126">
        <v>60</v>
      </c>
      <c r="C48" s="169">
        <v>261236.16</v>
      </c>
      <c r="D48" s="168">
        <v>58</v>
      </c>
      <c r="E48" s="170">
        <v>251631.84</v>
      </c>
      <c r="F48" s="167">
        <v>67</v>
      </c>
      <c r="G48" s="168">
        <v>39</v>
      </c>
      <c r="H48" s="168">
        <v>36</v>
      </c>
      <c r="I48" s="168">
        <v>8</v>
      </c>
      <c r="J48" s="168">
        <v>12</v>
      </c>
      <c r="K48" s="168">
        <v>28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4</v>
      </c>
      <c r="T48" s="168">
        <v>0</v>
      </c>
      <c r="U48" s="168">
        <v>0</v>
      </c>
      <c r="V48" s="168">
        <v>0</v>
      </c>
      <c r="W48" s="168">
        <v>0</v>
      </c>
      <c r="X48" s="168">
        <v>12</v>
      </c>
      <c r="Y48" s="168">
        <v>50</v>
      </c>
      <c r="Z48" s="168">
        <v>5</v>
      </c>
      <c r="AA48" s="168">
        <v>34</v>
      </c>
      <c r="AB48" s="168">
        <v>22</v>
      </c>
      <c r="AC48" s="168">
        <v>0</v>
      </c>
      <c r="AD48" s="192">
        <v>11</v>
      </c>
      <c r="AE48" s="167">
        <v>45</v>
      </c>
      <c r="AF48" s="168">
        <v>31</v>
      </c>
      <c r="AG48" s="168">
        <v>19</v>
      </c>
      <c r="AH48" s="168">
        <v>35</v>
      </c>
      <c r="AI48" s="192">
        <v>10</v>
      </c>
      <c r="AJ48" s="167">
        <v>93</v>
      </c>
      <c r="AK48" s="168">
        <v>52</v>
      </c>
      <c r="AL48" s="192">
        <v>46</v>
      </c>
    </row>
    <row r="49" spans="1:38">
      <c r="A49" s="312" t="s">
        <v>427</v>
      </c>
      <c r="B49" s="126">
        <v>37</v>
      </c>
      <c r="C49" s="169">
        <v>153206.88</v>
      </c>
      <c r="D49" s="168">
        <v>40</v>
      </c>
      <c r="E49" s="170">
        <v>164906.89000000001</v>
      </c>
      <c r="F49" s="167">
        <v>46</v>
      </c>
      <c r="G49" s="168">
        <v>34</v>
      </c>
      <c r="H49" s="168">
        <v>28</v>
      </c>
      <c r="I49" s="168">
        <v>6</v>
      </c>
      <c r="J49" s="168">
        <v>5</v>
      </c>
      <c r="K49" s="168">
        <v>18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5</v>
      </c>
      <c r="T49" s="168">
        <v>0</v>
      </c>
      <c r="U49" s="168">
        <v>0</v>
      </c>
      <c r="V49" s="168">
        <v>0</v>
      </c>
      <c r="W49" s="168">
        <v>0</v>
      </c>
      <c r="X49" s="168">
        <v>14</v>
      </c>
      <c r="Y49" s="168">
        <v>32</v>
      </c>
      <c r="Z49" s="168">
        <v>0</v>
      </c>
      <c r="AA49" s="168">
        <v>16</v>
      </c>
      <c r="AB49" s="168">
        <v>23</v>
      </c>
      <c r="AC49" s="168">
        <v>1</v>
      </c>
      <c r="AD49" s="192">
        <v>6</v>
      </c>
      <c r="AE49" s="167">
        <v>18</v>
      </c>
      <c r="AF49" s="168">
        <v>12</v>
      </c>
      <c r="AG49" s="168">
        <v>12</v>
      </c>
      <c r="AH49" s="168">
        <v>12</v>
      </c>
      <c r="AI49" s="192">
        <v>2</v>
      </c>
      <c r="AJ49" s="167">
        <v>80</v>
      </c>
      <c r="AK49" s="168">
        <v>52</v>
      </c>
      <c r="AL49" s="192">
        <v>35</v>
      </c>
    </row>
    <row r="50" spans="1:38">
      <c r="A50" s="312" t="s">
        <v>428</v>
      </c>
      <c r="B50" s="126">
        <v>120</v>
      </c>
      <c r="C50" s="169">
        <v>520617.59</v>
      </c>
      <c r="D50" s="168">
        <v>120</v>
      </c>
      <c r="E50" s="170">
        <v>520617.59</v>
      </c>
      <c r="F50" s="167">
        <v>132</v>
      </c>
      <c r="G50" s="168">
        <v>99</v>
      </c>
      <c r="H50" s="168">
        <v>53</v>
      </c>
      <c r="I50" s="168">
        <v>8</v>
      </c>
      <c r="J50" s="168">
        <v>16</v>
      </c>
      <c r="K50" s="168">
        <v>28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10</v>
      </c>
      <c r="T50" s="168">
        <v>0</v>
      </c>
      <c r="U50" s="168">
        <v>0</v>
      </c>
      <c r="V50" s="168">
        <v>0</v>
      </c>
      <c r="W50" s="168">
        <v>0</v>
      </c>
      <c r="X50" s="168">
        <v>26</v>
      </c>
      <c r="Y50" s="168">
        <v>98</v>
      </c>
      <c r="Z50" s="168">
        <v>8</v>
      </c>
      <c r="AA50" s="168">
        <v>24</v>
      </c>
      <c r="AB50" s="168">
        <v>105</v>
      </c>
      <c r="AC50" s="168">
        <v>0</v>
      </c>
      <c r="AD50" s="192">
        <v>3</v>
      </c>
      <c r="AE50" s="167">
        <v>27</v>
      </c>
      <c r="AF50" s="168">
        <v>25</v>
      </c>
      <c r="AG50" s="168">
        <v>10</v>
      </c>
      <c r="AH50" s="168">
        <v>21</v>
      </c>
      <c r="AI50" s="192">
        <v>2</v>
      </c>
      <c r="AJ50" s="167">
        <v>186</v>
      </c>
      <c r="AK50" s="168">
        <v>147</v>
      </c>
      <c r="AL50" s="192">
        <v>64</v>
      </c>
    </row>
    <row r="51" spans="1:38">
      <c r="A51" s="312" t="s">
        <v>429</v>
      </c>
      <c r="B51" s="126">
        <v>75</v>
      </c>
      <c r="C51" s="169">
        <v>325386</v>
      </c>
      <c r="D51" s="168">
        <v>76</v>
      </c>
      <c r="E51" s="170">
        <v>329712.96000000002</v>
      </c>
      <c r="F51" s="167">
        <v>76</v>
      </c>
      <c r="G51" s="168">
        <v>41</v>
      </c>
      <c r="H51" s="168">
        <v>37</v>
      </c>
      <c r="I51" s="168">
        <v>2</v>
      </c>
      <c r="J51" s="168">
        <v>7</v>
      </c>
      <c r="K51" s="168">
        <v>28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6</v>
      </c>
      <c r="T51" s="168">
        <v>0</v>
      </c>
      <c r="U51" s="168">
        <v>0</v>
      </c>
      <c r="V51" s="168">
        <v>0</v>
      </c>
      <c r="W51" s="168">
        <v>0</v>
      </c>
      <c r="X51" s="168">
        <v>15</v>
      </c>
      <c r="Y51" s="168">
        <v>57</v>
      </c>
      <c r="Z51" s="168">
        <v>4</v>
      </c>
      <c r="AA51" s="168">
        <v>37</v>
      </c>
      <c r="AB51" s="168">
        <v>31</v>
      </c>
      <c r="AC51" s="168">
        <v>0</v>
      </c>
      <c r="AD51" s="192">
        <v>8</v>
      </c>
      <c r="AE51" s="167">
        <v>22</v>
      </c>
      <c r="AF51" s="168">
        <v>14</v>
      </c>
      <c r="AG51" s="168">
        <v>11</v>
      </c>
      <c r="AH51" s="168">
        <v>19</v>
      </c>
      <c r="AI51" s="192">
        <v>3</v>
      </c>
      <c r="AJ51" s="167">
        <v>126</v>
      </c>
      <c r="AK51" s="168">
        <v>74</v>
      </c>
      <c r="AL51" s="192">
        <v>61</v>
      </c>
    </row>
    <row r="52" spans="1:38">
      <c r="A52" s="312" t="s">
        <v>430</v>
      </c>
      <c r="B52" s="126">
        <v>4</v>
      </c>
      <c r="C52" s="169">
        <v>17249.52</v>
      </c>
      <c r="D52" s="168">
        <v>4</v>
      </c>
      <c r="E52" s="170">
        <v>17249.52</v>
      </c>
      <c r="F52" s="167">
        <v>4</v>
      </c>
      <c r="G52" s="168">
        <v>2</v>
      </c>
      <c r="H52" s="168">
        <v>2</v>
      </c>
      <c r="I52" s="168">
        <v>1</v>
      </c>
      <c r="J52" s="168">
        <v>1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2</v>
      </c>
      <c r="Y52" s="168">
        <v>1</v>
      </c>
      <c r="Z52" s="168">
        <v>1</v>
      </c>
      <c r="AA52" s="168">
        <v>3</v>
      </c>
      <c r="AB52" s="168">
        <v>1</v>
      </c>
      <c r="AC52" s="168">
        <v>0</v>
      </c>
      <c r="AD52" s="192">
        <v>0</v>
      </c>
      <c r="AE52" s="167">
        <v>3</v>
      </c>
      <c r="AF52" s="168">
        <v>2</v>
      </c>
      <c r="AG52" s="168">
        <v>3</v>
      </c>
      <c r="AH52" s="168">
        <v>3</v>
      </c>
      <c r="AI52" s="192">
        <v>0</v>
      </c>
      <c r="AJ52" s="167">
        <v>7</v>
      </c>
      <c r="AK52" s="168">
        <v>5</v>
      </c>
      <c r="AL52" s="192">
        <v>5</v>
      </c>
    </row>
    <row r="53" spans="1:38">
      <c r="A53" s="312" t="s">
        <v>431</v>
      </c>
      <c r="B53" s="126">
        <v>91</v>
      </c>
      <c r="C53" s="169">
        <v>394801.69</v>
      </c>
      <c r="D53" s="168">
        <v>93</v>
      </c>
      <c r="E53" s="170">
        <v>403478.63</v>
      </c>
      <c r="F53" s="167">
        <v>97</v>
      </c>
      <c r="G53" s="168">
        <v>52</v>
      </c>
      <c r="H53" s="168">
        <v>34</v>
      </c>
      <c r="I53" s="168">
        <v>7</v>
      </c>
      <c r="J53" s="168">
        <v>19</v>
      </c>
      <c r="K53" s="168">
        <v>9</v>
      </c>
      <c r="L53" s="168">
        <v>0</v>
      </c>
      <c r="M53" s="168">
        <v>2</v>
      </c>
      <c r="N53" s="168">
        <v>0</v>
      </c>
      <c r="O53" s="168">
        <v>0</v>
      </c>
      <c r="P53" s="168">
        <v>1</v>
      </c>
      <c r="Q53" s="168">
        <v>0</v>
      </c>
      <c r="R53" s="168">
        <v>0</v>
      </c>
      <c r="S53" s="168">
        <v>1</v>
      </c>
      <c r="T53" s="168">
        <v>0</v>
      </c>
      <c r="U53" s="168">
        <v>0</v>
      </c>
      <c r="V53" s="168">
        <v>0</v>
      </c>
      <c r="W53" s="168">
        <v>0</v>
      </c>
      <c r="X53" s="168">
        <v>20</v>
      </c>
      <c r="Y53" s="168">
        <v>72</v>
      </c>
      <c r="Z53" s="168">
        <v>5</v>
      </c>
      <c r="AA53" s="168">
        <v>15</v>
      </c>
      <c r="AB53" s="168">
        <v>78</v>
      </c>
      <c r="AC53" s="168">
        <v>4</v>
      </c>
      <c r="AD53" s="192">
        <v>0</v>
      </c>
      <c r="AE53" s="167">
        <v>4</v>
      </c>
      <c r="AF53" s="168">
        <v>3</v>
      </c>
      <c r="AG53" s="168">
        <v>2</v>
      </c>
      <c r="AH53" s="168">
        <v>2</v>
      </c>
      <c r="AI53" s="192">
        <v>0</v>
      </c>
      <c r="AJ53" s="167">
        <v>104</v>
      </c>
      <c r="AK53" s="168">
        <v>55</v>
      </c>
      <c r="AL53" s="192">
        <v>41</v>
      </c>
    </row>
    <row r="54" spans="1:38">
      <c r="A54" s="312" t="s">
        <v>432</v>
      </c>
      <c r="B54" s="126">
        <v>67</v>
      </c>
      <c r="C54" s="169">
        <v>290678.15999999997</v>
      </c>
      <c r="D54" s="168">
        <v>66</v>
      </c>
      <c r="E54" s="170">
        <v>285648.48</v>
      </c>
      <c r="F54" s="167">
        <v>66</v>
      </c>
      <c r="G54" s="168">
        <v>46</v>
      </c>
      <c r="H54" s="168">
        <v>21</v>
      </c>
      <c r="I54" s="168">
        <v>4</v>
      </c>
      <c r="J54" s="168">
        <v>10</v>
      </c>
      <c r="K54" s="168">
        <v>9</v>
      </c>
      <c r="L54" s="168">
        <v>0</v>
      </c>
      <c r="M54" s="168">
        <v>1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4</v>
      </c>
      <c r="T54" s="168">
        <v>0</v>
      </c>
      <c r="U54" s="168">
        <v>0</v>
      </c>
      <c r="V54" s="168">
        <v>0</v>
      </c>
      <c r="W54" s="168">
        <v>0</v>
      </c>
      <c r="X54" s="168">
        <v>4</v>
      </c>
      <c r="Y54" s="168">
        <v>52</v>
      </c>
      <c r="Z54" s="168">
        <v>10</v>
      </c>
      <c r="AA54" s="168">
        <v>51</v>
      </c>
      <c r="AB54" s="168">
        <v>15</v>
      </c>
      <c r="AC54" s="168">
        <v>0</v>
      </c>
      <c r="AD54" s="192">
        <v>0</v>
      </c>
      <c r="AE54" s="167">
        <v>33</v>
      </c>
      <c r="AF54" s="168">
        <v>18</v>
      </c>
      <c r="AG54" s="168">
        <v>0</v>
      </c>
      <c r="AH54" s="168">
        <v>15</v>
      </c>
      <c r="AI54" s="192">
        <v>18</v>
      </c>
      <c r="AJ54" s="167">
        <v>162</v>
      </c>
      <c r="AK54" s="168">
        <v>120</v>
      </c>
      <c r="AL54" s="192">
        <v>76</v>
      </c>
    </row>
    <row r="55" spans="1:38" ht="13.5">
      <c r="A55" s="316" t="s">
        <v>433</v>
      </c>
      <c r="B55" s="200">
        <f>SUM(B44:B54)</f>
        <v>721</v>
      </c>
      <c r="C55" s="173">
        <f t="shared" ref="C55:AL55" si="4">SUM(C44:C54)</f>
        <v>3115853.51</v>
      </c>
      <c r="D55" s="172">
        <f t="shared" si="4"/>
        <v>712</v>
      </c>
      <c r="E55" s="174">
        <f t="shared" si="4"/>
        <v>3063186.83</v>
      </c>
      <c r="F55" s="171">
        <f t="shared" si="4"/>
        <v>766</v>
      </c>
      <c r="G55" s="172">
        <f t="shared" si="4"/>
        <v>478</v>
      </c>
      <c r="H55" s="172">
        <f t="shared" si="4"/>
        <v>329</v>
      </c>
      <c r="I55" s="172">
        <f t="shared" si="4"/>
        <v>63</v>
      </c>
      <c r="J55" s="172">
        <f t="shared" si="4"/>
        <v>96</v>
      </c>
      <c r="K55" s="172">
        <f t="shared" si="4"/>
        <v>190</v>
      </c>
      <c r="L55" s="172">
        <f t="shared" si="4"/>
        <v>1</v>
      </c>
      <c r="M55" s="172">
        <f t="shared" si="4"/>
        <v>3</v>
      </c>
      <c r="N55" s="172">
        <f t="shared" si="4"/>
        <v>0</v>
      </c>
      <c r="O55" s="172">
        <f t="shared" si="4"/>
        <v>0</v>
      </c>
      <c r="P55" s="172">
        <f t="shared" si="4"/>
        <v>3</v>
      </c>
      <c r="Q55" s="172">
        <f t="shared" si="4"/>
        <v>0</v>
      </c>
      <c r="R55" s="172">
        <f t="shared" si="4"/>
        <v>0</v>
      </c>
      <c r="S55" s="172">
        <f t="shared" si="4"/>
        <v>42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179</v>
      </c>
      <c r="Y55" s="172">
        <f t="shared" si="4"/>
        <v>541</v>
      </c>
      <c r="Z55" s="172">
        <f t="shared" si="4"/>
        <v>46</v>
      </c>
      <c r="AA55" s="172">
        <f t="shared" si="4"/>
        <v>290</v>
      </c>
      <c r="AB55" s="172">
        <f t="shared" si="4"/>
        <v>427</v>
      </c>
      <c r="AC55" s="172">
        <f t="shared" si="4"/>
        <v>5</v>
      </c>
      <c r="AD55" s="195">
        <f t="shared" si="4"/>
        <v>44</v>
      </c>
      <c r="AE55" s="171">
        <f t="shared" si="4"/>
        <v>225</v>
      </c>
      <c r="AF55" s="172">
        <f t="shared" si="4"/>
        <v>155</v>
      </c>
      <c r="AG55" s="172">
        <f t="shared" si="4"/>
        <v>89</v>
      </c>
      <c r="AH55" s="172">
        <f t="shared" si="4"/>
        <v>125</v>
      </c>
      <c r="AI55" s="195">
        <f t="shared" si="4"/>
        <v>57</v>
      </c>
      <c r="AJ55" s="171">
        <f t="shared" si="4"/>
        <v>1088</v>
      </c>
      <c r="AK55" s="172">
        <f t="shared" si="4"/>
        <v>699</v>
      </c>
      <c r="AL55" s="195">
        <f t="shared" si="4"/>
        <v>475</v>
      </c>
    </row>
    <row r="56" spans="1:38">
      <c r="A56" s="312" t="s">
        <v>434</v>
      </c>
      <c r="B56" s="126">
        <v>95</v>
      </c>
      <c r="C56" s="169">
        <v>416494.09</v>
      </c>
      <c r="D56" s="168">
        <v>90</v>
      </c>
      <c r="E56" s="170">
        <v>389872</v>
      </c>
      <c r="F56" s="167">
        <v>90</v>
      </c>
      <c r="G56" s="168">
        <v>57</v>
      </c>
      <c r="H56" s="168">
        <v>39</v>
      </c>
      <c r="I56" s="168">
        <v>3</v>
      </c>
      <c r="J56" s="168">
        <v>16</v>
      </c>
      <c r="K56" s="168">
        <v>20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9</v>
      </c>
      <c r="T56" s="168">
        <v>0</v>
      </c>
      <c r="U56" s="168">
        <v>0</v>
      </c>
      <c r="V56" s="168">
        <v>0</v>
      </c>
      <c r="W56" s="168">
        <v>0</v>
      </c>
      <c r="X56" s="168">
        <v>12</v>
      </c>
      <c r="Y56" s="168">
        <v>68</v>
      </c>
      <c r="Z56" s="168">
        <v>10</v>
      </c>
      <c r="AA56" s="168">
        <v>36</v>
      </c>
      <c r="AB56" s="168">
        <v>39</v>
      </c>
      <c r="AC56" s="168">
        <v>0</v>
      </c>
      <c r="AD56" s="192">
        <v>15</v>
      </c>
      <c r="AE56" s="167">
        <v>21</v>
      </c>
      <c r="AF56" s="168">
        <v>12</v>
      </c>
      <c r="AG56" s="168">
        <v>13</v>
      </c>
      <c r="AH56" s="168">
        <v>17</v>
      </c>
      <c r="AI56" s="192">
        <v>4</v>
      </c>
      <c r="AJ56" s="167">
        <v>147</v>
      </c>
      <c r="AK56" s="168">
        <v>89</v>
      </c>
      <c r="AL56" s="192">
        <v>55</v>
      </c>
    </row>
    <row r="57" spans="1:38">
      <c r="A57" s="312" t="s">
        <v>435</v>
      </c>
      <c r="B57" s="126">
        <v>21</v>
      </c>
      <c r="C57" s="169">
        <v>91108.08</v>
      </c>
      <c r="D57" s="168">
        <v>23</v>
      </c>
      <c r="E57" s="170">
        <v>99508.56</v>
      </c>
      <c r="F57" s="167">
        <v>28</v>
      </c>
      <c r="G57" s="168">
        <v>21</v>
      </c>
      <c r="H57" s="168">
        <v>16</v>
      </c>
      <c r="I57" s="168">
        <v>3</v>
      </c>
      <c r="J57" s="168">
        <v>3</v>
      </c>
      <c r="K57" s="168">
        <v>8</v>
      </c>
      <c r="L57" s="168">
        <v>0</v>
      </c>
      <c r="M57" s="168">
        <v>1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7</v>
      </c>
      <c r="T57" s="168">
        <v>0</v>
      </c>
      <c r="U57" s="168">
        <v>0</v>
      </c>
      <c r="V57" s="168">
        <v>0</v>
      </c>
      <c r="W57" s="168">
        <v>0</v>
      </c>
      <c r="X57" s="168">
        <v>4</v>
      </c>
      <c r="Y57" s="168">
        <v>23</v>
      </c>
      <c r="Z57" s="168">
        <v>1</v>
      </c>
      <c r="AA57" s="168">
        <v>10</v>
      </c>
      <c r="AB57" s="168">
        <v>9</v>
      </c>
      <c r="AC57" s="168">
        <v>0</v>
      </c>
      <c r="AD57" s="192">
        <v>9</v>
      </c>
      <c r="AE57" s="167">
        <v>17</v>
      </c>
      <c r="AF57" s="168">
        <v>14</v>
      </c>
      <c r="AG57" s="168">
        <v>12</v>
      </c>
      <c r="AH57" s="168">
        <v>14</v>
      </c>
      <c r="AI57" s="192">
        <v>3</v>
      </c>
      <c r="AJ57" s="167">
        <v>39</v>
      </c>
      <c r="AK57" s="168">
        <v>28</v>
      </c>
      <c r="AL57" s="192">
        <v>29</v>
      </c>
    </row>
    <row r="58" spans="1:38">
      <c r="A58" s="312" t="s">
        <v>436</v>
      </c>
      <c r="B58" s="126">
        <v>67</v>
      </c>
      <c r="C58" s="169">
        <v>290678.15999999997</v>
      </c>
      <c r="D58" s="168">
        <v>66</v>
      </c>
      <c r="E58" s="170">
        <v>286339.68</v>
      </c>
      <c r="F58" s="167">
        <v>72</v>
      </c>
      <c r="G58" s="168">
        <v>51</v>
      </c>
      <c r="H58" s="168">
        <v>37</v>
      </c>
      <c r="I58" s="168">
        <v>7</v>
      </c>
      <c r="J58" s="168">
        <v>12</v>
      </c>
      <c r="K58" s="168">
        <v>21</v>
      </c>
      <c r="L58" s="168">
        <v>0</v>
      </c>
      <c r="M58" s="168">
        <v>0</v>
      </c>
      <c r="N58" s="168">
        <v>0</v>
      </c>
      <c r="O58" s="168">
        <v>0</v>
      </c>
      <c r="P58" s="168">
        <v>1</v>
      </c>
      <c r="Q58" s="168">
        <v>0</v>
      </c>
      <c r="R58" s="168">
        <v>0</v>
      </c>
      <c r="S58" s="168">
        <v>5</v>
      </c>
      <c r="T58" s="168">
        <v>0</v>
      </c>
      <c r="U58" s="168">
        <v>0</v>
      </c>
      <c r="V58" s="168">
        <v>0</v>
      </c>
      <c r="W58" s="168">
        <v>0</v>
      </c>
      <c r="X58" s="168">
        <v>15</v>
      </c>
      <c r="Y58" s="168">
        <v>53</v>
      </c>
      <c r="Z58" s="168">
        <v>4</v>
      </c>
      <c r="AA58" s="168">
        <v>20</v>
      </c>
      <c r="AB58" s="168">
        <v>43</v>
      </c>
      <c r="AC58" s="168">
        <v>0</v>
      </c>
      <c r="AD58" s="192">
        <v>9</v>
      </c>
      <c r="AE58" s="167">
        <v>19</v>
      </c>
      <c r="AF58" s="168">
        <v>14</v>
      </c>
      <c r="AG58" s="168">
        <v>9</v>
      </c>
      <c r="AH58" s="168">
        <v>13</v>
      </c>
      <c r="AI58" s="192">
        <v>0</v>
      </c>
      <c r="AJ58" s="167">
        <v>97</v>
      </c>
      <c r="AK58" s="168">
        <v>74</v>
      </c>
      <c r="AL58" s="192">
        <v>59</v>
      </c>
    </row>
    <row r="59" spans="1:38">
      <c r="A59" s="312" t="s">
        <v>437</v>
      </c>
      <c r="B59" s="126">
        <v>9</v>
      </c>
      <c r="C59" s="169">
        <v>39046.32</v>
      </c>
      <c r="D59" s="168">
        <v>9</v>
      </c>
      <c r="E59" s="170">
        <v>38908.080000000002</v>
      </c>
      <c r="F59" s="167">
        <v>9</v>
      </c>
      <c r="G59" s="168">
        <v>5</v>
      </c>
      <c r="H59" s="168">
        <v>5</v>
      </c>
      <c r="I59" s="168">
        <v>0</v>
      </c>
      <c r="J59" s="168">
        <v>1</v>
      </c>
      <c r="K59" s="168">
        <v>3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1</v>
      </c>
      <c r="T59" s="168">
        <v>0</v>
      </c>
      <c r="U59" s="168">
        <v>0</v>
      </c>
      <c r="V59" s="168">
        <v>0</v>
      </c>
      <c r="W59" s="168">
        <v>0</v>
      </c>
      <c r="X59" s="168">
        <v>3</v>
      </c>
      <c r="Y59" s="168">
        <v>5</v>
      </c>
      <c r="Z59" s="168">
        <v>1</v>
      </c>
      <c r="AA59" s="168">
        <v>4</v>
      </c>
      <c r="AB59" s="168">
        <v>5</v>
      </c>
      <c r="AC59" s="168">
        <v>0</v>
      </c>
      <c r="AD59" s="192">
        <v>0</v>
      </c>
      <c r="AE59" s="167">
        <v>11</v>
      </c>
      <c r="AF59" s="168">
        <v>7</v>
      </c>
      <c r="AG59" s="168">
        <v>6</v>
      </c>
      <c r="AH59" s="168">
        <v>3</v>
      </c>
      <c r="AI59" s="192">
        <v>0</v>
      </c>
      <c r="AJ59" s="167">
        <v>18</v>
      </c>
      <c r="AK59" s="168">
        <v>11</v>
      </c>
      <c r="AL59" s="192">
        <v>9</v>
      </c>
    </row>
    <row r="60" spans="1:38">
      <c r="A60" s="312" t="s">
        <v>438</v>
      </c>
      <c r="B60" s="126">
        <v>15</v>
      </c>
      <c r="C60" s="169">
        <v>65077.2</v>
      </c>
      <c r="D60" s="168">
        <v>14</v>
      </c>
      <c r="E60" s="170">
        <v>60738.720000000001</v>
      </c>
      <c r="F60" s="167">
        <v>19</v>
      </c>
      <c r="G60" s="168">
        <v>8</v>
      </c>
      <c r="H60" s="168">
        <v>18</v>
      </c>
      <c r="I60" s="168">
        <v>0</v>
      </c>
      <c r="J60" s="168">
        <v>4</v>
      </c>
      <c r="K60" s="168">
        <v>18</v>
      </c>
      <c r="L60" s="168">
        <v>1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5</v>
      </c>
      <c r="Y60" s="168">
        <v>13</v>
      </c>
      <c r="Z60" s="168">
        <v>1</v>
      </c>
      <c r="AA60" s="168">
        <v>12</v>
      </c>
      <c r="AB60" s="168">
        <v>6</v>
      </c>
      <c r="AC60" s="168">
        <v>1</v>
      </c>
      <c r="AD60" s="192">
        <v>0</v>
      </c>
      <c r="AE60" s="167">
        <v>33</v>
      </c>
      <c r="AF60" s="168">
        <v>28</v>
      </c>
      <c r="AG60" s="168">
        <v>23</v>
      </c>
      <c r="AH60" s="168">
        <v>2</v>
      </c>
      <c r="AI60" s="192">
        <v>18</v>
      </c>
      <c r="AJ60" s="167">
        <v>19</v>
      </c>
      <c r="AK60" s="168">
        <v>8</v>
      </c>
      <c r="AL60" s="192">
        <v>19</v>
      </c>
    </row>
    <row r="61" spans="1:38">
      <c r="A61" s="312" t="s">
        <v>439</v>
      </c>
      <c r="B61" s="126">
        <v>90</v>
      </c>
      <c r="C61" s="169">
        <v>390952.8</v>
      </c>
      <c r="D61" s="168">
        <v>93</v>
      </c>
      <c r="E61" s="170">
        <v>402862.31999999995</v>
      </c>
      <c r="F61" s="167">
        <v>127</v>
      </c>
      <c r="G61" s="168">
        <v>81</v>
      </c>
      <c r="H61" s="168">
        <v>82</v>
      </c>
      <c r="I61" s="168">
        <v>18</v>
      </c>
      <c r="J61" s="168">
        <v>19</v>
      </c>
      <c r="K61" s="168">
        <v>53</v>
      </c>
      <c r="L61" s="168">
        <v>0</v>
      </c>
      <c r="M61" s="168">
        <v>0</v>
      </c>
      <c r="N61" s="168">
        <v>0</v>
      </c>
      <c r="O61" s="168">
        <v>0</v>
      </c>
      <c r="P61" s="168">
        <v>1</v>
      </c>
      <c r="Q61" s="168">
        <v>0</v>
      </c>
      <c r="R61" s="168">
        <v>0</v>
      </c>
      <c r="S61" s="168">
        <v>7</v>
      </c>
      <c r="T61" s="168">
        <v>0</v>
      </c>
      <c r="U61" s="168">
        <v>0</v>
      </c>
      <c r="V61" s="168">
        <v>0</v>
      </c>
      <c r="W61" s="168">
        <v>0</v>
      </c>
      <c r="X61" s="168">
        <v>27</v>
      </c>
      <c r="Y61" s="168">
        <v>94</v>
      </c>
      <c r="Z61" s="168">
        <v>6</v>
      </c>
      <c r="AA61" s="168">
        <v>52</v>
      </c>
      <c r="AB61" s="168">
        <v>69</v>
      </c>
      <c r="AC61" s="168">
        <v>0</v>
      </c>
      <c r="AD61" s="192">
        <v>6</v>
      </c>
      <c r="AE61" s="167">
        <v>103</v>
      </c>
      <c r="AF61" s="168">
        <v>59</v>
      </c>
      <c r="AG61" s="168">
        <v>61</v>
      </c>
      <c r="AH61" s="168">
        <v>65</v>
      </c>
      <c r="AI61" s="192">
        <v>26</v>
      </c>
      <c r="AJ61" s="167">
        <v>188</v>
      </c>
      <c r="AK61" s="168">
        <v>103</v>
      </c>
      <c r="AL61" s="192">
        <v>96</v>
      </c>
    </row>
    <row r="62" spans="1:38">
      <c r="A62" s="312" t="s">
        <v>440</v>
      </c>
      <c r="B62" s="126">
        <v>15</v>
      </c>
      <c r="C62" s="169">
        <v>65077.2</v>
      </c>
      <c r="D62" s="168">
        <v>17</v>
      </c>
      <c r="E62" s="170">
        <v>73339.44</v>
      </c>
      <c r="F62" s="167">
        <v>21</v>
      </c>
      <c r="G62" s="168">
        <v>10</v>
      </c>
      <c r="H62" s="168">
        <v>5</v>
      </c>
      <c r="I62" s="168">
        <v>0</v>
      </c>
      <c r="J62" s="168">
        <v>1</v>
      </c>
      <c r="K62" s="168">
        <v>4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2</v>
      </c>
      <c r="Y62" s="168">
        <v>19</v>
      </c>
      <c r="Z62" s="168">
        <v>0</v>
      </c>
      <c r="AA62" s="168">
        <v>10</v>
      </c>
      <c r="AB62" s="168">
        <v>9</v>
      </c>
      <c r="AC62" s="168">
        <v>0</v>
      </c>
      <c r="AD62" s="192">
        <v>2</v>
      </c>
      <c r="AE62" s="167">
        <v>12</v>
      </c>
      <c r="AF62" s="168">
        <v>5</v>
      </c>
      <c r="AG62" s="168">
        <v>6</v>
      </c>
      <c r="AH62" s="168">
        <v>8</v>
      </c>
      <c r="AI62" s="192">
        <v>4</v>
      </c>
      <c r="AJ62" s="167">
        <v>28</v>
      </c>
      <c r="AK62" s="168">
        <v>15</v>
      </c>
      <c r="AL62" s="192">
        <v>10</v>
      </c>
    </row>
    <row r="63" spans="1:38">
      <c r="A63" s="312" t="s">
        <v>441</v>
      </c>
      <c r="B63" s="126">
        <v>15</v>
      </c>
      <c r="C63" s="169">
        <v>65077.2</v>
      </c>
      <c r="D63" s="168">
        <v>25</v>
      </c>
      <c r="E63" s="170">
        <v>107079.6</v>
      </c>
      <c r="F63" s="167">
        <v>25</v>
      </c>
      <c r="G63" s="168">
        <v>12</v>
      </c>
      <c r="H63" s="168">
        <v>14</v>
      </c>
      <c r="I63" s="168">
        <v>2</v>
      </c>
      <c r="J63" s="168">
        <v>1</v>
      </c>
      <c r="K63" s="168">
        <v>12</v>
      </c>
      <c r="L63" s="168">
        <v>0</v>
      </c>
      <c r="M63" s="168">
        <v>0</v>
      </c>
      <c r="N63" s="168">
        <v>0</v>
      </c>
      <c r="O63" s="168">
        <v>0</v>
      </c>
      <c r="P63" s="168">
        <v>1</v>
      </c>
      <c r="Q63" s="168">
        <v>0</v>
      </c>
      <c r="R63" s="168">
        <v>0</v>
      </c>
      <c r="S63" s="168">
        <v>1</v>
      </c>
      <c r="T63" s="168">
        <v>0</v>
      </c>
      <c r="U63" s="168">
        <v>0</v>
      </c>
      <c r="V63" s="168">
        <v>0</v>
      </c>
      <c r="W63" s="168">
        <v>0</v>
      </c>
      <c r="X63" s="168">
        <v>5</v>
      </c>
      <c r="Y63" s="168">
        <v>19</v>
      </c>
      <c r="Z63" s="168">
        <v>1</v>
      </c>
      <c r="AA63" s="168">
        <v>10</v>
      </c>
      <c r="AB63" s="168">
        <v>15</v>
      </c>
      <c r="AC63" s="168">
        <v>0</v>
      </c>
      <c r="AD63" s="192">
        <v>0</v>
      </c>
      <c r="AE63" s="167">
        <v>16</v>
      </c>
      <c r="AF63" s="168">
        <v>5</v>
      </c>
      <c r="AG63" s="168">
        <v>12</v>
      </c>
      <c r="AH63" s="168">
        <v>8</v>
      </c>
      <c r="AI63" s="192">
        <v>8</v>
      </c>
      <c r="AJ63" s="167">
        <v>41</v>
      </c>
      <c r="AK63" s="168">
        <v>21</v>
      </c>
      <c r="AL63" s="192">
        <v>20</v>
      </c>
    </row>
    <row r="64" spans="1:38">
      <c r="A64" s="312" t="s">
        <v>442</v>
      </c>
      <c r="B64" s="126">
        <v>90</v>
      </c>
      <c r="C64" s="169">
        <v>386558.19</v>
      </c>
      <c r="D64" s="168">
        <v>86</v>
      </c>
      <c r="E64" s="170">
        <v>372003.38</v>
      </c>
      <c r="F64" s="167">
        <v>86</v>
      </c>
      <c r="G64" s="168">
        <v>58</v>
      </c>
      <c r="H64" s="168">
        <v>45</v>
      </c>
      <c r="I64" s="168">
        <v>10</v>
      </c>
      <c r="J64" s="168">
        <v>10</v>
      </c>
      <c r="K64" s="168">
        <v>28</v>
      </c>
      <c r="L64" s="168">
        <v>1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12</v>
      </c>
      <c r="Y64" s="168">
        <v>69</v>
      </c>
      <c r="Z64" s="168">
        <v>5</v>
      </c>
      <c r="AA64" s="168">
        <v>41</v>
      </c>
      <c r="AB64" s="168">
        <v>37</v>
      </c>
      <c r="AC64" s="168">
        <v>0</v>
      </c>
      <c r="AD64" s="192">
        <v>8</v>
      </c>
      <c r="AE64" s="167">
        <v>89</v>
      </c>
      <c r="AF64" s="168">
        <v>55</v>
      </c>
      <c r="AG64" s="168">
        <v>26</v>
      </c>
      <c r="AH64" s="168">
        <v>39</v>
      </c>
      <c r="AI64" s="192">
        <v>50</v>
      </c>
      <c r="AJ64" s="167">
        <v>185</v>
      </c>
      <c r="AK64" s="168">
        <v>109</v>
      </c>
      <c r="AL64" s="192">
        <v>72</v>
      </c>
    </row>
    <row r="65" spans="1:38">
      <c r="A65" s="312" t="s">
        <v>443</v>
      </c>
      <c r="B65" s="126">
        <v>74</v>
      </c>
      <c r="C65" s="169">
        <v>321047.52</v>
      </c>
      <c r="D65" s="168">
        <v>104</v>
      </c>
      <c r="E65" s="170">
        <v>446778.24</v>
      </c>
      <c r="F65" s="167">
        <v>117</v>
      </c>
      <c r="G65" s="168">
        <v>69</v>
      </c>
      <c r="H65" s="168">
        <v>54</v>
      </c>
      <c r="I65" s="168">
        <v>4</v>
      </c>
      <c r="J65" s="168">
        <v>20</v>
      </c>
      <c r="K65" s="168">
        <v>34</v>
      </c>
      <c r="L65" s="168">
        <v>1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4</v>
      </c>
      <c r="T65" s="168">
        <v>0</v>
      </c>
      <c r="U65" s="168">
        <v>0</v>
      </c>
      <c r="V65" s="168">
        <v>0</v>
      </c>
      <c r="W65" s="168">
        <v>0</v>
      </c>
      <c r="X65" s="168">
        <v>22</v>
      </c>
      <c r="Y65" s="168">
        <v>89</v>
      </c>
      <c r="Z65" s="168">
        <v>6</v>
      </c>
      <c r="AA65" s="168">
        <v>72</v>
      </c>
      <c r="AB65" s="168">
        <v>40</v>
      </c>
      <c r="AC65" s="168">
        <v>0</v>
      </c>
      <c r="AD65" s="192">
        <v>5</v>
      </c>
      <c r="AE65" s="167">
        <v>62</v>
      </c>
      <c r="AF65" s="168">
        <v>36</v>
      </c>
      <c r="AG65" s="168">
        <v>41</v>
      </c>
      <c r="AH65" s="168">
        <v>42</v>
      </c>
      <c r="AI65" s="192">
        <v>20</v>
      </c>
      <c r="AJ65" s="167">
        <v>138</v>
      </c>
      <c r="AK65" s="168">
        <v>70</v>
      </c>
      <c r="AL65" s="192">
        <v>58</v>
      </c>
    </row>
    <row r="66" spans="1:38">
      <c r="A66" s="312" t="s">
        <v>444</v>
      </c>
      <c r="B66" s="126">
        <v>31</v>
      </c>
      <c r="C66" s="169">
        <v>134402.88</v>
      </c>
      <c r="D66" s="168">
        <v>31</v>
      </c>
      <c r="E66" s="170">
        <v>134402.88</v>
      </c>
      <c r="F66" s="167">
        <v>35</v>
      </c>
      <c r="G66" s="168">
        <v>26</v>
      </c>
      <c r="H66" s="168">
        <v>13</v>
      </c>
      <c r="I66" s="168">
        <v>4</v>
      </c>
      <c r="J66" s="168">
        <v>6</v>
      </c>
      <c r="K66" s="168">
        <v>8</v>
      </c>
      <c r="L66" s="168">
        <v>1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4</v>
      </c>
      <c r="Y66" s="168">
        <v>27</v>
      </c>
      <c r="Z66" s="168">
        <v>4</v>
      </c>
      <c r="AA66" s="168">
        <v>18</v>
      </c>
      <c r="AB66" s="168">
        <v>14</v>
      </c>
      <c r="AC66" s="168">
        <v>0</v>
      </c>
      <c r="AD66" s="192">
        <v>3</v>
      </c>
      <c r="AE66" s="167">
        <v>16</v>
      </c>
      <c r="AF66" s="168">
        <v>8</v>
      </c>
      <c r="AG66" s="168">
        <v>8</v>
      </c>
      <c r="AH66" s="168">
        <v>1</v>
      </c>
      <c r="AI66" s="192">
        <v>3</v>
      </c>
      <c r="AJ66" s="167">
        <v>78</v>
      </c>
      <c r="AK66" s="168">
        <v>53</v>
      </c>
      <c r="AL66" s="192">
        <v>29</v>
      </c>
    </row>
    <row r="67" spans="1:38">
      <c r="A67" s="312" t="s">
        <v>445</v>
      </c>
      <c r="B67" s="126">
        <v>19</v>
      </c>
      <c r="C67" s="169">
        <v>82431.12</v>
      </c>
      <c r="D67" s="168">
        <v>20</v>
      </c>
      <c r="E67" s="170">
        <v>86631.360000000001</v>
      </c>
      <c r="F67" s="167">
        <v>26</v>
      </c>
      <c r="G67" s="168">
        <v>18</v>
      </c>
      <c r="H67" s="168">
        <v>13</v>
      </c>
      <c r="I67" s="168">
        <v>1</v>
      </c>
      <c r="J67" s="168">
        <v>2</v>
      </c>
      <c r="K67" s="168">
        <v>11</v>
      </c>
      <c r="L67" s="168">
        <v>1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1</v>
      </c>
      <c r="T67" s="168">
        <v>0</v>
      </c>
      <c r="U67" s="168">
        <v>0</v>
      </c>
      <c r="V67" s="168">
        <v>0</v>
      </c>
      <c r="W67" s="168">
        <v>0</v>
      </c>
      <c r="X67" s="168">
        <v>2</v>
      </c>
      <c r="Y67" s="168">
        <v>24</v>
      </c>
      <c r="Z67" s="168">
        <v>0</v>
      </c>
      <c r="AA67" s="168">
        <v>7</v>
      </c>
      <c r="AB67" s="168">
        <v>15</v>
      </c>
      <c r="AC67" s="168">
        <v>0</v>
      </c>
      <c r="AD67" s="192">
        <v>4</v>
      </c>
      <c r="AE67" s="167">
        <v>17</v>
      </c>
      <c r="AF67" s="168">
        <v>9</v>
      </c>
      <c r="AG67" s="168">
        <v>9</v>
      </c>
      <c r="AH67" s="168">
        <v>13</v>
      </c>
      <c r="AI67" s="192">
        <v>4</v>
      </c>
      <c r="AJ67" s="167">
        <v>31</v>
      </c>
      <c r="AK67" s="168">
        <v>19</v>
      </c>
      <c r="AL67" s="192">
        <v>16</v>
      </c>
    </row>
    <row r="68" spans="1:38">
      <c r="A68" s="312" t="s">
        <v>446</v>
      </c>
      <c r="B68" s="126">
        <v>31</v>
      </c>
      <c r="C68" s="169">
        <v>134492.88</v>
      </c>
      <c r="D68" s="168">
        <v>31</v>
      </c>
      <c r="E68" s="170">
        <v>134216.4</v>
      </c>
      <c r="F68" s="167">
        <v>34</v>
      </c>
      <c r="G68" s="168">
        <v>25</v>
      </c>
      <c r="H68" s="168">
        <v>20</v>
      </c>
      <c r="I68" s="168">
        <v>2</v>
      </c>
      <c r="J68" s="168">
        <v>5</v>
      </c>
      <c r="K68" s="168">
        <v>12</v>
      </c>
      <c r="L68" s="168">
        <v>0</v>
      </c>
      <c r="M68" s="168">
        <v>5</v>
      </c>
      <c r="N68" s="168">
        <v>0</v>
      </c>
      <c r="O68" s="168">
        <v>0</v>
      </c>
      <c r="P68" s="168">
        <v>1</v>
      </c>
      <c r="Q68" s="168">
        <v>0</v>
      </c>
      <c r="R68" s="168">
        <v>0</v>
      </c>
      <c r="S68" s="168">
        <v>3</v>
      </c>
      <c r="T68" s="168">
        <v>0</v>
      </c>
      <c r="U68" s="168">
        <v>0</v>
      </c>
      <c r="V68" s="168">
        <v>0</v>
      </c>
      <c r="W68" s="168">
        <v>0</v>
      </c>
      <c r="X68" s="168">
        <v>5</v>
      </c>
      <c r="Y68" s="168">
        <v>28</v>
      </c>
      <c r="Z68" s="168">
        <v>1</v>
      </c>
      <c r="AA68" s="168">
        <v>15</v>
      </c>
      <c r="AB68" s="168">
        <v>15</v>
      </c>
      <c r="AC68" s="168">
        <v>0</v>
      </c>
      <c r="AD68" s="192">
        <v>4</v>
      </c>
      <c r="AE68" s="167">
        <v>9</v>
      </c>
      <c r="AF68" s="168">
        <v>7</v>
      </c>
      <c r="AG68" s="168">
        <v>5</v>
      </c>
      <c r="AH68" s="168">
        <v>5</v>
      </c>
      <c r="AI68" s="192">
        <v>4</v>
      </c>
      <c r="AJ68" s="167">
        <v>35</v>
      </c>
      <c r="AK68" s="168">
        <v>23</v>
      </c>
      <c r="AL68" s="192">
        <v>22</v>
      </c>
    </row>
    <row r="69" spans="1:38" ht="13.5">
      <c r="A69" s="316" t="s">
        <v>447</v>
      </c>
      <c r="B69" s="200">
        <f>SUM(B56:B68)</f>
        <v>572</v>
      </c>
      <c r="C69" s="173">
        <f t="shared" ref="C69:AL69" si="5">SUM(C56:C68)</f>
        <v>2482443.6399999997</v>
      </c>
      <c r="D69" s="172">
        <f t="shared" si="5"/>
        <v>609</v>
      </c>
      <c r="E69" s="174">
        <f t="shared" si="5"/>
        <v>2632680.6599999992</v>
      </c>
      <c r="F69" s="171">
        <f t="shared" si="5"/>
        <v>689</v>
      </c>
      <c r="G69" s="172">
        <f t="shared" si="5"/>
        <v>441</v>
      </c>
      <c r="H69" s="172">
        <f t="shared" si="5"/>
        <v>361</v>
      </c>
      <c r="I69" s="172">
        <f t="shared" si="5"/>
        <v>54</v>
      </c>
      <c r="J69" s="172">
        <f t="shared" si="5"/>
        <v>100</v>
      </c>
      <c r="K69" s="172">
        <f t="shared" si="5"/>
        <v>232</v>
      </c>
      <c r="L69" s="172">
        <f t="shared" si="5"/>
        <v>5</v>
      </c>
      <c r="M69" s="172">
        <f t="shared" si="5"/>
        <v>6</v>
      </c>
      <c r="N69" s="172">
        <f t="shared" si="5"/>
        <v>0</v>
      </c>
      <c r="O69" s="172">
        <f t="shared" si="5"/>
        <v>0</v>
      </c>
      <c r="P69" s="172">
        <f t="shared" si="5"/>
        <v>4</v>
      </c>
      <c r="Q69" s="172">
        <f t="shared" si="5"/>
        <v>0</v>
      </c>
      <c r="R69" s="172">
        <f t="shared" si="5"/>
        <v>0</v>
      </c>
      <c r="S69" s="172">
        <f t="shared" si="5"/>
        <v>38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118</v>
      </c>
      <c r="Y69" s="172">
        <f t="shared" si="5"/>
        <v>531</v>
      </c>
      <c r="Z69" s="172">
        <f t="shared" si="5"/>
        <v>40</v>
      </c>
      <c r="AA69" s="172">
        <f t="shared" si="5"/>
        <v>307</v>
      </c>
      <c r="AB69" s="172">
        <f t="shared" si="5"/>
        <v>316</v>
      </c>
      <c r="AC69" s="172">
        <f t="shared" si="5"/>
        <v>1</v>
      </c>
      <c r="AD69" s="195">
        <f t="shared" si="5"/>
        <v>65</v>
      </c>
      <c r="AE69" s="171">
        <f t="shared" si="5"/>
        <v>425</v>
      </c>
      <c r="AF69" s="172">
        <f t="shared" si="5"/>
        <v>259</v>
      </c>
      <c r="AG69" s="172">
        <f t="shared" si="5"/>
        <v>231</v>
      </c>
      <c r="AH69" s="172">
        <f t="shared" si="5"/>
        <v>230</v>
      </c>
      <c r="AI69" s="195">
        <f t="shared" si="5"/>
        <v>144</v>
      </c>
      <c r="AJ69" s="171">
        <f t="shared" si="5"/>
        <v>1044</v>
      </c>
      <c r="AK69" s="172">
        <f t="shared" si="5"/>
        <v>623</v>
      </c>
      <c r="AL69" s="195">
        <f t="shared" si="5"/>
        <v>494</v>
      </c>
    </row>
    <row r="70" spans="1:38">
      <c r="A70" s="312" t="s">
        <v>448</v>
      </c>
      <c r="B70" s="126">
        <v>70</v>
      </c>
      <c r="C70" s="169">
        <v>287992.32000000001</v>
      </c>
      <c r="D70" s="168">
        <v>80</v>
      </c>
      <c r="E70" s="170">
        <v>337532.76</v>
      </c>
      <c r="F70" s="167">
        <v>80</v>
      </c>
      <c r="G70" s="168">
        <v>54</v>
      </c>
      <c r="H70" s="168">
        <v>43</v>
      </c>
      <c r="I70" s="168">
        <v>4</v>
      </c>
      <c r="J70" s="168">
        <v>11</v>
      </c>
      <c r="K70" s="168">
        <v>33</v>
      </c>
      <c r="L70" s="168">
        <v>2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6</v>
      </c>
      <c r="Y70" s="168">
        <v>70</v>
      </c>
      <c r="Z70" s="168">
        <v>4</v>
      </c>
      <c r="AA70" s="168">
        <v>80</v>
      </c>
      <c r="AB70" s="168">
        <v>0</v>
      </c>
      <c r="AC70" s="168">
        <v>0</v>
      </c>
      <c r="AD70" s="192">
        <v>0</v>
      </c>
      <c r="AE70" s="167">
        <v>39</v>
      </c>
      <c r="AF70" s="168">
        <v>25</v>
      </c>
      <c r="AG70" s="168">
        <v>30</v>
      </c>
      <c r="AH70" s="168">
        <v>0</v>
      </c>
      <c r="AI70" s="192">
        <v>39</v>
      </c>
      <c r="AJ70" s="167">
        <v>152</v>
      </c>
      <c r="AK70" s="168">
        <v>109</v>
      </c>
      <c r="AL70" s="192">
        <v>83</v>
      </c>
    </row>
    <row r="71" spans="1:38">
      <c r="A71" s="312" t="s">
        <v>449</v>
      </c>
      <c r="B71" s="126">
        <v>82</v>
      </c>
      <c r="C71" s="169">
        <v>355755.36</v>
      </c>
      <c r="D71" s="168">
        <v>79</v>
      </c>
      <c r="E71" s="170">
        <v>342601.68</v>
      </c>
      <c r="F71" s="167">
        <v>119</v>
      </c>
      <c r="G71" s="168">
        <v>53</v>
      </c>
      <c r="H71" s="168">
        <v>82</v>
      </c>
      <c r="I71" s="168">
        <v>7</v>
      </c>
      <c r="J71" s="168">
        <v>16</v>
      </c>
      <c r="K71" s="168">
        <v>52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8</v>
      </c>
      <c r="T71" s="168">
        <v>0</v>
      </c>
      <c r="U71" s="168">
        <v>0</v>
      </c>
      <c r="V71" s="168">
        <v>0</v>
      </c>
      <c r="W71" s="168">
        <v>0</v>
      </c>
      <c r="X71" s="168">
        <v>22</v>
      </c>
      <c r="Y71" s="168">
        <v>91</v>
      </c>
      <c r="Z71" s="168">
        <v>6</v>
      </c>
      <c r="AA71" s="168">
        <v>43</v>
      </c>
      <c r="AB71" s="168">
        <v>62</v>
      </c>
      <c r="AC71" s="168">
        <v>0</v>
      </c>
      <c r="AD71" s="192">
        <v>14</v>
      </c>
      <c r="AE71" s="167">
        <v>49</v>
      </c>
      <c r="AF71" s="168">
        <v>23</v>
      </c>
      <c r="AG71" s="168">
        <v>29</v>
      </c>
      <c r="AH71" s="168">
        <v>40</v>
      </c>
      <c r="AI71" s="192">
        <v>9</v>
      </c>
      <c r="AJ71" s="167">
        <v>187</v>
      </c>
      <c r="AK71" s="168">
        <v>81</v>
      </c>
      <c r="AL71" s="192">
        <v>139</v>
      </c>
    </row>
    <row r="72" spans="1:38">
      <c r="A72" s="312" t="s">
        <v>450</v>
      </c>
      <c r="B72" s="126">
        <v>19</v>
      </c>
      <c r="C72" s="169">
        <v>82431.12</v>
      </c>
      <c r="D72" s="168">
        <v>19</v>
      </c>
      <c r="E72" s="170">
        <v>82431.12</v>
      </c>
      <c r="F72" s="167">
        <v>21</v>
      </c>
      <c r="G72" s="168">
        <v>13</v>
      </c>
      <c r="H72" s="168">
        <v>10</v>
      </c>
      <c r="I72" s="168">
        <v>3</v>
      </c>
      <c r="J72" s="168">
        <v>3</v>
      </c>
      <c r="K72" s="168">
        <v>5</v>
      </c>
      <c r="L72" s="168">
        <v>0</v>
      </c>
      <c r="M72" s="168">
        <v>0</v>
      </c>
      <c r="N72" s="168">
        <v>0</v>
      </c>
      <c r="O72" s="168">
        <v>0</v>
      </c>
      <c r="P72" s="168">
        <v>1</v>
      </c>
      <c r="Q72" s="168">
        <v>0</v>
      </c>
      <c r="R72" s="168">
        <v>0</v>
      </c>
      <c r="S72" s="168">
        <v>1</v>
      </c>
      <c r="T72" s="168">
        <v>0</v>
      </c>
      <c r="U72" s="168">
        <v>0</v>
      </c>
      <c r="V72" s="168">
        <v>0</v>
      </c>
      <c r="W72" s="168">
        <v>0</v>
      </c>
      <c r="X72" s="168">
        <v>6</v>
      </c>
      <c r="Y72" s="168">
        <v>14</v>
      </c>
      <c r="Z72" s="168">
        <v>1</v>
      </c>
      <c r="AA72" s="168">
        <v>12</v>
      </c>
      <c r="AB72" s="168">
        <v>3</v>
      </c>
      <c r="AC72" s="168">
        <v>0</v>
      </c>
      <c r="AD72" s="192">
        <v>6</v>
      </c>
      <c r="AE72" s="167">
        <v>4</v>
      </c>
      <c r="AF72" s="168">
        <v>2</v>
      </c>
      <c r="AG72" s="168">
        <v>3</v>
      </c>
      <c r="AH72" s="168">
        <v>3</v>
      </c>
      <c r="AI72" s="192">
        <v>1</v>
      </c>
      <c r="AJ72" s="167">
        <v>19</v>
      </c>
      <c r="AK72" s="168">
        <v>12</v>
      </c>
      <c r="AL72" s="192">
        <v>9</v>
      </c>
    </row>
    <row r="73" spans="1:38">
      <c r="A73" s="312" t="s">
        <v>451</v>
      </c>
      <c r="B73" s="126">
        <v>21</v>
      </c>
      <c r="C73" s="169">
        <v>91108.08</v>
      </c>
      <c r="D73" s="168">
        <v>13</v>
      </c>
      <c r="E73" s="170">
        <v>56400.24</v>
      </c>
      <c r="F73" s="167">
        <v>14</v>
      </c>
      <c r="G73" s="168">
        <v>8</v>
      </c>
      <c r="H73" s="168">
        <v>10</v>
      </c>
      <c r="I73" s="168">
        <v>4</v>
      </c>
      <c r="J73" s="168">
        <v>1</v>
      </c>
      <c r="K73" s="168">
        <v>8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5</v>
      </c>
      <c r="Y73" s="168">
        <v>8</v>
      </c>
      <c r="Z73" s="168">
        <v>1</v>
      </c>
      <c r="AA73" s="168">
        <v>7</v>
      </c>
      <c r="AB73" s="168">
        <v>7</v>
      </c>
      <c r="AC73" s="168">
        <v>0</v>
      </c>
      <c r="AD73" s="192">
        <v>0</v>
      </c>
      <c r="AE73" s="167">
        <v>4</v>
      </c>
      <c r="AF73" s="168">
        <v>2</v>
      </c>
      <c r="AG73" s="168">
        <v>2</v>
      </c>
      <c r="AH73" s="168">
        <v>0</v>
      </c>
      <c r="AI73" s="192">
        <v>0</v>
      </c>
      <c r="AJ73" s="167">
        <v>18</v>
      </c>
      <c r="AK73" s="168">
        <v>12</v>
      </c>
      <c r="AL73" s="192">
        <v>9</v>
      </c>
    </row>
    <row r="74" spans="1:38">
      <c r="A74" s="312" t="s">
        <v>452</v>
      </c>
      <c r="B74" s="126">
        <v>0</v>
      </c>
      <c r="C74" s="169">
        <v>0</v>
      </c>
      <c r="D74" s="168">
        <v>0</v>
      </c>
      <c r="E74" s="170">
        <v>0</v>
      </c>
      <c r="F74" s="167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92">
        <v>0</v>
      </c>
      <c r="AE74" s="167">
        <v>5</v>
      </c>
      <c r="AF74" s="168">
        <v>5</v>
      </c>
      <c r="AG74" s="168">
        <v>0</v>
      </c>
      <c r="AH74" s="168">
        <v>0</v>
      </c>
      <c r="AI74" s="192">
        <v>0</v>
      </c>
      <c r="AJ74" s="167">
        <v>0</v>
      </c>
      <c r="AK74" s="168">
        <v>0</v>
      </c>
      <c r="AL74" s="192">
        <v>0</v>
      </c>
    </row>
    <row r="75" spans="1:38">
      <c r="A75" s="312" t="s">
        <v>453</v>
      </c>
      <c r="B75" s="126">
        <v>95</v>
      </c>
      <c r="C75" s="169">
        <v>412155.6</v>
      </c>
      <c r="D75" s="168">
        <v>96</v>
      </c>
      <c r="E75" s="170">
        <v>415664.64000000001</v>
      </c>
      <c r="F75" s="167">
        <v>125</v>
      </c>
      <c r="G75" s="168">
        <v>78</v>
      </c>
      <c r="H75" s="168">
        <v>52</v>
      </c>
      <c r="I75" s="168">
        <v>7</v>
      </c>
      <c r="J75" s="168">
        <v>12</v>
      </c>
      <c r="K75" s="168">
        <v>35</v>
      </c>
      <c r="L75" s="168">
        <v>1</v>
      </c>
      <c r="M75" s="168">
        <v>2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6</v>
      </c>
      <c r="T75" s="168">
        <v>0</v>
      </c>
      <c r="U75" s="168">
        <v>0</v>
      </c>
      <c r="V75" s="168">
        <v>0</v>
      </c>
      <c r="W75" s="168">
        <v>0</v>
      </c>
      <c r="X75" s="168">
        <v>20</v>
      </c>
      <c r="Y75" s="168">
        <v>103</v>
      </c>
      <c r="Z75" s="168">
        <v>2</v>
      </c>
      <c r="AA75" s="168">
        <v>58</v>
      </c>
      <c r="AB75" s="168">
        <v>60</v>
      </c>
      <c r="AC75" s="168">
        <v>0</v>
      </c>
      <c r="AD75" s="192">
        <v>7</v>
      </c>
      <c r="AE75" s="167">
        <v>76</v>
      </c>
      <c r="AF75" s="168">
        <v>51</v>
      </c>
      <c r="AG75" s="168">
        <v>33</v>
      </c>
      <c r="AH75" s="168">
        <v>10</v>
      </c>
      <c r="AI75" s="192">
        <v>9</v>
      </c>
      <c r="AJ75" s="167">
        <v>160</v>
      </c>
      <c r="AK75" s="168">
        <v>104</v>
      </c>
      <c r="AL75" s="192">
        <v>67</v>
      </c>
    </row>
    <row r="76" spans="1:38">
      <c r="A76" s="312" t="s">
        <v>454</v>
      </c>
      <c r="B76" s="126">
        <v>349</v>
      </c>
      <c r="C76" s="169">
        <v>1514107.2</v>
      </c>
      <c r="D76" s="168">
        <v>351</v>
      </c>
      <c r="E76" s="170">
        <v>1519189.92</v>
      </c>
      <c r="F76" s="167">
        <v>388</v>
      </c>
      <c r="G76" s="168">
        <v>284</v>
      </c>
      <c r="H76" s="168">
        <v>212</v>
      </c>
      <c r="I76" s="168">
        <v>27</v>
      </c>
      <c r="J76" s="168">
        <v>77</v>
      </c>
      <c r="K76" s="168">
        <v>124</v>
      </c>
      <c r="L76" s="168">
        <v>2</v>
      </c>
      <c r="M76" s="168">
        <v>0</v>
      </c>
      <c r="N76" s="168">
        <v>0</v>
      </c>
      <c r="O76" s="168">
        <v>0</v>
      </c>
      <c r="P76" s="168">
        <v>6</v>
      </c>
      <c r="Q76" s="168">
        <v>0</v>
      </c>
      <c r="R76" s="168">
        <v>0</v>
      </c>
      <c r="S76" s="168">
        <v>27</v>
      </c>
      <c r="T76" s="168">
        <v>0</v>
      </c>
      <c r="U76" s="168">
        <v>0</v>
      </c>
      <c r="V76" s="168">
        <v>0</v>
      </c>
      <c r="W76" s="168">
        <v>0</v>
      </c>
      <c r="X76" s="168">
        <v>51</v>
      </c>
      <c r="Y76" s="168">
        <v>311</v>
      </c>
      <c r="Z76" s="168">
        <v>26</v>
      </c>
      <c r="AA76" s="168">
        <v>200</v>
      </c>
      <c r="AB76" s="168">
        <v>159</v>
      </c>
      <c r="AC76" s="168">
        <v>0</v>
      </c>
      <c r="AD76" s="192">
        <v>29</v>
      </c>
      <c r="AE76" s="167">
        <v>72</v>
      </c>
      <c r="AF76" s="168">
        <v>41</v>
      </c>
      <c r="AG76" s="168">
        <v>40</v>
      </c>
      <c r="AH76" s="168">
        <v>8</v>
      </c>
      <c r="AI76" s="192">
        <v>64</v>
      </c>
      <c r="AJ76" s="167">
        <v>482</v>
      </c>
      <c r="AK76" s="168">
        <v>369</v>
      </c>
      <c r="AL76" s="192">
        <v>244</v>
      </c>
    </row>
    <row r="77" spans="1:38">
      <c r="A77" s="312" t="s">
        <v>455</v>
      </c>
      <c r="B77" s="126">
        <v>92</v>
      </c>
      <c r="C77" s="169">
        <v>399140.16</v>
      </c>
      <c r="D77" s="168">
        <v>88</v>
      </c>
      <c r="E77" s="170">
        <v>381648</v>
      </c>
      <c r="F77" s="167">
        <v>90</v>
      </c>
      <c r="G77" s="168">
        <v>72</v>
      </c>
      <c r="H77" s="168">
        <v>37</v>
      </c>
      <c r="I77" s="168">
        <v>2</v>
      </c>
      <c r="J77" s="168">
        <v>17</v>
      </c>
      <c r="K77" s="168">
        <v>26</v>
      </c>
      <c r="L77" s="168">
        <v>0</v>
      </c>
      <c r="M77" s="168">
        <v>1</v>
      </c>
      <c r="N77" s="168">
        <v>0</v>
      </c>
      <c r="O77" s="168">
        <v>0</v>
      </c>
      <c r="P77" s="168">
        <v>1</v>
      </c>
      <c r="Q77" s="168">
        <v>0</v>
      </c>
      <c r="R77" s="168">
        <v>0</v>
      </c>
      <c r="S77" s="168">
        <v>3</v>
      </c>
      <c r="T77" s="168">
        <v>0</v>
      </c>
      <c r="U77" s="168">
        <v>0</v>
      </c>
      <c r="V77" s="168">
        <v>0</v>
      </c>
      <c r="W77" s="168">
        <v>0</v>
      </c>
      <c r="X77" s="168">
        <v>9</v>
      </c>
      <c r="Y77" s="168">
        <v>72</v>
      </c>
      <c r="Z77" s="168">
        <v>9</v>
      </c>
      <c r="AA77" s="168">
        <v>49</v>
      </c>
      <c r="AB77" s="168">
        <v>40</v>
      </c>
      <c r="AC77" s="168">
        <v>0</v>
      </c>
      <c r="AD77" s="192">
        <v>1</v>
      </c>
      <c r="AE77" s="167">
        <v>17</v>
      </c>
      <c r="AF77" s="168">
        <v>16</v>
      </c>
      <c r="AG77" s="168">
        <v>10</v>
      </c>
      <c r="AH77" s="168">
        <v>1</v>
      </c>
      <c r="AI77" s="192">
        <v>16</v>
      </c>
      <c r="AJ77" s="167">
        <v>103</v>
      </c>
      <c r="AK77" s="168">
        <v>81</v>
      </c>
      <c r="AL77" s="192">
        <v>47</v>
      </c>
    </row>
    <row r="78" spans="1:38">
      <c r="A78" s="312" t="s">
        <v>456</v>
      </c>
      <c r="B78" s="126">
        <v>18</v>
      </c>
      <c r="C78" s="169">
        <v>78092.639999999999</v>
      </c>
      <c r="D78" s="168">
        <v>17</v>
      </c>
      <c r="E78" s="170">
        <v>73477.680000000008</v>
      </c>
      <c r="F78" s="167">
        <v>19</v>
      </c>
      <c r="G78" s="168">
        <v>4</v>
      </c>
      <c r="H78" s="168">
        <v>17</v>
      </c>
      <c r="I78" s="168">
        <v>2</v>
      </c>
      <c r="J78" s="168">
        <v>2</v>
      </c>
      <c r="K78" s="168">
        <v>11</v>
      </c>
      <c r="L78" s="168">
        <v>0</v>
      </c>
      <c r="M78" s="168">
        <v>4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3</v>
      </c>
      <c r="Y78" s="168">
        <v>14</v>
      </c>
      <c r="Z78" s="168">
        <v>2</v>
      </c>
      <c r="AA78" s="168">
        <v>9</v>
      </c>
      <c r="AB78" s="168">
        <v>8</v>
      </c>
      <c r="AC78" s="168">
        <v>0</v>
      </c>
      <c r="AD78" s="192">
        <v>2</v>
      </c>
      <c r="AE78" s="167">
        <v>7</v>
      </c>
      <c r="AF78" s="168">
        <v>3</v>
      </c>
      <c r="AG78" s="168">
        <v>3</v>
      </c>
      <c r="AH78" s="168">
        <v>6</v>
      </c>
      <c r="AI78" s="192">
        <v>1</v>
      </c>
      <c r="AJ78" s="167">
        <v>43</v>
      </c>
      <c r="AK78" s="168">
        <v>15</v>
      </c>
      <c r="AL78" s="192">
        <v>33</v>
      </c>
    </row>
    <row r="79" spans="1:38">
      <c r="A79" s="312" t="s">
        <v>457</v>
      </c>
      <c r="B79" s="126">
        <v>155</v>
      </c>
      <c r="C79" s="169">
        <v>672464.4</v>
      </c>
      <c r="D79" s="168">
        <v>152</v>
      </c>
      <c r="E79" s="170">
        <v>659448.96</v>
      </c>
      <c r="F79" s="167">
        <v>175</v>
      </c>
      <c r="G79" s="168">
        <v>131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40</v>
      </c>
      <c r="Y79" s="168">
        <v>129</v>
      </c>
      <c r="Z79" s="168">
        <v>6</v>
      </c>
      <c r="AA79" s="168">
        <v>80</v>
      </c>
      <c r="AB79" s="168">
        <v>75</v>
      </c>
      <c r="AC79" s="168">
        <v>0</v>
      </c>
      <c r="AD79" s="192">
        <v>20</v>
      </c>
      <c r="AE79" s="167">
        <v>45</v>
      </c>
      <c r="AF79" s="168">
        <v>29</v>
      </c>
      <c r="AG79" s="168">
        <v>0</v>
      </c>
      <c r="AH79" s="168">
        <v>39</v>
      </c>
      <c r="AI79" s="192">
        <v>0</v>
      </c>
      <c r="AJ79" s="167">
        <v>237</v>
      </c>
      <c r="AK79" s="168">
        <v>189</v>
      </c>
      <c r="AL79" s="192">
        <v>0</v>
      </c>
    </row>
    <row r="80" spans="1:38">
      <c r="A80" s="312" t="s">
        <v>458</v>
      </c>
      <c r="B80" s="126">
        <v>2</v>
      </c>
      <c r="C80" s="169">
        <v>8676.9599999999991</v>
      </c>
      <c r="D80" s="168">
        <v>2</v>
      </c>
      <c r="E80" s="170">
        <v>8676.9599999999991</v>
      </c>
      <c r="F80" s="167">
        <v>2</v>
      </c>
      <c r="G80" s="168">
        <v>1</v>
      </c>
      <c r="H80" s="168">
        <v>1</v>
      </c>
      <c r="I80" s="168">
        <v>0</v>
      </c>
      <c r="J80" s="168">
        <v>0</v>
      </c>
      <c r="K80" s="168">
        <v>1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1</v>
      </c>
      <c r="Y80" s="168">
        <v>1</v>
      </c>
      <c r="Z80" s="168">
        <v>0</v>
      </c>
      <c r="AA80" s="168">
        <v>0</v>
      </c>
      <c r="AB80" s="168">
        <v>1</v>
      </c>
      <c r="AC80" s="168">
        <v>0</v>
      </c>
      <c r="AD80" s="192">
        <v>1</v>
      </c>
      <c r="AE80" s="167">
        <v>3</v>
      </c>
      <c r="AF80" s="168">
        <v>3</v>
      </c>
      <c r="AG80" s="168">
        <v>0</v>
      </c>
      <c r="AH80" s="168">
        <v>3</v>
      </c>
      <c r="AI80" s="192">
        <v>0</v>
      </c>
      <c r="AJ80" s="167">
        <v>4</v>
      </c>
      <c r="AK80" s="168">
        <v>3</v>
      </c>
      <c r="AL80" s="192">
        <v>1</v>
      </c>
    </row>
    <row r="81" spans="1:38">
      <c r="A81" s="312" t="s">
        <v>459</v>
      </c>
      <c r="B81" s="126">
        <v>11</v>
      </c>
      <c r="C81" s="169">
        <v>44120.160000000003</v>
      </c>
      <c r="D81" s="168">
        <v>9</v>
      </c>
      <c r="E81" s="170">
        <v>35489.279999999999</v>
      </c>
      <c r="F81" s="167">
        <v>9</v>
      </c>
      <c r="G81" s="168">
        <v>3</v>
      </c>
      <c r="H81" s="168">
        <v>7</v>
      </c>
      <c r="I81" s="168">
        <v>0</v>
      </c>
      <c r="J81" s="168">
        <v>1</v>
      </c>
      <c r="K81" s="168">
        <v>6</v>
      </c>
      <c r="L81" s="168">
        <v>3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9</v>
      </c>
      <c r="Z81" s="168">
        <v>0</v>
      </c>
      <c r="AA81" s="168">
        <v>9</v>
      </c>
      <c r="AB81" s="168">
        <v>0</v>
      </c>
      <c r="AC81" s="168">
        <v>0</v>
      </c>
      <c r="AD81" s="192">
        <v>0</v>
      </c>
      <c r="AE81" s="167">
        <v>2</v>
      </c>
      <c r="AF81" s="168">
        <v>2</v>
      </c>
      <c r="AG81" s="168">
        <v>2</v>
      </c>
      <c r="AH81" s="168">
        <v>0</v>
      </c>
      <c r="AI81" s="192">
        <v>2</v>
      </c>
      <c r="AJ81" s="167">
        <v>39</v>
      </c>
      <c r="AK81" s="168">
        <v>20</v>
      </c>
      <c r="AL81" s="192">
        <v>39</v>
      </c>
    </row>
    <row r="82" spans="1:38">
      <c r="A82" s="312" t="s">
        <v>460</v>
      </c>
      <c r="B82" s="126">
        <v>145</v>
      </c>
      <c r="C82" s="169">
        <v>594801.68000000005</v>
      </c>
      <c r="D82" s="168">
        <v>140</v>
      </c>
      <c r="E82" s="170">
        <v>573109.27</v>
      </c>
      <c r="F82" s="167">
        <v>152</v>
      </c>
      <c r="G82" s="168">
        <v>124</v>
      </c>
      <c r="H82" s="168">
        <v>78</v>
      </c>
      <c r="I82" s="168">
        <v>9</v>
      </c>
      <c r="J82" s="168">
        <v>24</v>
      </c>
      <c r="K82" s="168">
        <v>46</v>
      </c>
      <c r="L82" s="168">
        <v>4</v>
      </c>
      <c r="M82" s="168">
        <v>7</v>
      </c>
      <c r="N82" s="168">
        <v>0</v>
      </c>
      <c r="O82" s="168">
        <v>0</v>
      </c>
      <c r="P82" s="168">
        <v>2</v>
      </c>
      <c r="Q82" s="168">
        <v>0</v>
      </c>
      <c r="R82" s="168">
        <v>0</v>
      </c>
      <c r="S82" s="168">
        <v>8</v>
      </c>
      <c r="T82" s="168">
        <v>0</v>
      </c>
      <c r="U82" s="168">
        <v>0</v>
      </c>
      <c r="V82" s="168">
        <v>0</v>
      </c>
      <c r="W82" s="168">
        <v>0</v>
      </c>
      <c r="X82" s="168">
        <v>28</v>
      </c>
      <c r="Y82" s="168">
        <v>117</v>
      </c>
      <c r="Z82" s="168">
        <v>7</v>
      </c>
      <c r="AA82" s="168">
        <v>88</v>
      </c>
      <c r="AB82" s="168">
        <v>55</v>
      </c>
      <c r="AC82" s="168">
        <v>0</v>
      </c>
      <c r="AD82" s="192">
        <v>9</v>
      </c>
      <c r="AE82" s="167">
        <v>12</v>
      </c>
      <c r="AF82" s="168">
        <v>7</v>
      </c>
      <c r="AG82" s="168">
        <v>10</v>
      </c>
      <c r="AH82" s="168">
        <v>4</v>
      </c>
      <c r="AI82" s="192">
        <v>0</v>
      </c>
      <c r="AJ82" s="167">
        <v>207</v>
      </c>
      <c r="AK82" s="168">
        <v>168</v>
      </c>
      <c r="AL82" s="192">
        <v>95</v>
      </c>
    </row>
    <row r="83" spans="1:38" ht="13.5">
      <c r="A83" s="316" t="s">
        <v>461</v>
      </c>
      <c r="B83" s="200">
        <f>SUM(B70:B82)</f>
        <v>1059</v>
      </c>
      <c r="C83" s="173">
        <f t="shared" ref="C83:AL83" si="6">SUM(C70:C82)</f>
        <v>4540845.68</v>
      </c>
      <c r="D83" s="172">
        <f t="shared" si="6"/>
        <v>1046</v>
      </c>
      <c r="E83" s="174">
        <f t="shared" si="6"/>
        <v>4485670.51</v>
      </c>
      <c r="F83" s="171">
        <f t="shared" si="6"/>
        <v>1194</v>
      </c>
      <c r="G83" s="172">
        <f t="shared" si="6"/>
        <v>825</v>
      </c>
      <c r="H83" s="172">
        <f t="shared" si="6"/>
        <v>549</v>
      </c>
      <c r="I83" s="172">
        <f t="shared" si="6"/>
        <v>65</v>
      </c>
      <c r="J83" s="172">
        <f t="shared" si="6"/>
        <v>164</v>
      </c>
      <c r="K83" s="172">
        <f t="shared" si="6"/>
        <v>347</v>
      </c>
      <c r="L83" s="172">
        <f t="shared" si="6"/>
        <v>12</v>
      </c>
      <c r="M83" s="172">
        <f t="shared" si="6"/>
        <v>14</v>
      </c>
      <c r="N83" s="172">
        <f t="shared" si="6"/>
        <v>0</v>
      </c>
      <c r="O83" s="172">
        <f t="shared" si="6"/>
        <v>0</v>
      </c>
      <c r="P83" s="172">
        <f t="shared" si="6"/>
        <v>10</v>
      </c>
      <c r="Q83" s="172">
        <f t="shared" si="6"/>
        <v>0</v>
      </c>
      <c r="R83" s="172">
        <f t="shared" si="6"/>
        <v>0</v>
      </c>
      <c r="S83" s="172">
        <f t="shared" si="6"/>
        <v>53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191</v>
      </c>
      <c r="Y83" s="172">
        <f t="shared" si="6"/>
        <v>939</v>
      </c>
      <c r="Z83" s="172">
        <f t="shared" si="6"/>
        <v>64</v>
      </c>
      <c r="AA83" s="172">
        <f t="shared" si="6"/>
        <v>635</v>
      </c>
      <c r="AB83" s="172">
        <f t="shared" si="6"/>
        <v>470</v>
      </c>
      <c r="AC83" s="172">
        <f t="shared" si="6"/>
        <v>0</v>
      </c>
      <c r="AD83" s="195">
        <f t="shared" si="6"/>
        <v>89</v>
      </c>
      <c r="AE83" s="171">
        <f t="shared" si="6"/>
        <v>335</v>
      </c>
      <c r="AF83" s="172">
        <f t="shared" si="6"/>
        <v>209</v>
      </c>
      <c r="AG83" s="172">
        <f t="shared" si="6"/>
        <v>162</v>
      </c>
      <c r="AH83" s="172">
        <f t="shared" si="6"/>
        <v>114</v>
      </c>
      <c r="AI83" s="195">
        <f t="shared" si="6"/>
        <v>141</v>
      </c>
      <c r="AJ83" s="171">
        <f t="shared" si="6"/>
        <v>1651</v>
      </c>
      <c r="AK83" s="172">
        <f t="shared" si="6"/>
        <v>1163</v>
      </c>
      <c r="AL83" s="195">
        <f t="shared" si="6"/>
        <v>766</v>
      </c>
    </row>
    <row r="84" spans="1:38">
      <c r="A84" s="312" t="s">
        <v>462</v>
      </c>
      <c r="B84" s="126">
        <v>23</v>
      </c>
      <c r="C84" s="169">
        <v>99785.04</v>
      </c>
      <c r="D84" s="168">
        <v>23</v>
      </c>
      <c r="E84" s="170">
        <v>99785.04</v>
      </c>
      <c r="F84" s="167">
        <v>25</v>
      </c>
      <c r="G84" s="168">
        <v>18</v>
      </c>
      <c r="H84" s="168">
        <v>16</v>
      </c>
      <c r="I84" s="168">
        <v>0</v>
      </c>
      <c r="J84" s="168">
        <v>5</v>
      </c>
      <c r="K84" s="168">
        <v>11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4</v>
      </c>
      <c r="T84" s="168">
        <v>0</v>
      </c>
      <c r="U84" s="168">
        <v>0</v>
      </c>
      <c r="V84" s="168">
        <v>0</v>
      </c>
      <c r="W84" s="168">
        <v>0</v>
      </c>
      <c r="X84" s="168">
        <v>2</v>
      </c>
      <c r="Y84" s="168">
        <v>23</v>
      </c>
      <c r="Z84" s="168">
        <v>0</v>
      </c>
      <c r="AA84" s="168">
        <v>14</v>
      </c>
      <c r="AB84" s="168">
        <v>9</v>
      </c>
      <c r="AC84" s="168">
        <v>0</v>
      </c>
      <c r="AD84" s="192">
        <v>2</v>
      </c>
      <c r="AE84" s="167">
        <v>14</v>
      </c>
      <c r="AF84" s="168">
        <v>10</v>
      </c>
      <c r="AG84" s="168">
        <v>8</v>
      </c>
      <c r="AH84" s="168">
        <v>14</v>
      </c>
      <c r="AI84" s="192">
        <v>0</v>
      </c>
      <c r="AJ84" s="167">
        <v>30</v>
      </c>
      <c r="AK84" s="168">
        <v>19</v>
      </c>
      <c r="AL84" s="192">
        <v>20</v>
      </c>
    </row>
    <row r="85" spans="1:38">
      <c r="A85" s="312" t="s">
        <v>463</v>
      </c>
      <c r="B85" s="126">
        <v>71</v>
      </c>
      <c r="C85" s="169">
        <v>298531.92</v>
      </c>
      <c r="D85" s="168">
        <v>55</v>
      </c>
      <c r="E85" s="170">
        <v>229810.59</v>
      </c>
      <c r="F85" s="167">
        <v>65</v>
      </c>
      <c r="G85" s="168">
        <v>48</v>
      </c>
      <c r="H85" s="168">
        <v>29</v>
      </c>
      <c r="I85" s="168">
        <v>3</v>
      </c>
      <c r="J85" s="168">
        <v>7</v>
      </c>
      <c r="K85" s="168">
        <v>18</v>
      </c>
      <c r="L85" s="168">
        <v>1</v>
      </c>
      <c r="M85" s="168">
        <v>1</v>
      </c>
      <c r="N85" s="168">
        <v>0</v>
      </c>
      <c r="O85" s="168">
        <v>0</v>
      </c>
      <c r="P85" s="168">
        <v>1</v>
      </c>
      <c r="Q85" s="168">
        <v>0</v>
      </c>
      <c r="R85" s="168">
        <v>0</v>
      </c>
      <c r="S85" s="168">
        <v>4</v>
      </c>
      <c r="T85" s="168">
        <v>0</v>
      </c>
      <c r="U85" s="168">
        <v>0</v>
      </c>
      <c r="V85" s="168">
        <v>0</v>
      </c>
      <c r="W85" s="168">
        <v>0</v>
      </c>
      <c r="X85" s="168">
        <v>11</v>
      </c>
      <c r="Y85" s="168">
        <v>52</v>
      </c>
      <c r="Z85" s="168">
        <v>2</v>
      </c>
      <c r="AA85" s="168">
        <v>13</v>
      </c>
      <c r="AB85" s="168">
        <v>22</v>
      </c>
      <c r="AC85" s="168">
        <v>0</v>
      </c>
      <c r="AD85" s="192">
        <v>30</v>
      </c>
      <c r="AE85" s="167">
        <v>27</v>
      </c>
      <c r="AF85" s="168">
        <v>22</v>
      </c>
      <c r="AG85" s="168">
        <v>13</v>
      </c>
      <c r="AH85" s="168">
        <v>0</v>
      </c>
      <c r="AI85" s="192">
        <v>27</v>
      </c>
      <c r="AJ85" s="167">
        <v>84</v>
      </c>
      <c r="AK85" s="168">
        <v>60</v>
      </c>
      <c r="AL85" s="192">
        <v>36</v>
      </c>
    </row>
    <row r="86" spans="1:38">
      <c r="A86" s="312" t="s">
        <v>464</v>
      </c>
      <c r="B86" s="126">
        <v>34</v>
      </c>
      <c r="C86" s="169">
        <v>139877.79999999999</v>
      </c>
      <c r="D86" s="168">
        <v>31</v>
      </c>
      <c r="E86" s="170">
        <v>126611.28</v>
      </c>
      <c r="F86" s="167">
        <v>51</v>
      </c>
      <c r="G86" s="168">
        <v>38</v>
      </c>
      <c r="H86" s="168">
        <v>20</v>
      </c>
      <c r="I86" s="168">
        <v>5</v>
      </c>
      <c r="J86" s="168">
        <v>5</v>
      </c>
      <c r="K86" s="168">
        <v>13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2</v>
      </c>
      <c r="T86" s="168">
        <v>0</v>
      </c>
      <c r="U86" s="168">
        <v>0</v>
      </c>
      <c r="V86" s="168">
        <v>0</v>
      </c>
      <c r="W86" s="168">
        <v>0</v>
      </c>
      <c r="X86" s="168">
        <v>16</v>
      </c>
      <c r="Y86" s="168">
        <v>34</v>
      </c>
      <c r="Z86" s="168">
        <v>1</v>
      </c>
      <c r="AA86" s="168">
        <v>15</v>
      </c>
      <c r="AB86" s="168">
        <v>15</v>
      </c>
      <c r="AC86" s="168">
        <v>0</v>
      </c>
      <c r="AD86" s="192">
        <v>21</v>
      </c>
      <c r="AE86" s="167">
        <v>41</v>
      </c>
      <c r="AF86" s="168">
        <v>29</v>
      </c>
      <c r="AG86" s="168">
        <v>21</v>
      </c>
      <c r="AH86" s="168">
        <v>0</v>
      </c>
      <c r="AI86" s="192">
        <v>41</v>
      </c>
      <c r="AJ86" s="167">
        <v>65</v>
      </c>
      <c r="AK86" s="168">
        <v>50</v>
      </c>
      <c r="AL86" s="192">
        <v>28</v>
      </c>
    </row>
    <row r="87" spans="1:38">
      <c r="A87" s="312" t="s">
        <v>465</v>
      </c>
      <c r="B87" s="126">
        <v>10</v>
      </c>
      <c r="C87" s="169">
        <v>41006.639999999999</v>
      </c>
      <c r="D87" s="168">
        <v>14</v>
      </c>
      <c r="E87" s="170">
        <v>56821.120000000003</v>
      </c>
      <c r="F87" s="167">
        <v>15</v>
      </c>
      <c r="G87" s="168">
        <v>9</v>
      </c>
      <c r="H87" s="168">
        <v>9</v>
      </c>
      <c r="I87" s="168">
        <v>2</v>
      </c>
      <c r="J87" s="168">
        <v>0</v>
      </c>
      <c r="K87" s="168">
        <v>6</v>
      </c>
      <c r="L87" s="168">
        <v>1</v>
      </c>
      <c r="M87" s="168">
        <v>1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5</v>
      </c>
      <c r="Y87" s="168">
        <v>6</v>
      </c>
      <c r="Z87" s="168">
        <v>4</v>
      </c>
      <c r="AA87" s="168">
        <v>5</v>
      </c>
      <c r="AB87" s="168">
        <v>6</v>
      </c>
      <c r="AC87" s="168">
        <v>0</v>
      </c>
      <c r="AD87" s="192">
        <v>4</v>
      </c>
      <c r="AE87" s="167">
        <v>5</v>
      </c>
      <c r="AF87" s="168">
        <v>2</v>
      </c>
      <c r="AG87" s="168">
        <v>4</v>
      </c>
      <c r="AH87" s="168">
        <v>0</v>
      </c>
      <c r="AI87" s="192">
        <v>4</v>
      </c>
      <c r="AJ87" s="167">
        <v>18</v>
      </c>
      <c r="AK87" s="168">
        <v>10</v>
      </c>
      <c r="AL87" s="192">
        <v>0</v>
      </c>
    </row>
    <row r="88" spans="1:38">
      <c r="A88" s="312" t="s">
        <v>466</v>
      </c>
      <c r="B88" s="126">
        <v>42</v>
      </c>
      <c r="C88" s="169">
        <v>181453.92</v>
      </c>
      <c r="D88" s="168">
        <v>41</v>
      </c>
      <c r="E88" s="170">
        <v>173905.2</v>
      </c>
      <c r="F88" s="167">
        <v>50</v>
      </c>
      <c r="G88" s="168">
        <v>40</v>
      </c>
      <c r="H88" s="168">
        <v>21</v>
      </c>
      <c r="I88" s="168">
        <v>4</v>
      </c>
      <c r="J88" s="168">
        <v>8</v>
      </c>
      <c r="K88" s="168">
        <v>14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5</v>
      </c>
      <c r="T88" s="168">
        <v>0</v>
      </c>
      <c r="U88" s="168">
        <v>0</v>
      </c>
      <c r="V88" s="168">
        <v>0</v>
      </c>
      <c r="W88" s="168">
        <v>0</v>
      </c>
      <c r="X88" s="168">
        <v>14</v>
      </c>
      <c r="Y88" s="168">
        <v>32</v>
      </c>
      <c r="Z88" s="168">
        <v>4</v>
      </c>
      <c r="AA88" s="168">
        <v>21</v>
      </c>
      <c r="AB88" s="168">
        <v>22</v>
      </c>
      <c r="AC88" s="168">
        <v>0</v>
      </c>
      <c r="AD88" s="192">
        <v>7</v>
      </c>
      <c r="AE88" s="167">
        <v>17</v>
      </c>
      <c r="AF88" s="168">
        <v>14</v>
      </c>
      <c r="AG88" s="168">
        <v>10</v>
      </c>
      <c r="AH88" s="168">
        <v>0</v>
      </c>
      <c r="AI88" s="192">
        <v>17</v>
      </c>
      <c r="AJ88" s="167">
        <v>69</v>
      </c>
      <c r="AK88" s="168">
        <v>51</v>
      </c>
      <c r="AL88" s="192">
        <v>27</v>
      </c>
    </row>
    <row r="89" spans="1:38">
      <c r="A89" s="312" t="s">
        <v>467</v>
      </c>
      <c r="B89" s="126">
        <v>62</v>
      </c>
      <c r="C89" s="169">
        <v>250110.48</v>
      </c>
      <c r="D89" s="168">
        <v>64</v>
      </c>
      <c r="E89" s="170">
        <v>254586.89</v>
      </c>
      <c r="F89" s="167">
        <v>69</v>
      </c>
      <c r="G89" s="168">
        <v>36</v>
      </c>
      <c r="H89" s="168">
        <v>36</v>
      </c>
      <c r="I89" s="168">
        <v>3</v>
      </c>
      <c r="J89" s="168">
        <v>9</v>
      </c>
      <c r="K89" s="168">
        <v>27</v>
      </c>
      <c r="L89" s="168">
        <v>1</v>
      </c>
      <c r="M89" s="168">
        <v>0</v>
      </c>
      <c r="N89" s="168">
        <v>0</v>
      </c>
      <c r="O89" s="168">
        <v>0</v>
      </c>
      <c r="P89" s="168">
        <v>1</v>
      </c>
      <c r="Q89" s="168">
        <v>0</v>
      </c>
      <c r="R89" s="168">
        <v>0</v>
      </c>
      <c r="S89" s="168">
        <v>3</v>
      </c>
      <c r="T89" s="168">
        <v>0</v>
      </c>
      <c r="U89" s="168">
        <v>0</v>
      </c>
      <c r="V89" s="168">
        <v>0</v>
      </c>
      <c r="W89" s="168">
        <v>0</v>
      </c>
      <c r="X89" s="168">
        <v>16</v>
      </c>
      <c r="Y89" s="168">
        <v>50</v>
      </c>
      <c r="Z89" s="168">
        <v>3</v>
      </c>
      <c r="AA89" s="168">
        <v>21</v>
      </c>
      <c r="AB89" s="168">
        <v>41</v>
      </c>
      <c r="AC89" s="168">
        <v>0</v>
      </c>
      <c r="AD89" s="192">
        <v>7</v>
      </c>
      <c r="AE89" s="167">
        <v>26</v>
      </c>
      <c r="AF89" s="168">
        <v>19</v>
      </c>
      <c r="AG89" s="168">
        <v>16</v>
      </c>
      <c r="AH89" s="168">
        <v>0</v>
      </c>
      <c r="AI89" s="192">
        <v>26</v>
      </c>
      <c r="AJ89" s="167">
        <v>86</v>
      </c>
      <c r="AK89" s="168">
        <v>42</v>
      </c>
      <c r="AL89" s="192">
        <v>51</v>
      </c>
    </row>
    <row r="90" spans="1:38">
      <c r="A90" s="312" t="s">
        <v>468</v>
      </c>
      <c r="B90" s="126">
        <v>137</v>
      </c>
      <c r="C90" s="169">
        <v>563124.72</v>
      </c>
      <c r="D90" s="168">
        <v>151</v>
      </c>
      <c r="E90" s="170">
        <v>620120.4</v>
      </c>
      <c r="F90" s="167">
        <v>165</v>
      </c>
      <c r="G90" s="168">
        <v>98</v>
      </c>
      <c r="H90" s="168">
        <v>73</v>
      </c>
      <c r="I90" s="168">
        <v>11</v>
      </c>
      <c r="J90" s="168">
        <v>24</v>
      </c>
      <c r="K90" s="168">
        <v>46</v>
      </c>
      <c r="L90" s="168">
        <v>0</v>
      </c>
      <c r="M90" s="168">
        <v>1</v>
      </c>
      <c r="N90" s="168">
        <v>0</v>
      </c>
      <c r="O90" s="168">
        <v>0</v>
      </c>
      <c r="P90" s="168">
        <v>1</v>
      </c>
      <c r="Q90" s="168">
        <v>0</v>
      </c>
      <c r="R90" s="168">
        <v>0</v>
      </c>
      <c r="S90" s="168">
        <v>8</v>
      </c>
      <c r="T90" s="168">
        <v>0</v>
      </c>
      <c r="U90" s="168">
        <v>0</v>
      </c>
      <c r="V90" s="168">
        <v>0</v>
      </c>
      <c r="W90" s="168">
        <v>0</v>
      </c>
      <c r="X90" s="168">
        <v>24</v>
      </c>
      <c r="Y90" s="168">
        <v>130</v>
      </c>
      <c r="Z90" s="168">
        <v>11</v>
      </c>
      <c r="AA90" s="168">
        <v>36</v>
      </c>
      <c r="AB90" s="168">
        <v>60</v>
      </c>
      <c r="AC90" s="168">
        <v>0</v>
      </c>
      <c r="AD90" s="192">
        <v>69</v>
      </c>
      <c r="AE90" s="167">
        <v>55</v>
      </c>
      <c r="AF90" s="168">
        <v>29</v>
      </c>
      <c r="AG90" s="168">
        <v>24</v>
      </c>
      <c r="AH90" s="168">
        <v>25</v>
      </c>
      <c r="AI90" s="192">
        <v>21</v>
      </c>
      <c r="AJ90" s="167">
        <v>242</v>
      </c>
      <c r="AK90" s="168">
        <v>134</v>
      </c>
      <c r="AL90" s="192">
        <v>106</v>
      </c>
    </row>
    <row r="91" spans="1:38">
      <c r="A91" s="312" t="s">
        <v>469</v>
      </c>
      <c r="B91" s="126">
        <v>133</v>
      </c>
      <c r="C91" s="169">
        <v>555962.18999999994</v>
      </c>
      <c r="D91" s="168">
        <v>130</v>
      </c>
      <c r="E91" s="170">
        <v>543932.63</v>
      </c>
      <c r="F91" s="167">
        <v>171</v>
      </c>
      <c r="G91" s="168">
        <v>91</v>
      </c>
      <c r="H91" s="168">
        <v>88</v>
      </c>
      <c r="I91" s="168">
        <v>6</v>
      </c>
      <c r="J91" s="168">
        <v>24</v>
      </c>
      <c r="K91" s="168">
        <v>64</v>
      </c>
      <c r="L91" s="168">
        <v>4</v>
      </c>
      <c r="M91" s="168">
        <v>7</v>
      </c>
      <c r="N91" s="168">
        <v>0</v>
      </c>
      <c r="O91" s="168">
        <v>0</v>
      </c>
      <c r="P91" s="168">
        <v>4</v>
      </c>
      <c r="Q91" s="168">
        <v>0</v>
      </c>
      <c r="R91" s="168">
        <v>0</v>
      </c>
      <c r="S91" s="168">
        <v>6</v>
      </c>
      <c r="T91" s="168">
        <v>0</v>
      </c>
      <c r="U91" s="168">
        <v>0</v>
      </c>
      <c r="V91" s="168">
        <v>0</v>
      </c>
      <c r="W91" s="168">
        <v>0</v>
      </c>
      <c r="X91" s="168">
        <v>22</v>
      </c>
      <c r="Y91" s="168">
        <v>141</v>
      </c>
      <c r="Z91" s="168">
        <v>8</v>
      </c>
      <c r="AA91" s="168">
        <v>97</v>
      </c>
      <c r="AB91" s="168">
        <v>73</v>
      </c>
      <c r="AC91" s="168">
        <v>0</v>
      </c>
      <c r="AD91" s="192">
        <v>1</v>
      </c>
      <c r="AE91" s="167">
        <v>82</v>
      </c>
      <c r="AF91" s="168">
        <v>41</v>
      </c>
      <c r="AG91" s="168">
        <v>37</v>
      </c>
      <c r="AH91" s="168">
        <v>49</v>
      </c>
      <c r="AI91" s="192">
        <v>33</v>
      </c>
      <c r="AJ91" s="167">
        <v>193</v>
      </c>
      <c r="AK91" s="168">
        <v>104</v>
      </c>
      <c r="AL91" s="192">
        <v>102</v>
      </c>
    </row>
    <row r="92" spans="1:38">
      <c r="A92" s="312" t="s">
        <v>470</v>
      </c>
      <c r="B92" s="126">
        <v>18</v>
      </c>
      <c r="C92" s="169">
        <v>71480.399999999994</v>
      </c>
      <c r="D92" s="168">
        <v>15</v>
      </c>
      <c r="E92" s="170">
        <v>59451.46</v>
      </c>
      <c r="F92" s="167">
        <v>17</v>
      </c>
      <c r="G92" s="168">
        <v>8</v>
      </c>
      <c r="H92" s="168">
        <v>11</v>
      </c>
      <c r="I92" s="168">
        <v>2</v>
      </c>
      <c r="J92" s="168">
        <v>1</v>
      </c>
      <c r="K92" s="168">
        <v>11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1</v>
      </c>
      <c r="T92" s="168">
        <v>0</v>
      </c>
      <c r="U92" s="168">
        <v>0</v>
      </c>
      <c r="V92" s="168">
        <v>0</v>
      </c>
      <c r="W92" s="168">
        <v>0</v>
      </c>
      <c r="X92" s="168">
        <v>5</v>
      </c>
      <c r="Y92" s="168">
        <v>11</v>
      </c>
      <c r="Z92" s="168">
        <v>1</v>
      </c>
      <c r="AA92" s="168">
        <v>5</v>
      </c>
      <c r="AB92" s="168">
        <v>9</v>
      </c>
      <c r="AC92" s="168">
        <v>0</v>
      </c>
      <c r="AD92" s="192">
        <v>3</v>
      </c>
      <c r="AE92" s="167">
        <v>3</v>
      </c>
      <c r="AF92" s="168">
        <v>1</v>
      </c>
      <c r="AG92" s="168">
        <v>2</v>
      </c>
      <c r="AH92" s="168">
        <v>2</v>
      </c>
      <c r="AI92" s="192">
        <v>1</v>
      </c>
      <c r="AJ92" s="167">
        <v>31</v>
      </c>
      <c r="AK92" s="168">
        <v>18</v>
      </c>
      <c r="AL92" s="192">
        <v>19</v>
      </c>
    </row>
    <row r="93" spans="1:38">
      <c r="A93" s="312" t="s">
        <v>471</v>
      </c>
      <c r="B93" s="126">
        <v>102</v>
      </c>
      <c r="C93" s="169">
        <v>442768.21</v>
      </c>
      <c r="D93" s="168">
        <v>100</v>
      </c>
      <c r="E93" s="170">
        <v>433848</v>
      </c>
      <c r="F93" s="167">
        <v>124</v>
      </c>
      <c r="G93" s="168">
        <v>49</v>
      </c>
      <c r="H93" s="168">
        <v>61</v>
      </c>
      <c r="I93" s="168">
        <v>7</v>
      </c>
      <c r="J93" s="168">
        <v>15</v>
      </c>
      <c r="K93" s="168">
        <v>35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27</v>
      </c>
      <c r="Y93" s="168">
        <v>92</v>
      </c>
      <c r="Z93" s="168">
        <v>5</v>
      </c>
      <c r="AA93" s="168">
        <v>55</v>
      </c>
      <c r="AB93" s="168">
        <v>57</v>
      </c>
      <c r="AC93" s="168">
        <v>0</v>
      </c>
      <c r="AD93" s="192">
        <v>12</v>
      </c>
      <c r="AE93" s="167">
        <v>64</v>
      </c>
      <c r="AF93" s="168">
        <v>37</v>
      </c>
      <c r="AG93" s="168">
        <v>36</v>
      </c>
      <c r="AH93" s="168">
        <v>64</v>
      </c>
      <c r="AI93" s="192">
        <v>0</v>
      </c>
      <c r="AJ93" s="167">
        <v>162</v>
      </c>
      <c r="AK93" s="168">
        <v>81</v>
      </c>
      <c r="AL93" s="192">
        <v>92</v>
      </c>
    </row>
    <row r="94" spans="1:38">
      <c r="A94" s="312" t="s">
        <v>472</v>
      </c>
      <c r="B94" s="126">
        <v>60</v>
      </c>
      <c r="C94" s="169">
        <v>260308.8</v>
      </c>
      <c r="D94" s="168">
        <v>71</v>
      </c>
      <c r="E94" s="170">
        <v>305958.48</v>
      </c>
      <c r="F94" s="167">
        <v>93</v>
      </c>
      <c r="G94" s="168">
        <v>51</v>
      </c>
      <c r="H94" s="168">
        <v>59</v>
      </c>
      <c r="I94" s="168">
        <v>10</v>
      </c>
      <c r="J94" s="168">
        <v>15</v>
      </c>
      <c r="K94" s="168">
        <v>40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4</v>
      </c>
      <c r="T94" s="168">
        <v>0</v>
      </c>
      <c r="U94" s="168">
        <v>0</v>
      </c>
      <c r="V94" s="168">
        <v>0</v>
      </c>
      <c r="W94" s="168">
        <v>0</v>
      </c>
      <c r="X94" s="168">
        <v>30</v>
      </c>
      <c r="Y94" s="168">
        <v>60</v>
      </c>
      <c r="Z94" s="168">
        <v>3</v>
      </c>
      <c r="AA94" s="168">
        <v>41</v>
      </c>
      <c r="AB94" s="168">
        <v>42</v>
      </c>
      <c r="AC94" s="168">
        <v>2</v>
      </c>
      <c r="AD94" s="192">
        <v>8</v>
      </c>
      <c r="AE94" s="167">
        <v>50</v>
      </c>
      <c r="AF94" s="168">
        <v>35</v>
      </c>
      <c r="AG94" s="168">
        <v>31</v>
      </c>
      <c r="AH94" s="168">
        <v>38</v>
      </c>
      <c r="AI94" s="192">
        <v>0</v>
      </c>
      <c r="AJ94" s="167">
        <v>119</v>
      </c>
      <c r="AK94" s="168">
        <v>68</v>
      </c>
      <c r="AL94" s="192">
        <v>74</v>
      </c>
    </row>
    <row r="95" spans="1:38" ht="14.25" thickBot="1">
      <c r="A95" s="316" t="s">
        <v>473</v>
      </c>
      <c r="B95" s="202">
        <f>SUM(B84:B94)</f>
        <v>692</v>
      </c>
      <c r="C95" s="203">
        <f t="shared" ref="C95:AL95" si="7">SUM(C84:C94)</f>
        <v>2904410.1199999996</v>
      </c>
      <c r="D95" s="204">
        <f t="shared" si="7"/>
        <v>695</v>
      </c>
      <c r="E95" s="229">
        <f t="shared" si="7"/>
        <v>2904831.09</v>
      </c>
      <c r="F95" s="205">
        <f t="shared" si="7"/>
        <v>845</v>
      </c>
      <c r="G95" s="204">
        <f t="shared" si="7"/>
        <v>486</v>
      </c>
      <c r="H95" s="204">
        <f t="shared" si="7"/>
        <v>423</v>
      </c>
      <c r="I95" s="204">
        <f t="shared" si="7"/>
        <v>53</v>
      </c>
      <c r="J95" s="204">
        <f t="shared" si="7"/>
        <v>113</v>
      </c>
      <c r="K95" s="204">
        <f t="shared" si="7"/>
        <v>285</v>
      </c>
      <c r="L95" s="204">
        <f t="shared" si="7"/>
        <v>7</v>
      </c>
      <c r="M95" s="204">
        <f t="shared" si="7"/>
        <v>10</v>
      </c>
      <c r="N95" s="204">
        <f t="shared" si="7"/>
        <v>0</v>
      </c>
      <c r="O95" s="204">
        <f t="shared" si="7"/>
        <v>0</v>
      </c>
      <c r="P95" s="204">
        <f t="shared" si="7"/>
        <v>7</v>
      </c>
      <c r="Q95" s="204">
        <f t="shared" si="7"/>
        <v>0</v>
      </c>
      <c r="R95" s="204">
        <f t="shared" si="7"/>
        <v>0</v>
      </c>
      <c r="S95" s="204">
        <f t="shared" si="7"/>
        <v>37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172</v>
      </c>
      <c r="Y95" s="204">
        <f t="shared" si="7"/>
        <v>631</v>
      </c>
      <c r="Z95" s="204">
        <f t="shared" si="7"/>
        <v>42</v>
      </c>
      <c r="AA95" s="204">
        <f t="shared" si="7"/>
        <v>323</v>
      </c>
      <c r="AB95" s="204">
        <f t="shared" si="7"/>
        <v>356</v>
      </c>
      <c r="AC95" s="204">
        <f t="shared" si="7"/>
        <v>2</v>
      </c>
      <c r="AD95" s="206">
        <f t="shared" si="7"/>
        <v>164</v>
      </c>
      <c r="AE95" s="205">
        <f t="shared" si="7"/>
        <v>384</v>
      </c>
      <c r="AF95" s="204">
        <f t="shared" si="7"/>
        <v>239</v>
      </c>
      <c r="AG95" s="204">
        <f t="shared" si="7"/>
        <v>202</v>
      </c>
      <c r="AH95" s="204">
        <f t="shared" si="7"/>
        <v>192</v>
      </c>
      <c r="AI95" s="206">
        <f t="shared" si="7"/>
        <v>170</v>
      </c>
      <c r="AJ95" s="205">
        <f t="shared" si="7"/>
        <v>1099</v>
      </c>
      <c r="AK95" s="204">
        <f t="shared" si="7"/>
        <v>637</v>
      </c>
      <c r="AL95" s="206">
        <f t="shared" si="7"/>
        <v>555</v>
      </c>
    </row>
    <row r="96" spans="1:38" ht="14.25" thickBot="1">
      <c r="A96" s="318" t="s">
        <v>386</v>
      </c>
      <c r="B96" s="208">
        <f>B17+B25+B35+B43+B55+B69+B83+B95</f>
        <v>4373</v>
      </c>
      <c r="C96" s="181">
        <f>C17+C25+C35+C43+C55+C69+C83+C95</f>
        <v>18641977.210000001</v>
      </c>
      <c r="D96" s="180">
        <f t="shared" ref="D96:AL96" si="8">D17+D25+D35+D43+D55+D69+D83+D95</f>
        <v>4357</v>
      </c>
      <c r="E96" s="181">
        <f t="shared" si="8"/>
        <v>18522206.649999999</v>
      </c>
      <c r="F96" s="179">
        <f t="shared" si="8"/>
        <v>4999</v>
      </c>
      <c r="G96" s="180">
        <f t="shared" si="8"/>
        <v>3145</v>
      </c>
      <c r="H96" s="180">
        <f t="shared" si="8"/>
        <v>2407</v>
      </c>
      <c r="I96" s="180">
        <f t="shared" si="8"/>
        <v>371</v>
      </c>
      <c r="J96" s="180">
        <f t="shared" si="8"/>
        <v>648</v>
      </c>
      <c r="K96" s="180">
        <f t="shared" si="8"/>
        <v>1542</v>
      </c>
      <c r="L96" s="180">
        <f t="shared" si="8"/>
        <v>35</v>
      </c>
      <c r="M96" s="180">
        <f t="shared" si="8"/>
        <v>43</v>
      </c>
      <c r="N96" s="180">
        <f t="shared" si="8"/>
        <v>1</v>
      </c>
      <c r="O96" s="180">
        <f t="shared" si="8"/>
        <v>0</v>
      </c>
      <c r="P96" s="180">
        <f t="shared" si="8"/>
        <v>39</v>
      </c>
      <c r="Q96" s="180">
        <f t="shared" si="8"/>
        <v>1</v>
      </c>
      <c r="R96" s="180">
        <f t="shared" si="8"/>
        <v>0</v>
      </c>
      <c r="S96" s="180">
        <f t="shared" si="8"/>
        <v>224</v>
      </c>
      <c r="T96" s="180">
        <f t="shared" si="8"/>
        <v>2</v>
      </c>
      <c r="U96" s="180">
        <f t="shared" si="8"/>
        <v>0</v>
      </c>
      <c r="V96" s="180">
        <f t="shared" si="8"/>
        <v>0</v>
      </c>
      <c r="W96" s="180">
        <f t="shared" si="8"/>
        <v>1</v>
      </c>
      <c r="X96" s="180">
        <f t="shared" si="8"/>
        <v>977</v>
      </c>
      <c r="Y96" s="180">
        <f t="shared" si="8"/>
        <v>3737</v>
      </c>
      <c r="Z96" s="180">
        <f t="shared" si="8"/>
        <v>285</v>
      </c>
      <c r="AA96" s="180">
        <f t="shared" si="8"/>
        <v>2165</v>
      </c>
      <c r="AB96" s="180">
        <f t="shared" si="8"/>
        <v>2237</v>
      </c>
      <c r="AC96" s="180">
        <f t="shared" si="8"/>
        <v>70</v>
      </c>
      <c r="AD96" s="209">
        <f t="shared" si="8"/>
        <v>527</v>
      </c>
      <c r="AE96" s="179">
        <f t="shared" si="8"/>
        <v>2133</v>
      </c>
      <c r="AF96" s="180">
        <f t="shared" si="8"/>
        <v>1345</v>
      </c>
      <c r="AG96" s="180">
        <f t="shared" si="8"/>
        <v>1066</v>
      </c>
      <c r="AH96" s="180">
        <f t="shared" si="8"/>
        <v>1131</v>
      </c>
      <c r="AI96" s="209">
        <f t="shared" si="8"/>
        <v>646</v>
      </c>
      <c r="AJ96" s="179">
        <f t="shared" si="8"/>
        <v>7085</v>
      </c>
      <c r="AK96" s="180">
        <f t="shared" si="8"/>
        <v>4504</v>
      </c>
      <c r="AL96" s="180">
        <f t="shared" si="8"/>
        <v>3275</v>
      </c>
    </row>
    <row r="98" spans="1:38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</row>
    <row r="99" spans="1:38">
      <c r="A99" s="1" t="s">
        <v>491</v>
      </c>
      <c r="B99" s="467">
        <f>B17</f>
        <v>144</v>
      </c>
      <c r="C99" s="352">
        <f t="shared" ref="C99:AL99" si="9">C17</f>
        <v>610173.47</v>
      </c>
      <c r="D99" s="328">
        <f t="shared" si="9"/>
        <v>140</v>
      </c>
      <c r="E99" s="352">
        <f t="shared" si="9"/>
        <v>593184.83000000007</v>
      </c>
      <c r="F99" s="328">
        <f t="shared" si="9"/>
        <v>150</v>
      </c>
      <c r="G99" s="328">
        <f t="shared" si="9"/>
        <v>96</v>
      </c>
      <c r="H99" s="328">
        <f t="shared" si="9"/>
        <v>36</v>
      </c>
      <c r="I99" s="328">
        <f t="shared" si="9"/>
        <v>7</v>
      </c>
      <c r="J99" s="328">
        <f t="shared" si="9"/>
        <v>7</v>
      </c>
      <c r="K99" s="328">
        <f t="shared" si="9"/>
        <v>20</v>
      </c>
      <c r="L99" s="328">
        <f t="shared" si="9"/>
        <v>0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0</v>
      </c>
      <c r="S99" s="328">
        <f t="shared" si="9"/>
        <v>3</v>
      </c>
      <c r="T99" s="328">
        <f t="shared" si="9"/>
        <v>0</v>
      </c>
      <c r="U99" s="328">
        <f t="shared" si="9"/>
        <v>0</v>
      </c>
      <c r="V99" s="328">
        <f t="shared" si="9"/>
        <v>0</v>
      </c>
      <c r="W99" s="328">
        <f t="shared" si="9"/>
        <v>0</v>
      </c>
      <c r="X99" s="328">
        <f t="shared" si="9"/>
        <v>23</v>
      </c>
      <c r="Y99" s="328">
        <f t="shared" si="9"/>
        <v>118</v>
      </c>
      <c r="Z99" s="328">
        <f t="shared" si="9"/>
        <v>9</v>
      </c>
      <c r="AA99" s="328">
        <f t="shared" si="9"/>
        <v>35</v>
      </c>
      <c r="AB99" s="328">
        <f t="shared" si="9"/>
        <v>82</v>
      </c>
      <c r="AC99" s="328">
        <f t="shared" si="9"/>
        <v>3</v>
      </c>
      <c r="AD99" s="328">
        <f t="shared" si="9"/>
        <v>30</v>
      </c>
      <c r="AE99" s="328">
        <f t="shared" si="9"/>
        <v>57</v>
      </c>
      <c r="AF99" s="328">
        <f t="shared" si="9"/>
        <v>35</v>
      </c>
      <c r="AG99" s="328">
        <f t="shared" si="9"/>
        <v>12</v>
      </c>
      <c r="AH99" s="328">
        <f t="shared" si="9"/>
        <v>45</v>
      </c>
      <c r="AI99" s="328">
        <f t="shared" si="9"/>
        <v>4</v>
      </c>
      <c r="AJ99" s="328">
        <f t="shared" si="9"/>
        <v>260</v>
      </c>
      <c r="AK99" s="328">
        <f t="shared" si="9"/>
        <v>170</v>
      </c>
      <c r="AL99" s="328">
        <f t="shared" si="9"/>
        <v>43</v>
      </c>
    </row>
    <row r="100" spans="1:38">
      <c r="A100" s="1" t="s">
        <v>386</v>
      </c>
      <c r="B100" s="467">
        <f>B96-B17</f>
        <v>4229</v>
      </c>
      <c r="C100" s="352">
        <f t="shared" ref="C100:AL100" si="10">C96-C17</f>
        <v>18031803.740000002</v>
      </c>
      <c r="D100" s="328">
        <f t="shared" si="10"/>
        <v>4217</v>
      </c>
      <c r="E100" s="352">
        <f t="shared" si="10"/>
        <v>17929021.82</v>
      </c>
      <c r="F100" s="328">
        <f t="shared" si="10"/>
        <v>4849</v>
      </c>
      <c r="G100" s="328">
        <f t="shared" si="10"/>
        <v>3049</v>
      </c>
      <c r="H100" s="328">
        <f t="shared" si="10"/>
        <v>2371</v>
      </c>
      <c r="I100" s="328">
        <f t="shared" si="10"/>
        <v>364</v>
      </c>
      <c r="J100" s="328">
        <f t="shared" si="10"/>
        <v>641</v>
      </c>
      <c r="K100" s="328">
        <f t="shared" si="10"/>
        <v>1522</v>
      </c>
      <c r="L100" s="328">
        <f t="shared" si="10"/>
        <v>35</v>
      </c>
      <c r="M100" s="328">
        <f t="shared" si="10"/>
        <v>43</v>
      </c>
      <c r="N100" s="328">
        <f t="shared" si="10"/>
        <v>1</v>
      </c>
      <c r="O100" s="328">
        <f t="shared" si="10"/>
        <v>0</v>
      </c>
      <c r="P100" s="328">
        <f t="shared" si="10"/>
        <v>39</v>
      </c>
      <c r="Q100" s="328">
        <f t="shared" si="10"/>
        <v>1</v>
      </c>
      <c r="R100" s="328">
        <f t="shared" si="10"/>
        <v>0</v>
      </c>
      <c r="S100" s="328">
        <f t="shared" si="10"/>
        <v>221</v>
      </c>
      <c r="T100" s="328">
        <f t="shared" si="10"/>
        <v>2</v>
      </c>
      <c r="U100" s="328">
        <f t="shared" si="10"/>
        <v>0</v>
      </c>
      <c r="V100" s="328">
        <f t="shared" si="10"/>
        <v>0</v>
      </c>
      <c r="W100" s="328">
        <f t="shared" si="10"/>
        <v>1</v>
      </c>
      <c r="X100" s="328">
        <f t="shared" si="10"/>
        <v>954</v>
      </c>
      <c r="Y100" s="328">
        <f t="shared" si="10"/>
        <v>3619</v>
      </c>
      <c r="Z100" s="328">
        <f t="shared" si="10"/>
        <v>276</v>
      </c>
      <c r="AA100" s="328">
        <f t="shared" si="10"/>
        <v>2130</v>
      </c>
      <c r="AB100" s="328">
        <f t="shared" si="10"/>
        <v>2155</v>
      </c>
      <c r="AC100" s="328">
        <f t="shared" si="10"/>
        <v>67</v>
      </c>
      <c r="AD100" s="328">
        <f t="shared" si="10"/>
        <v>497</v>
      </c>
      <c r="AE100" s="328">
        <f t="shared" si="10"/>
        <v>2076</v>
      </c>
      <c r="AF100" s="328">
        <f t="shared" si="10"/>
        <v>1310</v>
      </c>
      <c r="AG100" s="328">
        <f t="shared" si="10"/>
        <v>1054</v>
      </c>
      <c r="AH100" s="328">
        <f t="shared" si="10"/>
        <v>1086</v>
      </c>
      <c r="AI100" s="328">
        <f t="shared" si="10"/>
        <v>642</v>
      </c>
      <c r="AJ100" s="328">
        <f t="shared" si="10"/>
        <v>6825</v>
      </c>
      <c r="AK100" s="328">
        <f t="shared" si="10"/>
        <v>4334</v>
      </c>
      <c r="AL100" s="328">
        <f t="shared" si="10"/>
        <v>3232</v>
      </c>
    </row>
    <row r="101" spans="1:38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</row>
  </sheetData>
  <mergeCells count="19">
    <mergeCell ref="A5:A7"/>
    <mergeCell ref="AE6:AE7"/>
    <mergeCell ref="I6:W6"/>
    <mergeCell ref="G6:H6"/>
    <mergeCell ref="B6:B7"/>
    <mergeCell ref="D6:D7"/>
    <mergeCell ref="E6:E7"/>
    <mergeCell ref="C6:C7"/>
    <mergeCell ref="B4:C5"/>
    <mergeCell ref="D4:E5"/>
    <mergeCell ref="X6:Z6"/>
    <mergeCell ref="AA6:AD6"/>
    <mergeCell ref="F4:AD5"/>
    <mergeCell ref="AK6:AL6"/>
    <mergeCell ref="AJ4:AL5"/>
    <mergeCell ref="AJ6:AJ7"/>
    <mergeCell ref="AE4:AI5"/>
    <mergeCell ref="AH6:AI6"/>
    <mergeCell ref="AF6:AG6"/>
  </mergeCells>
  <phoneticPr fontId="17" type="noConversion"/>
  <conditionalFormatting sqref="F9:F96">
    <cfRule type="cellIs" dxfId="262" priority="15" operator="notEqual">
      <formula>$AA9+$AB9+$AC9+$AD9</formula>
    </cfRule>
    <cfRule type="cellIs" dxfId="261" priority="16" operator="notEqual">
      <formula>$X9+$Y9+$Z9</formula>
    </cfRule>
  </conditionalFormatting>
  <conditionalFormatting sqref="G9:H96">
    <cfRule type="cellIs" dxfId="260" priority="14" operator="greaterThan">
      <formula>$F9</formula>
    </cfRule>
  </conditionalFormatting>
  <conditionalFormatting sqref="I9:W96">
    <cfRule type="cellIs" dxfId="259" priority="13" operator="greaterThan">
      <formula>$H9</formula>
    </cfRule>
  </conditionalFormatting>
  <conditionalFormatting sqref="X9:AD96">
    <cfRule type="cellIs" dxfId="258" priority="12" operator="greaterThan">
      <formula>$F9</formula>
    </cfRule>
  </conditionalFormatting>
  <conditionalFormatting sqref="AF9:AI96">
    <cfRule type="cellIs" dxfId="257" priority="11" operator="greaterThan">
      <formula>$AE9</formula>
    </cfRule>
  </conditionalFormatting>
  <conditionalFormatting sqref="AE9:AE96">
    <cfRule type="cellIs" dxfId="256" priority="10" operator="lessThan">
      <formula>$AH9+$AI9</formula>
    </cfRule>
  </conditionalFormatting>
  <conditionalFormatting sqref="AK9:AL96">
    <cfRule type="cellIs" dxfId="255" priority="9" operator="greaterThan">
      <formula>$AJ9</formula>
    </cfRule>
  </conditionalFormatting>
  <conditionalFormatting sqref="F9:F96">
    <cfRule type="cellIs" dxfId="254" priority="7" operator="notEqual">
      <formula>$AA9+$AB9+$AC9+$AD9</formula>
    </cfRule>
    <cfRule type="cellIs" dxfId="253" priority="8" operator="notEqual">
      <formula>$X9+$Y9+$Z9</formula>
    </cfRule>
  </conditionalFormatting>
  <conditionalFormatting sqref="G9:H96">
    <cfRule type="cellIs" dxfId="252" priority="6" operator="greaterThan">
      <formula>$F9</formula>
    </cfRule>
  </conditionalFormatting>
  <conditionalFormatting sqref="I9:W96">
    <cfRule type="cellIs" dxfId="251" priority="5" operator="greaterThan">
      <formula>$H9</formula>
    </cfRule>
  </conditionalFormatting>
  <conditionalFormatting sqref="X9:AD96">
    <cfRule type="cellIs" dxfId="250" priority="4" operator="greaterThan">
      <formula>$F9</formula>
    </cfRule>
  </conditionalFormatting>
  <conditionalFormatting sqref="AF9:AI96">
    <cfRule type="cellIs" dxfId="249" priority="3" operator="greaterThan">
      <formula>$AE9</formula>
    </cfRule>
  </conditionalFormatting>
  <conditionalFormatting sqref="AE9:AE96">
    <cfRule type="cellIs" dxfId="248" priority="2" operator="lessThan">
      <formula>$AH9+$AI9</formula>
    </cfRule>
  </conditionalFormatting>
  <conditionalFormatting sqref="AK9:AL96">
    <cfRule type="cellIs" dxfId="247" priority="1" operator="greaterThan">
      <formula>$AJ9</formula>
    </cfRule>
  </conditionalFormatting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8">
    <pageSetUpPr fitToPage="1"/>
  </sheetPr>
  <dimension ref="A1:BC101"/>
  <sheetViews>
    <sheetView showGridLines="0" zoomScale="70" zoomScaleNormal="70" workbookViewId="0">
      <pane xSplit="1" ySplit="8" topLeftCell="B87" activePane="bottomRight" state="frozenSplit"/>
      <selection pane="topRight" activeCell="B1" sqref="B1"/>
      <selection pane="bottomLeft" activeCell="A8" sqref="A8"/>
      <selection pane="bottomRight" activeCell="J1" sqref="J1:J1048576"/>
    </sheetView>
  </sheetViews>
  <sheetFormatPr defaultRowHeight="12.75"/>
  <cols>
    <col min="1" max="1" width="22.85546875" style="326" customWidth="1"/>
    <col min="2" max="2" width="10.7109375" style="326" customWidth="1"/>
    <col min="3" max="3" width="14.140625" style="326" customWidth="1"/>
    <col min="4" max="4" width="10" style="326" customWidth="1"/>
    <col min="5" max="5" width="13.28515625" style="326" customWidth="1"/>
    <col min="6" max="7" width="7.7109375" style="326" customWidth="1"/>
    <col min="8" max="8" width="8.42578125" style="326" customWidth="1"/>
    <col min="9" max="32" width="7.7109375" style="326" customWidth="1"/>
    <col min="33" max="33" width="8.140625" style="326" customWidth="1"/>
    <col min="34" max="34" width="10.140625" style="326" customWidth="1"/>
    <col min="35" max="35" width="9.7109375" style="326" customWidth="1"/>
    <col min="36" max="38" width="7.7109375" style="326" customWidth="1"/>
    <col min="39" max="39" width="12.85546875" style="326" customWidth="1"/>
    <col min="40" max="42" width="7.7109375" style="326" customWidth="1"/>
    <col min="43" max="16384" width="9.140625" style="326"/>
  </cols>
  <sheetData>
    <row r="1" spans="1:55" s="355" customFormat="1" ht="20.25">
      <c r="A1" s="26" t="s">
        <v>179</v>
      </c>
      <c r="B1" s="354"/>
      <c r="C1" s="354"/>
      <c r="D1" s="354"/>
      <c r="E1" s="354"/>
      <c r="F1" s="354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N1" s="326"/>
      <c r="AO1" s="326"/>
      <c r="AP1" s="326"/>
    </row>
    <row r="2" spans="1:55" s="327" customFormat="1" ht="15.75">
      <c r="A2" s="28" t="s">
        <v>501</v>
      </c>
      <c r="B2" s="356"/>
      <c r="C2" s="356"/>
      <c r="D2" s="356"/>
      <c r="E2" s="356"/>
      <c r="F2" s="356"/>
    </row>
    <row r="3" spans="1:55" ht="16.5" thickBot="1">
      <c r="B3" s="357"/>
      <c r="C3" s="357"/>
      <c r="D3" s="357"/>
      <c r="E3" s="357"/>
      <c r="F3" s="357"/>
      <c r="X3" s="327"/>
      <c r="Y3" s="327"/>
      <c r="Z3" s="327"/>
      <c r="AA3" s="327"/>
      <c r="AB3" s="327"/>
      <c r="AC3" s="327"/>
      <c r="AD3" s="327"/>
      <c r="AP3" s="358" t="s">
        <v>208</v>
      </c>
    </row>
    <row r="4" spans="1:55" ht="26.25" customHeight="1">
      <c r="A4" s="359"/>
      <c r="B4" s="571" t="s">
        <v>9</v>
      </c>
      <c r="C4" s="572"/>
      <c r="D4" s="592" t="s">
        <v>4</v>
      </c>
      <c r="E4" s="572"/>
      <c r="F4" s="571" t="s">
        <v>298</v>
      </c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86"/>
      <c r="AE4" s="572" t="s">
        <v>293</v>
      </c>
      <c r="AF4" s="572"/>
      <c r="AG4" s="572"/>
      <c r="AH4" s="572"/>
      <c r="AI4" s="572"/>
      <c r="AJ4" s="571" t="s">
        <v>300</v>
      </c>
      <c r="AK4" s="572"/>
      <c r="AL4" s="680"/>
      <c r="AM4" s="597" t="s">
        <v>351</v>
      </c>
      <c r="AN4" s="571" t="s">
        <v>301</v>
      </c>
      <c r="AO4" s="572"/>
      <c r="AP4" s="586"/>
    </row>
    <row r="5" spans="1:55" ht="33" customHeight="1">
      <c r="A5" s="675" t="s">
        <v>231</v>
      </c>
      <c r="B5" s="573"/>
      <c r="C5" s="574"/>
      <c r="D5" s="576"/>
      <c r="E5" s="574"/>
      <c r="F5" s="573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83"/>
      <c r="AE5" s="574"/>
      <c r="AF5" s="574"/>
      <c r="AG5" s="574"/>
      <c r="AH5" s="574"/>
      <c r="AI5" s="574"/>
      <c r="AJ5" s="573"/>
      <c r="AK5" s="574"/>
      <c r="AL5" s="568"/>
      <c r="AM5" s="598"/>
      <c r="AN5" s="573"/>
      <c r="AO5" s="574"/>
      <c r="AP5" s="583"/>
    </row>
    <row r="6" spans="1:55" ht="30" customHeight="1">
      <c r="A6" s="675"/>
      <c r="B6" s="650" t="s">
        <v>2</v>
      </c>
      <c r="C6" s="678" t="s">
        <v>156</v>
      </c>
      <c r="D6" s="678" t="s">
        <v>3</v>
      </c>
      <c r="E6" s="677" t="s">
        <v>156</v>
      </c>
      <c r="F6" s="650" t="s">
        <v>45</v>
      </c>
      <c r="G6" s="576" t="s">
        <v>46</v>
      </c>
      <c r="H6" s="568"/>
      <c r="I6" s="579" t="s">
        <v>356</v>
      </c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70" t="s">
        <v>249</v>
      </c>
      <c r="Y6" s="570"/>
      <c r="Z6" s="570"/>
      <c r="AA6" s="570" t="s">
        <v>250</v>
      </c>
      <c r="AB6" s="570"/>
      <c r="AC6" s="570"/>
      <c r="AD6" s="575"/>
      <c r="AE6" s="679" t="s">
        <v>45</v>
      </c>
      <c r="AF6" s="565" t="s">
        <v>46</v>
      </c>
      <c r="AG6" s="566"/>
      <c r="AH6" s="564" t="s">
        <v>155</v>
      </c>
      <c r="AI6" s="565"/>
      <c r="AJ6" s="650" t="s">
        <v>27</v>
      </c>
      <c r="AK6" s="678" t="s">
        <v>28</v>
      </c>
      <c r="AL6" s="567" t="s">
        <v>20</v>
      </c>
      <c r="AM6" s="598"/>
      <c r="AN6" s="650" t="s">
        <v>45</v>
      </c>
      <c r="AO6" s="564" t="s">
        <v>46</v>
      </c>
      <c r="AP6" s="585"/>
    </row>
    <row r="7" spans="1:55" ht="64.5" customHeight="1">
      <c r="A7" s="676"/>
      <c r="B7" s="560"/>
      <c r="C7" s="561"/>
      <c r="D7" s="561"/>
      <c r="E7" s="576"/>
      <c r="F7" s="560"/>
      <c r="G7" s="30" t="s">
        <v>47</v>
      </c>
      <c r="H7" s="34" t="s">
        <v>49</v>
      </c>
      <c r="I7" s="261" t="s">
        <v>132</v>
      </c>
      <c r="J7" s="17" t="s">
        <v>133</v>
      </c>
      <c r="K7" s="17" t="s">
        <v>134</v>
      </c>
      <c r="L7" s="17" t="s">
        <v>135</v>
      </c>
      <c r="M7" s="17" t="s">
        <v>136</v>
      </c>
      <c r="N7" s="17" t="s">
        <v>137</v>
      </c>
      <c r="O7" s="17" t="s">
        <v>138</v>
      </c>
      <c r="P7" s="262" t="s">
        <v>139</v>
      </c>
      <c r="Q7" s="257" t="s">
        <v>140</v>
      </c>
      <c r="R7" s="17" t="s">
        <v>141</v>
      </c>
      <c r="S7" s="17" t="s">
        <v>227</v>
      </c>
      <c r="T7" s="17" t="s">
        <v>143</v>
      </c>
      <c r="U7" s="17" t="s">
        <v>144</v>
      </c>
      <c r="V7" s="17" t="s">
        <v>145</v>
      </c>
      <c r="W7" s="262" t="s">
        <v>228</v>
      </c>
      <c r="X7" s="17" t="s">
        <v>246</v>
      </c>
      <c r="Y7" s="17" t="s">
        <v>238</v>
      </c>
      <c r="Z7" s="17" t="s">
        <v>239</v>
      </c>
      <c r="AA7" s="293" t="s">
        <v>244</v>
      </c>
      <c r="AB7" s="293" t="s">
        <v>242</v>
      </c>
      <c r="AC7" s="293" t="s">
        <v>243</v>
      </c>
      <c r="AD7" s="260" t="s">
        <v>245</v>
      </c>
      <c r="AE7" s="568"/>
      <c r="AF7" s="263" t="s">
        <v>47</v>
      </c>
      <c r="AG7" s="263" t="s">
        <v>73</v>
      </c>
      <c r="AH7" s="263" t="s">
        <v>375</v>
      </c>
      <c r="AI7" s="263" t="s">
        <v>58</v>
      </c>
      <c r="AJ7" s="560"/>
      <c r="AK7" s="561"/>
      <c r="AL7" s="568"/>
      <c r="AM7" s="562"/>
      <c r="AN7" s="560"/>
      <c r="AO7" s="263" t="s">
        <v>47</v>
      </c>
      <c r="AP7" s="273" t="s">
        <v>73</v>
      </c>
    </row>
    <row r="8" spans="1:55" ht="11.25" customHeight="1" thickBot="1">
      <c r="A8" s="98">
        <v>1</v>
      </c>
      <c r="B8" s="61">
        <v>2</v>
      </c>
      <c r="C8" s="62">
        <v>3</v>
      </c>
      <c r="D8" s="62">
        <v>5</v>
      </c>
      <c r="E8" s="68">
        <v>6</v>
      </c>
      <c r="F8" s="61">
        <v>8</v>
      </c>
      <c r="G8" s="62">
        <v>9</v>
      </c>
      <c r="H8" s="62">
        <v>10</v>
      </c>
      <c r="I8" s="62">
        <v>11</v>
      </c>
      <c r="J8" s="62">
        <v>12</v>
      </c>
      <c r="K8" s="62">
        <v>13</v>
      </c>
      <c r="L8" s="62">
        <v>14</v>
      </c>
      <c r="M8" s="62">
        <v>15</v>
      </c>
      <c r="N8" s="62">
        <v>16</v>
      </c>
      <c r="O8" s="62">
        <v>17</v>
      </c>
      <c r="P8" s="62">
        <v>18</v>
      </c>
      <c r="Q8" s="62">
        <v>19</v>
      </c>
      <c r="R8" s="62">
        <v>20</v>
      </c>
      <c r="S8" s="62">
        <v>21</v>
      </c>
      <c r="T8" s="62">
        <v>22</v>
      </c>
      <c r="U8" s="62">
        <v>23</v>
      </c>
      <c r="V8" s="62">
        <v>24</v>
      </c>
      <c r="W8" s="68">
        <v>25</v>
      </c>
      <c r="X8" s="62">
        <v>26</v>
      </c>
      <c r="Y8" s="68">
        <v>27</v>
      </c>
      <c r="Z8" s="62">
        <v>28</v>
      </c>
      <c r="AA8" s="68">
        <v>29</v>
      </c>
      <c r="AB8" s="62">
        <v>30</v>
      </c>
      <c r="AC8" s="68">
        <v>31</v>
      </c>
      <c r="AD8" s="63">
        <v>32</v>
      </c>
      <c r="AE8" s="94">
        <v>33</v>
      </c>
      <c r="AF8" s="62">
        <v>34</v>
      </c>
      <c r="AG8" s="62">
        <v>35</v>
      </c>
      <c r="AH8" s="62">
        <v>36</v>
      </c>
      <c r="AI8" s="68">
        <v>37</v>
      </c>
      <c r="AJ8" s="61">
        <v>38</v>
      </c>
      <c r="AK8" s="62">
        <v>39</v>
      </c>
      <c r="AL8" s="68">
        <v>40</v>
      </c>
      <c r="AM8" s="63">
        <v>41</v>
      </c>
      <c r="AN8" s="61">
        <v>42</v>
      </c>
      <c r="AO8" s="62">
        <v>43</v>
      </c>
      <c r="AP8" s="63">
        <v>44</v>
      </c>
    </row>
    <row r="9" spans="1:55" ht="13.5" thickTop="1">
      <c r="A9" s="306" t="s">
        <v>387</v>
      </c>
      <c r="B9" s="199">
        <v>0</v>
      </c>
      <c r="C9" s="165">
        <v>0</v>
      </c>
      <c r="D9" s="164">
        <v>0</v>
      </c>
      <c r="E9" s="165">
        <v>0</v>
      </c>
      <c r="F9" s="163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89">
        <v>0</v>
      </c>
      <c r="AE9" s="163">
        <v>2</v>
      </c>
      <c r="AF9" s="164">
        <v>2</v>
      </c>
      <c r="AG9" s="164">
        <v>2</v>
      </c>
      <c r="AH9" s="164">
        <v>2</v>
      </c>
      <c r="AI9" s="189">
        <v>0</v>
      </c>
      <c r="AJ9" s="163">
        <v>2</v>
      </c>
      <c r="AK9" s="164">
        <v>0</v>
      </c>
      <c r="AL9" s="164">
        <v>0</v>
      </c>
      <c r="AM9" s="189">
        <v>0</v>
      </c>
      <c r="AN9" s="137">
        <v>0</v>
      </c>
      <c r="AO9" s="164">
        <v>0</v>
      </c>
      <c r="AP9" s="189">
        <v>0</v>
      </c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</row>
    <row r="10" spans="1:55">
      <c r="A10" s="312" t="s">
        <v>388</v>
      </c>
      <c r="B10" s="126">
        <v>3</v>
      </c>
      <c r="C10" s="169">
        <v>16126.56</v>
      </c>
      <c r="D10" s="168">
        <v>3</v>
      </c>
      <c r="E10" s="169">
        <v>16126.56</v>
      </c>
      <c r="F10" s="167">
        <v>3</v>
      </c>
      <c r="G10" s="168">
        <v>3</v>
      </c>
      <c r="H10" s="168">
        <v>3</v>
      </c>
      <c r="I10" s="168">
        <v>0</v>
      </c>
      <c r="J10" s="168">
        <v>0</v>
      </c>
      <c r="K10" s="168">
        <v>2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1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2</v>
      </c>
      <c r="Z10" s="168">
        <v>1</v>
      </c>
      <c r="AA10" s="168">
        <v>0</v>
      </c>
      <c r="AB10" s="168">
        <v>0</v>
      </c>
      <c r="AC10" s="168">
        <v>0</v>
      </c>
      <c r="AD10" s="192">
        <v>3</v>
      </c>
      <c r="AE10" s="167">
        <v>56</v>
      </c>
      <c r="AF10" s="168">
        <v>2</v>
      </c>
      <c r="AG10" s="168">
        <v>56</v>
      </c>
      <c r="AH10" s="168">
        <v>56</v>
      </c>
      <c r="AI10" s="192">
        <v>0</v>
      </c>
      <c r="AJ10" s="167">
        <v>56</v>
      </c>
      <c r="AK10" s="168">
        <v>0</v>
      </c>
      <c r="AL10" s="168">
        <v>0</v>
      </c>
      <c r="AM10" s="192">
        <v>0</v>
      </c>
      <c r="AN10" s="138">
        <v>4</v>
      </c>
      <c r="AO10" s="168">
        <v>4</v>
      </c>
      <c r="AP10" s="192">
        <v>4</v>
      </c>
    </row>
    <row r="11" spans="1:55">
      <c r="A11" s="312" t="s">
        <v>389</v>
      </c>
      <c r="B11" s="126">
        <v>0</v>
      </c>
      <c r="C11" s="169">
        <v>0</v>
      </c>
      <c r="D11" s="168">
        <v>0</v>
      </c>
      <c r="E11" s="169">
        <v>0</v>
      </c>
      <c r="F11" s="167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92">
        <v>0</v>
      </c>
      <c r="AE11" s="167">
        <v>4</v>
      </c>
      <c r="AF11" s="168">
        <v>0</v>
      </c>
      <c r="AG11" s="168">
        <v>4</v>
      </c>
      <c r="AH11" s="168">
        <v>4</v>
      </c>
      <c r="AI11" s="192">
        <v>0</v>
      </c>
      <c r="AJ11" s="167">
        <v>4</v>
      </c>
      <c r="AK11" s="168">
        <v>0</v>
      </c>
      <c r="AL11" s="168">
        <v>0</v>
      </c>
      <c r="AM11" s="192">
        <v>0</v>
      </c>
      <c r="AN11" s="138">
        <v>0</v>
      </c>
      <c r="AO11" s="168">
        <v>0</v>
      </c>
      <c r="AP11" s="192">
        <v>0</v>
      </c>
    </row>
    <row r="12" spans="1:55">
      <c r="A12" s="312" t="s">
        <v>390</v>
      </c>
      <c r="B12" s="126">
        <v>0</v>
      </c>
      <c r="C12" s="169">
        <v>0</v>
      </c>
      <c r="D12" s="168">
        <v>0</v>
      </c>
      <c r="E12" s="169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92">
        <v>0</v>
      </c>
      <c r="AE12" s="167">
        <v>0</v>
      </c>
      <c r="AF12" s="168">
        <v>0</v>
      </c>
      <c r="AG12" s="168">
        <v>0</v>
      </c>
      <c r="AH12" s="168">
        <v>0</v>
      </c>
      <c r="AI12" s="192">
        <v>0</v>
      </c>
      <c r="AJ12" s="167">
        <v>0</v>
      </c>
      <c r="AK12" s="168">
        <v>0</v>
      </c>
      <c r="AL12" s="168">
        <v>0</v>
      </c>
      <c r="AM12" s="192">
        <v>0</v>
      </c>
      <c r="AN12" s="138">
        <v>2</v>
      </c>
      <c r="AO12" s="168">
        <v>2</v>
      </c>
      <c r="AP12" s="192">
        <v>2</v>
      </c>
    </row>
    <row r="13" spans="1:55">
      <c r="A13" s="312" t="s">
        <v>391</v>
      </c>
      <c r="B13" s="126">
        <v>169</v>
      </c>
      <c r="C13" s="169">
        <v>1019962.32</v>
      </c>
      <c r="D13" s="168">
        <v>0</v>
      </c>
      <c r="E13" s="169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92">
        <v>0</v>
      </c>
      <c r="AE13" s="167">
        <v>0</v>
      </c>
      <c r="AF13" s="168">
        <v>0</v>
      </c>
      <c r="AG13" s="168">
        <v>0</v>
      </c>
      <c r="AH13" s="168">
        <v>0</v>
      </c>
      <c r="AI13" s="192">
        <v>0</v>
      </c>
      <c r="AJ13" s="167">
        <v>0</v>
      </c>
      <c r="AK13" s="168">
        <v>0</v>
      </c>
      <c r="AL13" s="168">
        <v>0</v>
      </c>
      <c r="AM13" s="192">
        <v>0</v>
      </c>
      <c r="AN13" s="138">
        <v>0</v>
      </c>
      <c r="AO13" s="168">
        <v>0</v>
      </c>
      <c r="AP13" s="192">
        <v>0</v>
      </c>
    </row>
    <row r="14" spans="1:55">
      <c r="A14" s="312" t="s">
        <v>392</v>
      </c>
      <c r="B14" s="126">
        <v>0</v>
      </c>
      <c r="C14" s="169">
        <v>0</v>
      </c>
      <c r="D14" s="168">
        <v>0</v>
      </c>
      <c r="E14" s="169">
        <v>0</v>
      </c>
      <c r="F14" s="167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92">
        <v>0</v>
      </c>
      <c r="AE14" s="167">
        <v>0</v>
      </c>
      <c r="AF14" s="168">
        <v>0</v>
      </c>
      <c r="AG14" s="168">
        <v>0</v>
      </c>
      <c r="AH14" s="168">
        <v>0</v>
      </c>
      <c r="AI14" s="192">
        <v>0</v>
      </c>
      <c r="AJ14" s="167">
        <v>0</v>
      </c>
      <c r="AK14" s="168">
        <v>0</v>
      </c>
      <c r="AL14" s="168">
        <v>0</v>
      </c>
      <c r="AM14" s="192">
        <v>0</v>
      </c>
      <c r="AN14" s="138">
        <v>0</v>
      </c>
      <c r="AO14" s="168">
        <v>0</v>
      </c>
      <c r="AP14" s="192">
        <v>0</v>
      </c>
    </row>
    <row r="15" spans="1:55">
      <c r="A15" s="312" t="s">
        <v>393</v>
      </c>
      <c r="B15" s="126">
        <v>0</v>
      </c>
      <c r="C15" s="169">
        <v>0</v>
      </c>
      <c r="D15" s="168">
        <v>0</v>
      </c>
      <c r="E15" s="169">
        <v>0</v>
      </c>
      <c r="F15" s="167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92">
        <v>0</v>
      </c>
      <c r="AE15" s="167">
        <v>6</v>
      </c>
      <c r="AF15" s="168">
        <v>1</v>
      </c>
      <c r="AG15" s="168">
        <v>2</v>
      </c>
      <c r="AH15" s="168">
        <v>1</v>
      </c>
      <c r="AI15" s="192">
        <v>0</v>
      </c>
      <c r="AJ15" s="167">
        <v>0</v>
      </c>
      <c r="AK15" s="168">
        <v>0</v>
      </c>
      <c r="AL15" s="168">
        <v>0</v>
      </c>
      <c r="AM15" s="192">
        <v>0</v>
      </c>
      <c r="AN15" s="138">
        <v>0</v>
      </c>
      <c r="AO15" s="168">
        <v>0</v>
      </c>
      <c r="AP15" s="192">
        <v>0</v>
      </c>
    </row>
    <row r="16" spans="1:55">
      <c r="A16" s="312" t="s">
        <v>394</v>
      </c>
      <c r="B16" s="126">
        <v>7</v>
      </c>
      <c r="C16" s="169">
        <v>33735.24</v>
      </c>
      <c r="D16" s="168">
        <v>7</v>
      </c>
      <c r="E16" s="169">
        <v>33735.24</v>
      </c>
      <c r="F16" s="167">
        <v>7</v>
      </c>
      <c r="G16" s="168">
        <v>1</v>
      </c>
      <c r="H16" s="168">
        <v>7</v>
      </c>
      <c r="I16" s="168">
        <v>0</v>
      </c>
      <c r="J16" s="168">
        <v>6</v>
      </c>
      <c r="K16" s="168">
        <v>3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1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5</v>
      </c>
      <c r="Z16" s="168">
        <v>2</v>
      </c>
      <c r="AA16" s="168">
        <v>2</v>
      </c>
      <c r="AB16" s="168">
        <v>4</v>
      </c>
      <c r="AC16" s="168">
        <v>1</v>
      </c>
      <c r="AD16" s="192">
        <v>0</v>
      </c>
      <c r="AE16" s="167">
        <v>16</v>
      </c>
      <c r="AF16" s="168">
        <v>8</v>
      </c>
      <c r="AG16" s="168">
        <v>13</v>
      </c>
      <c r="AH16" s="168">
        <v>6</v>
      </c>
      <c r="AI16" s="192">
        <v>6</v>
      </c>
      <c r="AJ16" s="167">
        <v>1</v>
      </c>
      <c r="AK16" s="168">
        <v>0</v>
      </c>
      <c r="AL16" s="168">
        <v>0</v>
      </c>
      <c r="AM16" s="192">
        <v>1</v>
      </c>
      <c r="AN16" s="138">
        <v>6</v>
      </c>
      <c r="AO16" s="168">
        <v>1</v>
      </c>
      <c r="AP16" s="192">
        <v>6</v>
      </c>
    </row>
    <row r="17" spans="1:42" s="360" customFormat="1" ht="13.5">
      <c r="A17" s="316" t="s">
        <v>395</v>
      </c>
      <c r="B17" s="223">
        <f>SUM(B9:B16)</f>
        <v>179</v>
      </c>
      <c r="C17" s="224">
        <f t="shared" ref="C17:AP17" si="0">SUM(C9:C16)</f>
        <v>1069824.1200000001</v>
      </c>
      <c r="D17" s="225">
        <f t="shared" si="0"/>
        <v>10</v>
      </c>
      <c r="E17" s="224">
        <f t="shared" si="0"/>
        <v>49861.799999999996</v>
      </c>
      <c r="F17" s="171">
        <f t="shared" si="0"/>
        <v>10</v>
      </c>
      <c r="G17" s="172">
        <f t="shared" si="0"/>
        <v>4</v>
      </c>
      <c r="H17" s="172">
        <f t="shared" si="0"/>
        <v>10</v>
      </c>
      <c r="I17" s="172">
        <f t="shared" si="0"/>
        <v>0</v>
      </c>
      <c r="J17" s="172">
        <f t="shared" si="0"/>
        <v>6</v>
      </c>
      <c r="K17" s="172">
        <f t="shared" si="0"/>
        <v>5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2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7</v>
      </c>
      <c r="Z17" s="172">
        <f t="shared" si="0"/>
        <v>3</v>
      </c>
      <c r="AA17" s="172">
        <f t="shared" si="0"/>
        <v>2</v>
      </c>
      <c r="AB17" s="172">
        <f t="shared" si="0"/>
        <v>4</v>
      </c>
      <c r="AC17" s="172">
        <f t="shared" si="0"/>
        <v>1</v>
      </c>
      <c r="AD17" s="195">
        <f t="shared" si="0"/>
        <v>3</v>
      </c>
      <c r="AE17" s="171">
        <f t="shared" si="0"/>
        <v>84</v>
      </c>
      <c r="AF17" s="172">
        <f t="shared" si="0"/>
        <v>13</v>
      </c>
      <c r="AG17" s="172">
        <f t="shared" si="0"/>
        <v>77</v>
      </c>
      <c r="AH17" s="172">
        <f t="shared" si="0"/>
        <v>69</v>
      </c>
      <c r="AI17" s="195">
        <f t="shared" si="0"/>
        <v>6</v>
      </c>
      <c r="AJ17" s="226">
        <f t="shared" si="0"/>
        <v>63</v>
      </c>
      <c r="AK17" s="225">
        <f t="shared" si="0"/>
        <v>0</v>
      </c>
      <c r="AL17" s="225">
        <f t="shared" si="0"/>
        <v>0</v>
      </c>
      <c r="AM17" s="227">
        <f t="shared" si="0"/>
        <v>1</v>
      </c>
      <c r="AN17" s="139">
        <f t="shared" si="0"/>
        <v>12</v>
      </c>
      <c r="AO17" s="172">
        <f t="shared" si="0"/>
        <v>7</v>
      </c>
      <c r="AP17" s="195">
        <f t="shared" si="0"/>
        <v>12</v>
      </c>
    </row>
    <row r="18" spans="1:42">
      <c r="A18" s="312" t="s">
        <v>396</v>
      </c>
      <c r="B18" s="126">
        <v>0</v>
      </c>
      <c r="C18" s="169">
        <v>0</v>
      </c>
      <c r="D18" s="168">
        <v>0</v>
      </c>
      <c r="E18" s="169">
        <v>0</v>
      </c>
      <c r="F18" s="167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92">
        <v>0</v>
      </c>
      <c r="AE18" s="167">
        <v>7</v>
      </c>
      <c r="AF18" s="168">
        <v>1</v>
      </c>
      <c r="AG18" s="168">
        <v>4</v>
      </c>
      <c r="AH18" s="168">
        <v>1</v>
      </c>
      <c r="AI18" s="192">
        <v>1</v>
      </c>
      <c r="AJ18" s="167">
        <v>0</v>
      </c>
      <c r="AK18" s="168">
        <v>0</v>
      </c>
      <c r="AL18" s="168">
        <v>0</v>
      </c>
      <c r="AM18" s="192">
        <v>0</v>
      </c>
      <c r="AN18" s="138">
        <v>0</v>
      </c>
      <c r="AO18" s="168">
        <v>0</v>
      </c>
      <c r="AP18" s="192">
        <v>0</v>
      </c>
    </row>
    <row r="19" spans="1:42">
      <c r="A19" s="312" t="s">
        <v>397</v>
      </c>
      <c r="B19" s="126">
        <v>0</v>
      </c>
      <c r="C19" s="169">
        <v>0</v>
      </c>
      <c r="D19" s="168">
        <v>0</v>
      </c>
      <c r="E19" s="169">
        <v>0</v>
      </c>
      <c r="F19" s="167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92">
        <v>0</v>
      </c>
      <c r="AE19" s="167">
        <v>0</v>
      </c>
      <c r="AF19" s="168">
        <v>0</v>
      </c>
      <c r="AG19" s="168">
        <v>0</v>
      </c>
      <c r="AH19" s="168">
        <v>0</v>
      </c>
      <c r="AI19" s="192">
        <v>0</v>
      </c>
      <c r="AJ19" s="167">
        <v>0</v>
      </c>
      <c r="AK19" s="168">
        <v>0</v>
      </c>
      <c r="AL19" s="168">
        <v>0</v>
      </c>
      <c r="AM19" s="192">
        <v>0</v>
      </c>
      <c r="AN19" s="138">
        <v>0</v>
      </c>
      <c r="AO19" s="168">
        <v>0</v>
      </c>
      <c r="AP19" s="192">
        <v>0</v>
      </c>
    </row>
    <row r="20" spans="1:42">
      <c r="A20" s="312" t="s">
        <v>398</v>
      </c>
      <c r="B20" s="126">
        <v>0</v>
      </c>
      <c r="C20" s="169">
        <v>0</v>
      </c>
      <c r="D20" s="168">
        <v>0</v>
      </c>
      <c r="E20" s="169">
        <v>0</v>
      </c>
      <c r="F20" s="167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92">
        <v>0</v>
      </c>
      <c r="AE20" s="167">
        <v>0</v>
      </c>
      <c r="AF20" s="168">
        <v>0</v>
      </c>
      <c r="AG20" s="168">
        <v>0</v>
      </c>
      <c r="AH20" s="168">
        <v>0</v>
      </c>
      <c r="AI20" s="192">
        <v>0</v>
      </c>
      <c r="AJ20" s="167">
        <v>0</v>
      </c>
      <c r="AK20" s="168">
        <v>0</v>
      </c>
      <c r="AL20" s="168">
        <v>0</v>
      </c>
      <c r="AM20" s="192">
        <v>0</v>
      </c>
      <c r="AN20" s="138">
        <v>0</v>
      </c>
      <c r="AO20" s="168">
        <v>0</v>
      </c>
      <c r="AP20" s="192">
        <v>0</v>
      </c>
    </row>
    <row r="21" spans="1:42">
      <c r="A21" s="312" t="s">
        <v>399</v>
      </c>
      <c r="B21" s="126">
        <v>0</v>
      </c>
      <c r="C21" s="169">
        <v>0</v>
      </c>
      <c r="D21" s="168">
        <v>0</v>
      </c>
      <c r="E21" s="169">
        <v>0</v>
      </c>
      <c r="F21" s="167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92">
        <v>0</v>
      </c>
      <c r="AE21" s="167">
        <v>0</v>
      </c>
      <c r="AF21" s="168">
        <v>0</v>
      </c>
      <c r="AG21" s="168">
        <v>0</v>
      </c>
      <c r="AH21" s="168">
        <v>0</v>
      </c>
      <c r="AI21" s="192">
        <v>0</v>
      </c>
      <c r="AJ21" s="167">
        <v>0</v>
      </c>
      <c r="AK21" s="168">
        <v>0</v>
      </c>
      <c r="AL21" s="168">
        <v>0</v>
      </c>
      <c r="AM21" s="192">
        <v>0</v>
      </c>
      <c r="AN21" s="138">
        <v>0</v>
      </c>
      <c r="AO21" s="168">
        <v>0</v>
      </c>
      <c r="AP21" s="192">
        <v>0</v>
      </c>
    </row>
    <row r="22" spans="1:42">
      <c r="A22" s="312" t="s">
        <v>400</v>
      </c>
      <c r="B22" s="126">
        <v>0</v>
      </c>
      <c r="C22" s="169">
        <v>0</v>
      </c>
      <c r="D22" s="168">
        <v>0</v>
      </c>
      <c r="E22" s="169">
        <v>0</v>
      </c>
      <c r="F22" s="167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92">
        <v>0</v>
      </c>
      <c r="AE22" s="167">
        <v>0</v>
      </c>
      <c r="AF22" s="168">
        <v>0</v>
      </c>
      <c r="AG22" s="168">
        <v>0</v>
      </c>
      <c r="AH22" s="168">
        <v>0</v>
      </c>
      <c r="AI22" s="192">
        <v>0</v>
      </c>
      <c r="AJ22" s="167">
        <v>0</v>
      </c>
      <c r="AK22" s="168">
        <v>0</v>
      </c>
      <c r="AL22" s="168">
        <v>0</v>
      </c>
      <c r="AM22" s="192">
        <v>0</v>
      </c>
      <c r="AN22" s="138">
        <v>0</v>
      </c>
      <c r="AO22" s="168">
        <v>0</v>
      </c>
      <c r="AP22" s="192">
        <v>0</v>
      </c>
    </row>
    <row r="23" spans="1:42">
      <c r="A23" s="312" t="s">
        <v>401</v>
      </c>
      <c r="B23" s="126">
        <v>0</v>
      </c>
      <c r="C23" s="169">
        <v>0</v>
      </c>
      <c r="D23" s="168">
        <v>0</v>
      </c>
      <c r="E23" s="169">
        <v>0</v>
      </c>
      <c r="F23" s="16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92">
        <v>0</v>
      </c>
      <c r="AE23" s="167">
        <v>0</v>
      </c>
      <c r="AF23" s="168">
        <v>0</v>
      </c>
      <c r="AG23" s="168">
        <v>0</v>
      </c>
      <c r="AH23" s="168">
        <v>0</v>
      </c>
      <c r="AI23" s="192">
        <v>0</v>
      </c>
      <c r="AJ23" s="167">
        <v>0</v>
      </c>
      <c r="AK23" s="168">
        <v>0</v>
      </c>
      <c r="AL23" s="168">
        <v>0</v>
      </c>
      <c r="AM23" s="192">
        <v>0</v>
      </c>
      <c r="AN23" s="138">
        <v>0</v>
      </c>
      <c r="AO23" s="168">
        <v>0</v>
      </c>
      <c r="AP23" s="192">
        <v>0</v>
      </c>
    </row>
    <row r="24" spans="1:42">
      <c r="A24" s="312" t="s">
        <v>402</v>
      </c>
      <c r="B24" s="126">
        <v>0</v>
      </c>
      <c r="C24" s="169">
        <v>0</v>
      </c>
      <c r="D24" s="168">
        <v>0</v>
      </c>
      <c r="E24" s="169">
        <v>0</v>
      </c>
      <c r="F24" s="167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92">
        <v>0</v>
      </c>
      <c r="AE24" s="167">
        <v>1</v>
      </c>
      <c r="AF24" s="168">
        <v>0</v>
      </c>
      <c r="AG24" s="168">
        <v>1</v>
      </c>
      <c r="AH24" s="168">
        <v>0</v>
      </c>
      <c r="AI24" s="192">
        <v>0</v>
      </c>
      <c r="AJ24" s="167">
        <v>0</v>
      </c>
      <c r="AK24" s="168">
        <v>0</v>
      </c>
      <c r="AL24" s="168">
        <v>0</v>
      </c>
      <c r="AM24" s="192">
        <v>0</v>
      </c>
      <c r="AN24" s="138">
        <v>2</v>
      </c>
      <c r="AO24" s="168">
        <v>1</v>
      </c>
      <c r="AP24" s="192">
        <v>2</v>
      </c>
    </row>
    <row r="25" spans="1:42" ht="13.5">
      <c r="A25" s="316" t="s">
        <v>403</v>
      </c>
      <c r="B25" s="200">
        <f>SUM(B18:B24)</f>
        <v>0</v>
      </c>
      <c r="C25" s="173">
        <f t="shared" ref="C25:AP25" si="1">SUM(C18:C24)</f>
        <v>0</v>
      </c>
      <c r="D25" s="172">
        <f t="shared" si="1"/>
        <v>0</v>
      </c>
      <c r="E25" s="173">
        <f t="shared" si="1"/>
        <v>0</v>
      </c>
      <c r="F25" s="171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2">
        <f t="shared" si="1"/>
        <v>0</v>
      </c>
      <c r="AB25" s="172">
        <f t="shared" si="1"/>
        <v>0</v>
      </c>
      <c r="AC25" s="172">
        <f t="shared" si="1"/>
        <v>0</v>
      </c>
      <c r="AD25" s="195">
        <f t="shared" si="1"/>
        <v>0</v>
      </c>
      <c r="AE25" s="171">
        <f t="shared" si="1"/>
        <v>8</v>
      </c>
      <c r="AF25" s="172">
        <f t="shared" si="1"/>
        <v>1</v>
      </c>
      <c r="AG25" s="172">
        <f t="shared" si="1"/>
        <v>5</v>
      </c>
      <c r="AH25" s="172">
        <f t="shared" si="1"/>
        <v>1</v>
      </c>
      <c r="AI25" s="195">
        <f t="shared" si="1"/>
        <v>1</v>
      </c>
      <c r="AJ25" s="171">
        <f t="shared" si="1"/>
        <v>0</v>
      </c>
      <c r="AK25" s="172">
        <f t="shared" si="1"/>
        <v>0</v>
      </c>
      <c r="AL25" s="172">
        <f t="shared" si="1"/>
        <v>0</v>
      </c>
      <c r="AM25" s="195">
        <f t="shared" si="1"/>
        <v>0</v>
      </c>
      <c r="AN25" s="139">
        <f t="shared" si="1"/>
        <v>2</v>
      </c>
      <c r="AO25" s="172">
        <f t="shared" si="1"/>
        <v>1</v>
      </c>
      <c r="AP25" s="195">
        <f t="shared" si="1"/>
        <v>2</v>
      </c>
    </row>
    <row r="26" spans="1:42">
      <c r="A26" s="312" t="s">
        <v>404</v>
      </c>
      <c r="B26" s="126">
        <v>0</v>
      </c>
      <c r="C26" s="169">
        <v>0</v>
      </c>
      <c r="D26" s="168">
        <v>0</v>
      </c>
      <c r="E26" s="169">
        <v>0</v>
      </c>
      <c r="F26" s="167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92">
        <v>0</v>
      </c>
      <c r="AE26" s="167">
        <v>0</v>
      </c>
      <c r="AF26" s="168">
        <v>0</v>
      </c>
      <c r="AG26" s="168">
        <v>0</v>
      </c>
      <c r="AH26" s="168">
        <v>0</v>
      </c>
      <c r="AI26" s="192">
        <v>0</v>
      </c>
      <c r="AJ26" s="167">
        <v>0</v>
      </c>
      <c r="AK26" s="168">
        <v>0</v>
      </c>
      <c r="AL26" s="168">
        <v>0</v>
      </c>
      <c r="AM26" s="192">
        <v>0</v>
      </c>
      <c r="AN26" s="138">
        <v>0</v>
      </c>
      <c r="AO26" s="168">
        <v>0</v>
      </c>
      <c r="AP26" s="192">
        <v>0</v>
      </c>
    </row>
    <row r="27" spans="1:42">
      <c r="A27" s="312" t="s">
        <v>405</v>
      </c>
      <c r="B27" s="126">
        <v>2</v>
      </c>
      <c r="C27" s="169">
        <v>12070.56</v>
      </c>
      <c r="D27" s="168">
        <v>6</v>
      </c>
      <c r="E27" s="169">
        <v>28762.47</v>
      </c>
      <c r="F27" s="167">
        <v>6</v>
      </c>
      <c r="G27" s="168">
        <v>5</v>
      </c>
      <c r="H27" s="168">
        <v>6</v>
      </c>
      <c r="I27" s="168">
        <v>0</v>
      </c>
      <c r="J27" s="168">
        <v>5</v>
      </c>
      <c r="K27" s="168">
        <v>3</v>
      </c>
      <c r="L27" s="168">
        <v>0</v>
      </c>
      <c r="M27" s="168">
        <v>0</v>
      </c>
      <c r="N27" s="168">
        <v>0</v>
      </c>
      <c r="O27" s="168">
        <v>0</v>
      </c>
      <c r="P27" s="168">
        <v>2</v>
      </c>
      <c r="Q27" s="168">
        <v>0</v>
      </c>
      <c r="R27" s="168">
        <v>0</v>
      </c>
      <c r="S27" s="168">
        <v>1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6</v>
      </c>
      <c r="Z27" s="168">
        <v>0</v>
      </c>
      <c r="AA27" s="168">
        <v>2</v>
      </c>
      <c r="AB27" s="168">
        <v>4</v>
      </c>
      <c r="AC27" s="168">
        <v>0</v>
      </c>
      <c r="AD27" s="192">
        <v>0</v>
      </c>
      <c r="AE27" s="167">
        <v>4</v>
      </c>
      <c r="AF27" s="168">
        <v>4</v>
      </c>
      <c r="AG27" s="168">
        <v>4</v>
      </c>
      <c r="AH27" s="168">
        <v>4</v>
      </c>
      <c r="AI27" s="192">
        <v>0</v>
      </c>
      <c r="AJ27" s="167">
        <v>0</v>
      </c>
      <c r="AK27" s="168">
        <v>0</v>
      </c>
      <c r="AL27" s="168">
        <v>0</v>
      </c>
      <c r="AM27" s="192">
        <v>0</v>
      </c>
      <c r="AN27" s="138">
        <v>5</v>
      </c>
      <c r="AO27" s="168">
        <v>4</v>
      </c>
      <c r="AP27" s="192">
        <v>5</v>
      </c>
    </row>
    <row r="28" spans="1:42">
      <c r="A28" s="312" t="s">
        <v>406</v>
      </c>
      <c r="B28" s="126">
        <v>0</v>
      </c>
      <c r="C28" s="169">
        <v>0</v>
      </c>
      <c r="D28" s="168">
        <v>0</v>
      </c>
      <c r="E28" s="169">
        <v>0</v>
      </c>
      <c r="F28" s="167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92">
        <v>0</v>
      </c>
      <c r="AE28" s="167">
        <v>1</v>
      </c>
      <c r="AF28" s="168">
        <v>1</v>
      </c>
      <c r="AG28" s="168">
        <v>1</v>
      </c>
      <c r="AH28" s="168">
        <v>0</v>
      </c>
      <c r="AI28" s="192">
        <v>0</v>
      </c>
      <c r="AJ28" s="167">
        <v>0</v>
      </c>
      <c r="AK28" s="168">
        <v>0</v>
      </c>
      <c r="AL28" s="168">
        <v>0</v>
      </c>
      <c r="AM28" s="192">
        <v>1</v>
      </c>
      <c r="AN28" s="138">
        <v>4</v>
      </c>
      <c r="AO28" s="168">
        <v>3</v>
      </c>
      <c r="AP28" s="192">
        <v>4</v>
      </c>
    </row>
    <row r="29" spans="1:42">
      <c r="A29" s="312" t="s">
        <v>407</v>
      </c>
      <c r="B29" s="126">
        <v>0</v>
      </c>
      <c r="C29" s="169">
        <v>0</v>
      </c>
      <c r="D29" s="168">
        <v>0</v>
      </c>
      <c r="E29" s="169">
        <v>0</v>
      </c>
      <c r="F29" s="167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92">
        <v>0</v>
      </c>
      <c r="AE29" s="167">
        <v>52</v>
      </c>
      <c r="AF29" s="168">
        <v>41</v>
      </c>
      <c r="AG29" s="168">
        <v>25</v>
      </c>
      <c r="AH29" s="168">
        <v>52</v>
      </c>
      <c r="AI29" s="192">
        <v>0</v>
      </c>
      <c r="AJ29" s="167">
        <v>0</v>
      </c>
      <c r="AK29" s="168">
        <v>0</v>
      </c>
      <c r="AL29" s="168">
        <v>0</v>
      </c>
      <c r="AM29" s="192">
        <v>0</v>
      </c>
      <c r="AN29" s="138">
        <v>0</v>
      </c>
      <c r="AO29" s="168">
        <v>0</v>
      </c>
      <c r="AP29" s="192">
        <v>0</v>
      </c>
    </row>
    <row r="30" spans="1:42">
      <c r="A30" s="312" t="s">
        <v>408</v>
      </c>
      <c r="B30" s="126">
        <v>0</v>
      </c>
      <c r="C30" s="169">
        <v>0</v>
      </c>
      <c r="D30" s="168">
        <v>0</v>
      </c>
      <c r="E30" s="169">
        <v>0</v>
      </c>
      <c r="F30" s="167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92">
        <v>0</v>
      </c>
      <c r="AE30" s="167">
        <v>0</v>
      </c>
      <c r="AF30" s="168">
        <v>0</v>
      </c>
      <c r="AG30" s="168">
        <v>0</v>
      </c>
      <c r="AH30" s="168">
        <v>0</v>
      </c>
      <c r="AI30" s="192">
        <v>0</v>
      </c>
      <c r="AJ30" s="167">
        <v>0</v>
      </c>
      <c r="AK30" s="168">
        <v>0</v>
      </c>
      <c r="AL30" s="168">
        <v>0</v>
      </c>
      <c r="AM30" s="192">
        <v>0</v>
      </c>
      <c r="AN30" s="138">
        <v>0</v>
      </c>
      <c r="AO30" s="168">
        <v>0</v>
      </c>
      <c r="AP30" s="192">
        <v>0</v>
      </c>
    </row>
    <row r="31" spans="1:42">
      <c r="A31" s="312" t="s">
        <v>409</v>
      </c>
      <c r="B31" s="126">
        <v>0</v>
      </c>
      <c r="C31" s="169">
        <v>0</v>
      </c>
      <c r="D31" s="168">
        <v>0</v>
      </c>
      <c r="E31" s="169">
        <v>0</v>
      </c>
      <c r="F31" s="167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92">
        <v>0</v>
      </c>
      <c r="AE31" s="167">
        <v>0</v>
      </c>
      <c r="AF31" s="168">
        <v>0</v>
      </c>
      <c r="AG31" s="168">
        <v>0</v>
      </c>
      <c r="AH31" s="168">
        <v>0</v>
      </c>
      <c r="AI31" s="192">
        <v>0</v>
      </c>
      <c r="AJ31" s="167">
        <v>0</v>
      </c>
      <c r="AK31" s="168">
        <v>0</v>
      </c>
      <c r="AL31" s="168">
        <v>0</v>
      </c>
      <c r="AM31" s="192">
        <v>0</v>
      </c>
      <c r="AN31" s="138">
        <v>0</v>
      </c>
      <c r="AO31" s="168">
        <v>0</v>
      </c>
      <c r="AP31" s="192">
        <v>0</v>
      </c>
    </row>
    <row r="32" spans="1:42">
      <c r="A32" s="312" t="s">
        <v>410</v>
      </c>
      <c r="B32" s="126">
        <v>0</v>
      </c>
      <c r="C32" s="169">
        <v>0</v>
      </c>
      <c r="D32" s="168">
        <v>0</v>
      </c>
      <c r="E32" s="169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92">
        <v>0</v>
      </c>
      <c r="AE32" s="167">
        <v>0</v>
      </c>
      <c r="AF32" s="168">
        <v>0</v>
      </c>
      <c r="AG32" s="168">
        <v>0</v>
      </c>
      <c r="AH32" s="168">
        <v>0</v>
      </c>
      <c r="AI32" s="192">
        <v>0</v>
      </c>
      <c r="AJ32" s="167">
        <v>0</v>
      </c>
      <c r="AK32" s="168">
        <v>0</v>
      </c>
      <c r="AL32" s="168">
        <v>0</v>
      </c>
      <c r="AM32" s="192">
        <v>0</v>
      </c>
      <c r="AN32" s="138">
        <v>0</v>
      </c>
      <c r="AO32" s="168">
        <v>0</v>
      </c>
      <c r="AP32" s="192">
        <v>0</v>
      </c>
    </row>
    <row r="33" spans="1:42">
      <c r="A33" s="312" t="s">
        <v>411</v>
      </c>
      <c r="B33" s="126">
        <v>0</v>
      </c>
      <c r="C33" s="169">
        <v>0</v>
      </c>
      <c r="D33" s="168">
        <v>0</v>
      </c>
      <c r="E33" s="169">
        <v>0</v>
      </c>
      <c r="F33" s="167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92">
        <v>0</v>
      </c>
      <c r="AE33" s="167">
        <v>0</v>
      </c>
      <c r="AF33" s="168">
        <v>0</v>
      </c>
      <c r="AG33" s="168">
        <v>0</v>
      </c>
      <c r="AH33" s="168">
        <v>0</v>
      </c>
      <c r="AI33" s="192">
        <v>0</v>
      </c>
      <c r="AJ33" s="167">
        <v>0</v>
      </c>
      <c r="AK33" s="168">
        <v>0</v>
      </c>
      <c r="AL33" s="168">
        <v>0</v>
      </c>
      <c r="AM33" s="192">
        <v>0</v>
      </c>
      <c r="AN33" s="138">
        <v>0</v>
      </c>
      <c r="AO33" s="168">
        <v>0</v>
      </c>
      <c r="AP33" s="192">
        <v>0</v>
      </c>
    </row>
    <row r="34" spans="1:42">
      <c r="A34" s="312" t="s">
        <v>412</v>
      </c>
      <c r="B34" s="126">
        <v>0</v>
      </c>
      <c r="C34" s="169">
        <v>0</v>
      </c>
      <c r="D34" s="168">
        <v>0</v>
      </c>
      <c r="E34" s="169">
        <v>0</v>
      </c>
      <c r="F34" s="167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0</v>
      </c>
      <c r="AD34" s="192">
        <v>0</v>
      </c>
      <c r="AE34" s="167">
        <v>0</v>
      </c>
      <c r="AF34" s="168">
        <v>0</v>
      </c>
      <c r="AG34" s="168">
        <v>0</v>
      </c>
      <c r="AH34" s="168">
        <v>0</v>
      </c>
      <c r="AI34" s="192">
        <v>0</v>
      </c>
      <c r="AJ34" s="167">
        <v>0</v>
      </c>
      <c r="AK34" s="168">
        <v>0</v>
      </c>
      <c r="AL34" s="168">
        <v>0</v>
      </c>
      <c r="AM34" s="192">
        <v>0</v>
      </c>
      <c r="AN34" s="138">
        <v>0</v>
      </c>
      <c r="AO34" s="168">
        <v>0</v>
      </c>
      <c r="AP34" s="192">
        <v>0</v>
      </c>
    </row>
    <row r="35" spans="1:42" ht="13.5">
      <c r="A35" s="316" t="s">
        <v>413</v>
      </c>
      <c r="B35" s="200">
        <f>SUM(B26:B34)</f>
        <v>2</v>
      </c>
      <c r="C35" s="173">
        <f t="shared" ref="C35:AP35" si="2">SUM(C26:C34)</f>
        <v>12070.56</v>
      </c>
      <c r="D35" s="172">
        <f t="shared" si="2"/>
        <v>6</v>
      </c>
      <c r="E35" s="173">
        <f t="shared" si="2"/>
        <v>28762.47</v>
      </c>
      <c r="F35" s="171">
        <f t="shared" si="2"/>
        <v>6</v>
      </c>
      <c r="G35" s="172">
        <f t="shared" si="2"/>
        <v>5</v>
      </c>
      <c r="H35" s="172">
        <f t="shared" si="2"/>
        <v>6</v>
      </c>
      <c r="I35" s="172">
        <f t="shared" si="2"/>
        <v>0</v>
      </c>
      <c r="J35" s="172">
        <f t="shared" si="2"/>
        <v>5</v>
      </c>
      <c r="K35" s="172">
        <f t="shared" si="2"/>
        <v>3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2</v>
      </c>
      <c r="Q35" s="172">
        <f t="shared" si="2"/>
        <v>0</v>
      </c>
      <c r="R35" s="172">
        <f t="shared" si="2"/>
        <v>0</v>
      </c>
      <c r="S35" s="172">
        <f t="shared" si="2"/>
        <v>1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6</v>
      </c>
      <c r="Z35" s="172">
        <f t="shared" si="2"/>
        <v>0</v>
      </c>
      <c r="AA35" s="172">
        <f t="shared" si="2"/>
        <v>2</v>
      </c>
      <c r="AB35" s="172">
        <f t="shared" si="2"/>
        <v>4</v>
      </c>
      <c r="AC35" s="172">
        <f t="shared" si="2"/>
        <v>0</v>
      </c>
      <c r="AD35" s="195">
        <f t="shared" si="2"/>
        <v>0</v>
      </c>
      <c r="AE35" s="171">
        <f t="shared" si="2"/>
        <v>57</v>
      </c>
      <c r="AF35" s="172">
        <f t="shared" si="2"/>
        <v>46</v>
      </c>
      <c r="AG35" s="172">
        <f t="shared" si="2"/>
        <v>30</v>
      </c>
      <c r="AH35" s="172">
        <f t="shared" si="2"/>
        <v>56</v>
      </c>
      <c r="AI35" s="195">
        <f t="shared" si="2"/>
        <v>0</v>
      </c>
      <c r="AJ35" s="171">
        <f t="shared" si="2"/>
        <v>0</v>
      </c>
      <c r="AK35" s="172">
        <f t="shared" si="2"/>
        <v>0</v>
      </c>
      <c r="AL35" s="172">
        <f t="shared" si="2"/>
        <v>0</v>
      </c>
      <c r="AM35" s="195">
        <f t="shared" si="2"/>
        <v>1</v>
      </c>
      <c r="AN35" s="139">
        <f t="shared" si="2"/>
        <v>9</v>
      </c>
      <c r="AO35" s="172">
        <f t="shared" si="2"/>
        <v>7</v>
      </c>
      <c r="AP35" s="195">
        <f t="shared" si="2"/>
        <v>9</v>
      </c>
    </row>
    <row r="36" spans="1:42">
      <c r="A36" s="312" t="s">
        <v>414</v>
      </c>
      <c r="B36" s="126">
        <v>0</v>
      </c>
      <c r="C36" s="169">
        <v>0</v>
      </c>
      <c r="D36" s="168">
        <v>0</v>
      </c>
      <c r="E36" s="169">
        <v>0</v>
      </c>
      <c r="F36" s="167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92">
        <v>0</v>
      </c>
      <c r="AE36" s="167">
        <v>0</v>
      </c>
      <c r="AF36" s="168">
        <v>0</v>
      </c>
      <c r="AG36" s="168">
        <v>0</v>
      </c>
      <c r="AH36" s="168">
        <v>0</v>
      </c>
      <c r="AI36" s="192">
        <v>0</v>
      </c>
      <c r="AJ36" s="167">
        <v>0</v>
      </c>
      <c r="AK36" s="168">
        <v>0</v>
      </c>
      <c r="AL36" s="168">
        <v>0</v>
      </c>
      <c r="AM36" s="192">
        <v>0</v>
      </c>
      <c r="AN36" s="138">
        <v>0</v>
      </c>
      <c r="AO36" s="168">
        <v>0</v>
      </c>
      <c r="AP36" s="192">
        <v>0</v>
      </c>
    </row>
    <row r="37" spans="1:42">
      <c r="A37" s="312" t="s">
        <v>415</v>
      </c>
      <c r="B37" s="126">
        <v>0</v>
      </c>
      <c r="C37" s="169">
        <v>57938.399999999994</v>
      </c>
      <c r="D37" s="168">
        <v>0</v>
      </c>
      <c r="E37" s="169">
        <v>57938.399999999994</v>
      </c>
      <c r="F37" s="167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92">
        <v>0</v>
      </c>
      <c r="AE37" s="167">
        <v>5</v>
      </c>
      <c r="AF37" s="168">
        <v>1</v>
      </c>
      <c r="AG37" s="168">
        <v>5</v>
      </c>
      <c r="AH37" s="168">
        <v>4</v>
      </c>
      <c r="AI37" s="192">
        <v>0</v>
      </c>
      <c r="AJ37" s="167">
        <v>0</v>
      </c>
      <c r="AK37" s="168">
        <v>0</v>
      </c>
      <c r="AL37" s="168">
        <v>0</v>
      </c>
      <c r="AM37" s="192">
        <v>0</v>
      </c>
      <c r="AN37" s="138">
        <v>11</v>
      </c>
      <c r="AO37" s="168">
        <v>7</v>
      </c>
      <c r="AP37" s="192">
        <v>11</v>
      </c>
    </row>
    <row r="38" spans="1:42">
      <c r="A38" s="312" t="s">
        <v>416</v>
      </c>
      <c r="B38" s="126">
        <v>62</v>
      </c>
      <c r="C38" s="169">
        <v>395078.52</v>
      </c>
      <c r="D38" s="168">
        <v>62</v>
      </c>
      <c r="E38" s="169">
        <v>395078.52</v>
      </c>
      <c r="F38" s="167">
        <v>94</v>
      </c>
      <c r="G38" s="168">
        <v>75</v>
      </c>
      <c r="H38" s="168">
        <v>94</v>
      </c>
      <c r="I38" s="168">
        <v>1</v>
      </c>
      <c r="J38" s="168">
        <v>71</v>
      </c>
      <c r="K38" s="168">
        <v>9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37</v>
      </c>
      <c r="T38" s="168">
        <v>0</v>
      </c>
      <c r="U38" s="168">
        <v>0</v>
      </c>
      <c r="V38" s="168">
        <v>0</v>
      </c>
      <c r="W38" s="168">
        <v>0</v>
      </c>
      <c r="X38" s="168">
        <v>1</v>
      </c>
      <c r="Y38" s="168">
        <v>72</v>
      </c>
      <c r="Z38" s="168">
        <v>21</v>
      </c>
      <c r="AA38" s="168">
        <v>76</v>
      </c>
      <c r="AB38" s="168">
        <v>16</v>
      </c>
      <c r="AC38" s="168">
        <v>0</v>
      </c>
      <c r="AD38" s="192">
        <v>2</v>
      </c>
      <c r="AE38" s="167">
        <v>239</v>
      </c>
      <c r="AF38" s="168">
        <v>192</v>
      </c>
      <c r="AG38" s="168">
        <v>239</v>
      </c>
      <c r="AH38" s="168">
        <v>83</v>
      </c>
      <c r="AI38" s="192">
        <v>50</v>
      </c>
      <c r="AJ38" s="167">
        <v>65</v>
      </c>
      <c r="AK38" s="168">
        <v>2</v>
      </c>
      <c r="AL38" s="168">
        <v>0</v>
      </c>
      <c r="AM38" s="192">
        <v>141</v>
      </c>
      <c r="AN38" s="138">
        <v>62</v>
      </c>
      <c r="AO38" s="168">
        <v>48</v>
      </c>
      <c r="AP38" s="192">
        <v>62</v>
      </c>
    </row>
    <row r="39" spans="1:42">
      <c r="A39" s="312" t="s">
        <v>417</v>
      </c>
      <c r="B39" s="126">
        <v>0</v>
      </c>
      <c r="C39" s="169">
        <v>0</v>
      </c>
      <c r="D39" s="168">
        <v>0</v>
      </c>
      <c r="E39" s="169">
        <v>0</v>
      </c>
      <c r="F39" s="167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92">
        <v>0</v>
      </c>
      <c r="AE39" s="167">
        <v>5</v>
      </c>
      <c r="AF39" s="168">
        <v>3</v>
      </c>
      <c r="AG39" s="168">
        <v>5</v>
      </c>
      <c r="AH39" s="168">
        <v>0</v>
      </c>
      <c r="AI39" s="192">
        <v>0</v>
      </c>
      <c r="AJ39" s="167">
        <v>0</v>
      </c>
      <c r="AK39" s="168">
        <v>0</v>
      </c>
      <c r="AL39" s="168">
        <v>0</v>
      </c>
      <c r="AM39" s="192">
        <v>0</v>
      </c>
      <c r="AN39" s="138">
        <v>0</v>
      </c>
      <c r="AO39" s="168">
        <v>0</v>
      </c>
      <c r="AP39" s="192">
        <v>0</v>
      </c>
    </row>
    <row r="40" spans="1:42">
      <c r="A40" s="312" t="s">
        <v>418</v>
      </c>
      <c r="B40" s="126">
        <v>0</v>
      </c>
      <c r="C40" s="169">
        <v>0</v>
      </c>
      <c r="D40" s="168">
        <v>0</v>
      </c>
      <c r="E40" s="169">
        <v>0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92">
        <v>0</v>
      </c>
      <c r="AE40" s="167">
        <v>0</v>
      </c>
      <c r="AF40" s="168">
        <v>0</v>
      </c>
      <c r="AG40" s="168">
        <v>0</v>
      </c>
      <c r="AH40" s="168">
        <v>0</v>
      </c>
      <c r="AI40" s="192">
        <v>0</v>
      </c>
      <c r="AJ40" s="167">
        <v>0</v>
      </c>
      <c r="AK40" s="168">
        <v>0</v>
      </c>
      <c r="AL40" s="168">
        <v>0</v>
      </c>
      <c r="AM40" s="192">
        <v>0</v>
      </c>
      <c r="AN40" s="138">
        <v>0</v>
      </c>
      <c r="AO40" s="168">
        <v>0</v>
      </c>
      <c r="AP40" s="192">
        <v>0</v>
      </c>
    </row>
    <row r="41" spans="1:42">
      <c r="A41" s="312" t="s">
        <v>419</v>
      </c>
      <c r="B41" s="126">
        <v>0</v>
      </c>
      <c r="C41" s="169">
        <v>0</v>
      </c>
      <c r="D41" s="168">
        <v>0</v>
      </c>
      <c r="E41" s="169">
        <v>0</v>
      </c>
      <c r="F41" s="167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92">
        <v>0</v>
      </c>
      <c r="AE41" s="167">
        <v>0</v>
      </c>
      <c r="AF41" s="168">
        <v>0</v>
      </c>
      <c r="AG41" s="168">
        <v>0</v>
      </c>
      <c r="AH41" s="168">
        <v>0</v>
      </c>
      <c r="AI41" s="192">
        <v>0</v>
      </c>
      <c r="AJ41" s="167">
        <v>0</v>
      </c>
      <c r="AK41" s="168">
        <v>0</v>
      </c>
      <c r="AL41" s="168">
        <v>0</v>
      </c>
      <c r="AM41" s="192">
        <v>0</v>
      </c>
      <c r="AN41" s="138">
        <v>0</v>
      </c>
      <c r="AO41" s="168">
        <v>0</v>
      </c>
      <c r="AP41" s="192">
        <v>0</v>
      </c>
    </row>
    <row r="42" spans="1:42">
      <c r="A42" s="312" t="s">
        <v>420</v>
      </c>
      <c r="B42" s="126">
        <v>0</v>
      </c>
      <c r="C42" s="169">
        <v>0</v>
      </c>
      <c r="D42" s="168">
        <v>0</v>
      </c>
      <c r="E42" s="169">
        <v>0</v>
      </c>
      <c r="F42" s="167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92">
        <v>0</v>
      </c>
      <c r="AE42" s="167">
        <v>0</v>
      </c>
      <c r="AF42" s="168">
        <v>0</v>
      </c>
      <c r="AG42" s="168">
        <v>0</v>
      </c>
      <c r="AH42" s="168">
        <v>0</v>
      </c>
      <c r="AI42" s="192">
        <v>0</v>
      </c>
      <c r="AJ42" s="167">
        <v>0</v>
      </c>
      <c r="AK42" s="168">
        <v>0</v>
      </c>
      <c r="AL42" s="168">
        <v>0</v>
      </c>
      <c r="AM42" s="192">
        <v>0</v>
      </c>
      <c r="AN42" s="138">
        <v>0</v>
      </c>
      <c r="AO42" s="168">
        <v>0</v>
      </c>
      <c r="AP42" s="192">
        <v>0</v>
      </c>
    </row>
    <row r="43" spans="1:42" ht="13.5">
      <c r="A43" s="316" t="s">
        <v>421</v>
      </c>
      <c r="B43" s="200">
        <f>SUM(B36:B42)</f>
        <v>62</v>
      </c>
      <c r="C43" s="173">
        <f t="shared" ref="C43:AP43" si="3">SUM(C36:C42)</f>
        <v>453016.92000000004</v>
      </c>
      <c r="D43" s="172">
        <f t="shared" si="3"/>
        <v>62</v>
      </c>
      <c r="E43" s="173">
        <f t="shared" si="3"/>
        <v>453016.92000000004</v>
      </c>
      <c r="F43" s="171">
        <f t="shared" si="3"/>
        <v>94</v>
      </c>
      <c r="G43" s="172">
        <f t="shared" si="3"/>
        <v>75</v>
      </c>
      <c r="H43" s="172">
        <f t="shared" si="3"/>
        <v>94</v>
      </c>
      <c r="I43" s="172">
        <f t="shared" si="3"/>
        <v>1</v>
      </c>
      <c r="J43" s="172">
        <f t="shared" si="3"/>
        <v>71</v>
      </c>
      <c r="K43" s="172">
        <f t="shared" si="3"/>
        <v>9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37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1</v>
      </c>
      <c r="Y43" s="172">
        <f t="shared" si="3"/>
        <v>72</v>
      </c>
      <c r="Z43" s="172">
        <f t="shared" si="3"/>
        <v>21</v>
      </c>
      <c r="AA43" s="172">
        <f t="shared" si="3"/>
        <v>76</v>
      </c>
      <c r="AB43" s="172">
        <f t="shared" si="3"/>
        <v>16</v>
      </c>
      <c r="AC43" s="172">
        <f t="shared" si="3"/>
        <v>0</v>
      </c>
      <c r="AD43" s="195">
        <f t="shared" si="3"/>
        <v>2</v>
      </c>
      <c r="AE43" s="171">
        <f t="shared" si="3"/>
        <v>249</v>
      </c>
      <c r="AF43" s="172">
        <f t="shared" si="3"/>
        <v>196</v>
      </c>
      <c r="AG43" s="172">
        <f t="shared" si="3"/>
        <v>249</v>
      </c>
      <c r="AH43" s="172">
        <f t="shared" si="3"/>
        <v>87</v>
      </c>
      <c r="AI43" s="195">
        <f t="shared" si="3"/>
        <v>50</v>
      </c>
      <c r="AJ43" s="171">
        <f t="shared" si="3"/>
        <v>65</v>
      </c>
      <c r="AK43" s="172">
        <f t="shared" si="3"/>
        <v>2</v>
      </c>
      <c r="AL43" s="172">
        <f t="shared" si="3"/>
        <v>0</v>
      </c>
      <c r="AM43" s="195">
        <f t="shared" si="3"/>
        <v>141</v>
      </c>
      <c r="AN43" s="139">
        <f t="shared" si="3"/>
        <v>73</v>
      </c>
      <c r="AO43" s="172">
        <f t="shared" si="3"/>
        <v>55</v>
      </c>
      <c r="AP43" s="195">
        <f t="shared" si="3"/>
        <v>73</v>
      </c>
    </row>
    <row r="44" spans="1:42">
      <c r="A44" s="312" t="s">
        <v>422</v>
      </c>
      <c r="B44" s="126">
        <v>0</v>
      </c>
      <c r="C44" s="169">
        <v>0</v>
      </c>
      <c r="D44" s="168">
        <v>0</v>
      </c>
      <c r="E44" s="169">
        <v>0</v>
      </c>
      <c r="F44" s="167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92">
        <v>0</v>
      </c>
      <c r="AE44" s="167">
        <v>0</v>
      </c>
      <c r="AF44" s="168">
        <v>0</v>
      </c>
      <c r="AG44" s="168">
        <v>0</v>
      </c>
      <c r="AH44" s="168">
        <v>0</v>
      </c>
      <c r="AI44" s="192">
        <v>0</v>
      </c>
      <c r="AJ44" s="167">
        <v>0</v>
      </c>
      <c r="AK44" s="168">
        <v>0</v>
      </c>
      <c r="AL44" s="168">
        <v>0</v>
      </c>
      <c r="AM44" s="192">
        <v>0</v>
      </c>
      <c r="AN44" s="138">
        <v>0</v>
      </c>
      <c r="AO44" s="168">
        <v>0</v>
      </c>
      <c r="AP44" s="192">
        <v>0</v>
      </c>
    </row>
    <row r="45" spans="1:42">
      <c r="A45" s="312" t="s">
        <v>423</v>
      </c>
      <c r="B45" s="126">
        <v>56</v>
      </c>
      <c r="C45" s="169">
        <v>271925.40000000002</v>
      </c>
      <c r="D45" s="168">
        <v>55</v>
      </c>
      <c r="E45" s="169">
        <v>268518.36</v>
      </c>
      <c r="F45" s="167">
        <v>67</v>
      </c>
      <c r="G45" s="168">
        <v>28</v>
      </c>
      <c r="H45" s="168">
        <v>67</v>
      </c>
      <c r="I45" s="168">
        <v>6</v>
      </c>
      <c r="J45" s="168">
        <v>10</v>
      </c>
      <c r="K45" s="168">
        <v>10</v>
      </c>
      <c r="L45" s="168">
        <v>0</v>
      </c>
      <c r="M45" s="168">
        <v>0</v>
      </c>
      <c r="N45" s="168">
        <v>0</v>
      </c>
      <c r="O45" s="168">
        <v>0</v>
      </c>
      <c r="P45" s="168">
        <v>4</v>
      </c>
      <c r="Q45" s="168">
        <v>0</v>
      </c>
      <c r="R45" s="168">
        <v>0</v>
      </c>
      <c r="S45" s="168">
        <v>43</v>
      </c>
      <c r="T45" s="168">
        <v>1</v>
      </c>
      <c r="U45" s="168">
        <v>0</v>
      </c>
      <c r="V45" s="168">
        <v>0</v>
      </c>
      <c r="W45" s="168">
        <v>0</v>
      </c>
      <c r="X45" s="168">
        <v>16</v>
      </c>
      <c r="Y45" s="168">
        <v>45</v>
      </c>
      <c r="Z45" s="168">
        <v>6</v>
      </c>
      <c r="AA45" s="168">
        <v>38</v>
      </c>
      <c r="AB45" s="168">
        <v>24</v>
      </c>
      <c r="AC45" s="168">
        <v>0</v>
      </c>
      <c r="AD45" s="192">
        <v>5</v>
      </c>
      <c r="AE45" s="167">
        <v>53</v>
      </c>
      <c r="AF45" s="168">
        <v>13</v>
      </c>
      <c r="AG45" s="168">
        <v>53</v>
      </c>
      <c r="AH45" s="168">
        <v>45</v>
      </c>
      <c r="AI45" s="192">
        <v>3</v>
      </c>
      <c r="AJ45" s="167">
        <v>13</v>
      </c>
      <c r="AK45" s="168">
        <v>32</v>
      </c>
      <c r="AL45" s="168">
        <v>0</v>
      </c>
      <c r="AM45" s="192">
        <v>0</v>
      </c>
      <c r="AN45" s="138">
        <v>50</v>
      </c>
      <c r="AO45" s="168">
        <v>25</v>
      </c>
      <c r="AP45" s="192">
        <v>49</v>
      </c>
    </row>
    <row r="46" spans="1:42">
      <c r="A46" s="312" t="s">
        <v>424</v>
      </c>
      <c r="B46" s="126">
        <v>0</v>
      </c>
      <c r="C46" s="169">
        <v>0</v>
      </c>
      <c r="D46" s="168">
        <v>0</v>
      </c>
      <c r="E46" s="169">
        <v>0</v>
      </c>
      <c r="F46" s="167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92">
        <v>0</v>
      </c>
      <c r="AE46" s="167">
        <v>0</v>
      </c>
      <c r="AF46" s="168">
        <v>0</v>
      </c>
      <c r="AG46" s="168">
        <v>0</v>
      </c>
      <c r="AH46" s="168">
        <v>0</v>
      </c>
      <c r="AI46" s="192">
        <v>0</v>
      </c>
      <c r="AJ46" s="167">
        <v>0</v>
      </c>
      <c r="AK46" s="168">
        <v>0</v>
      </c>
      <c r="AL46" s="168">
        <v>0</v>
      </c>
      <c r="AM46" s="192">
        <v>0</v>
      </c>
      <c r="AN46" s="138">
        <v>0</v>
      </c>
      <c r="AO46" s="168">
        <v>0</v>
      </c>
      <c r="AP46" s="192">
        <v>0</v>
      </c>
    </row>
    <row r="47" spans="1:42">
      <c r="A47" s="312" t="s">
        <v>425</v>
      </c>
      <c r="B47" s="126">
        <v>1</v>
      </c>
      <c r="C47" s="169">
        <v>92022.56</v>
      </c>
      <c r="D47" s="168">
        <v>16</v>
      </c>
      <c r="E47" s="169">
        <v>92022.56</v>
      </c>
      <c r="F47" s="167">
        <v>16</v>
      </c>
      <c r="G47" s="168">
        <v>9</v>
      </c>
      <c r="H47" s="168">
        <v>9</v>
      </c>
      <c r="I47" s="168">
        <v>0</v>
      </c>
      <c r="J47" s="168">
        <v>8</v>
      </c>
      <c r="K47" s="168">
        <v>3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3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16</v>
      </c>
      <c r="Z47" s="168">
        <v>0</v>
      </c>
      <c r="AA47" s="168">
        <v>0</v>
      </c>
      <c r="AB47" s="168">
        <v>3</v>
      </c>
      <c r="AC47" s="168">
        <v>11</v>
      </c>
      <c r="AD47" s="192">
        <v>2</v>
      </c>
      <c r="AE47" s="167">
        <v>0</v>
      </c>
      <c r="AF47" s="168">
        <v>0</v>
      </c>
      <c r="AG47" s="168">
        <v>0</v>
      </c>
      <c r="AH47" s="168">
        <v>0</v>
      </c>
      <c r="AI47" s="192">
        <v>0</v>
      </c>
      <c r="AJ47" s="167">
        <v>0</v>
      </c>
      <c r="AK47" s="168">
        <v>0</v>
      </c>
      <c r="AL47" s="168">
        <v>0</v>
      </c>
      <c r="AM47" s="192">
        <v>0</v>
      </c>
      <c r="AN47" s="138">
        <v>16</v>
      </c>
      <c r="AO47" s="168">
        <v>9</v>
      </c>
      <c r="AP47" s="192">
        <v>9</v>
      </c>
    </row>
    <row r="48" spans="1:42">
      <c r="A48" s="312" t="s">
        <v>426</v>
      </c>
      <c r="B48" s="126">
        <v>15</v>
      </c>
      <c r="C48" s="169">
        <v>51384.58</v>
      </c>
      <c r="D48" s="168">
        <v>15</v>
      </c>
      <c r="E48" s="169">
        <v>51384.58</v>
      </c>
      <c r="F48" s="167">
        <v>15</v>
      </c>
      <c r="G48" s="168">
        <v>13</v>
      </c>
      <c r="H48" s="168">
        <v>15</v>
      </c>
      <c r="I48" s="168">
        <v>0</v>
      </c>
      <c r="J48" s="168">
        <v>14</v>
      </c>
      <c r="K48" s="168">
        <v>3</v>
      </c>
      <c r="L48" s="168">
        <v>0</v>
      </c>
      <c r="M48" s="168">
        <v>0</v>
      </c>
      <c r="N48" s="168">
        <v>0</v>
      </c>
      <c r="O48" s="168">
        <v>0</v>
      </c>
      <c r="P48" s="168">
        <v>1</v>
      </c>
      <c r="Q48" s="168">
        <v>0</v>
      </c>
      <c r="R48" s="168">
        <v>0</v>
      </c>
      <c r="S48" s="168">
        <v>1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10</v>
      </c>
      <c r="Z48" s="168">
        <v>5</v>
      </c>
      <c r="AA48" s="168">
        <v>11</v>
      </c>
      <c r="AB48" s="168">
        <v>4</v>
      </c>
      <c r="AC48" s="168">
        <v>0</v>
      </c>
      <c r="AD48" s="192">
        <v>0</v>
      </c>
      <c r="AE48" s="167">
        <v>12</v>
      </c>
      <c r="AF48" s="168">
        <v>10</v>
      </c>
      <c r="AG48" s="168">
        <v>12</v>
      </c>
      <c r="AH48" s="168">
        <v>12</v>
      </c>
      <c r="AI48" s="192">
        <v>0</v>
      </c>
      <c r="AJ48" s="167">
        <v>12</v>
      </c>
      <c r="AK48" s="168">
        <v>0</v>
      </c>
      <c r="AL48" s="168">
        <v>0</v>
      </c>
      <c r="AM48" s="192">
        <v>0</v>
      </c>
      <c r="AN48" s="138">
        <v>15</v>
      </c>
      <c r="AO48" s="168">
        <v>13</v>
      </c>
      <c r="AP48" s="192">
        <v>15</v>
      </c>
    </row>
    <row r="49" spans="1:42">
      <c r="A49" s="312" t="s">
        <v>427</v>
      </c>
      <c r="B49" s="126">
        <v>0</v>
      </c>
      <c r="C49" s="169">
        <v>0</v>
      </c>
      <c r="D49" s="168">
        <v>0</v>
      </c>
      <c r="E49" s="169">
        <v>0</v>
      </c>
      <c r="F49" s="167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0</v>
      </c>
      <c r="AC49" s="168">
        <v>0</v>
      </c>
      <c r="AD49" s="192">
        <v>0</v>
      </c>
      <c r="AE49" s="167">
        <v>0</v>
      </c>
      <c r="AF49" s="168">
        <v>0</v>
      </c>
      <c r="AG49" s="168">
        <v>0</v>
      </c>
      <c r="AH49" s="168">
        <v>0</v>
      </c>
      <c r="AI49" s="192">
        <v>0</v>
      </c>
      <c r="AJ49" s="167">
        <v>0</v>
      </c>
      <c r="AK49" s="168">
        <v>0</v>
      </c>
      <c r="AL49" s="168">
        <v>0</v>
      </c>
      <c r="AM49" s="192">
        <v>0</v>
      </c>
      <c r="AN49" s="138">
        <v>0</v>
      </c>
      <c r="AO49" s="168">
        <v>0</v>
      </c>
      <c r="AP49" s="192">
        <v>0</v>
      </c>
    </row>
    <row r="50" spans="1:42">
      <c r="A50" s="312" t="s">
        <v>428</v>
      </c>
      <c r="B50" s="126">
        <v>0</v>
      </c>
      <c r="C50" s="169">
        <v>0</v>
      </c>
      <c r="D50" s="168">
        <v>0</v>
      </c>
      <c r="E50" s="169">
        <v>0</v>
      </c>
      <c r="F50" s="167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92">
        <v>0</v>
      </c>
      <c r="AE50" s="167">
        <v>0</v>
      </c>
      <c r="AF50" s="168">
        <v>0</v>
      </c>
      <c r="AG50" s="168">
        <v>0</v>
      </c>
      <c r="AH50" s="168">
        <v>0</v>
      </c>
      <c r="AI50" s="192">
        <v>0</v>
      </c>
      <c r="AJ50" s="167">
        <v>0</v>
      </c>
      <c r="AK50" s="168">
        <v>0</v>
      </c>
      <c r="AL50" s="168">
        <v>0</v>
      </c>
      <c r="AM50" s="192">
        <v>0</v>
      </c>
      <c r="AN50" s="138">
        <v>0</v>
      </c>
      <c r="AO50" s="168">
        <v>0</v>
      </c>
      <c r="AP50" s="192">
        <v>0</v>
      </c>
    </row>
    <row r="51" spans="1:42">
      <c r="A51" s="312" t="s">
        <v>429</v>
      </c>
      <c r="B51" s="126">
        <v>0</v>
      </c>
      <c r="C51" s="169">
        <v>0</v>
      </c>
      <c r="D51" s="168">
        <v>0</v>
      </c>
      <c r="E51" s="169">
        <v>0</v>
      </c>
      <c r="F51" s="167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92">
        <v>0</v>
      </c>
      <c r="AE51" s="167">
        <v>0</v>
      </c>
      <c r="AF51" s="168">
        <v>0</v>
      </c>
      <c r="AG51" s="168">
        <v>0</v>
      </c>
      <c r="AH51" s="168">
        <v>0</v>
      </c>
      <c r="AI51" s="192">
        <v>0</v>
      </c>
      <c r="AJ51" s="167">
        <v>0</v>
      </c>
      <c r="AK51" s="168">
        <v>0</v>
      </c>
      <c r="AL51" s="168">
        <v>0</v>
      </c>
      <c r="AM51" s="192">
        <v>0</v>
      </c>
      <c r="AN51" s="138">
        <v>0</v>
      </c>
      <c r="AO51" s="168">
        <v>0</v>
      </c>
      <c r="AP51" s="192">
        <v>0</v>
      </c>
    </row>
    <row r="52" spans="1:42">
      <c r="A52" s="312" t="s">
        <v>430</v>
      </c>
      <c r="B52" s="126">
        <v>0</v>
      </c>
      <c r="C52" s="169">
        <v>0</v>
      </c>
      <c r="D52" s="168">
        <v>0</v>
      </c>
      <c r="E52" s="169">
        <v>0</v>
      </c>
      <c r="F52" s="167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92">
        <v>0</v>
      </c>
      <c r="AE52" s="167">
        <v>0</v>
      </c>
      <c r="AF52" s="168">
        <v>0</v>
      </c>
      <c r="AG52" s="168">
        <v>0</v>
      </c>
      <c r="AH52" s="168">
        <v>0</v>
      </c>
      <c r="AI52" s="192">
        <v>0</v>
      </c>
      <c r="AJ52" s="167">
        <v>0</v>
      </c>
      <c r="AK52" s="168">
        <v>0</v>
      </c>
      <c r="AL52" s="168">
        <v>0</v>
      </c>
      <c r="AM52" s="192">
        <v>0</v>
      </c>
      <c r="AN52" s="138">
        <v>0</v>
      </c>
      <c r="AO52" s="168">
        <v>0</v>
      </c>
      <c r="AP52" s="192">
        <v>0</v>
      </c>
    </row>
    <row r="53" spans="1:42">
      <c r="A53" s="312" t="s">
        <v>431</v>
      </c>
      <c r="B53" s="126">
        <v>0</v>
      </c>
      <c r="C53" s="169">
        <v>0</v>
      </c>
      <c r="D53" s="168">
        <v>0</v>
      </c>
      <c r="E53" s="169">
        <v>0</v>
      </c>
      <c r="F53" s="167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92">
        <v>0</v>
      </c>
      <c r="AE53" s="167">
        <v>0</v>
      </c>
      <c r="AF53" s="168">
        <v>0</v>
      </c>
      <c r="AG53" s="168">
        <v>0</v>
      </c>
      <c r="AH53" s="168">
        <v>0</v>
      </c>
      <c r="AI53" s="192">
        <v>0</v>
      </c>
      <c r="AJ53" s="167">
        <v>0</v>
      </c>
      <c r="AK53" s="168">
        <v>0</v>
      </c>
      <c r="AL53" s="168">
        <v>0</v>
      </c>
      <c r="AM53" s="192">
        <v>0</v>
      </c>
      <c r="AN53" s="138">
        <v>0</v>
      </c>
      <c r="AO53" s="168">
        <v>0</v>
      </c>
      <c r="AP53" s="192">
        <v>0</v>
      </c>
    </row>
    <row r="54" spans="1:42">
      <c r="A54" s="312" t="s">
        <v>432</v>
      </c>
      <c r="B54" s="126">
        <v>0</v>
      </c>
      <c r="C54" s="169">
        <v>0</v>
      </c>
      <c r="D54" s="168">
        <v>0</v>
      </c>
      <c r="E54" s="169">
        <v>0</v>
      </c>
      <c r="F54" s="167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92">
        <v>0</v>
      </c>
      <c r="AE54" s="167">
        <v>0</v>
      </c>
      <c r="AF54" s="168">
        <v>0</v>
      </c>
      <c r="AG54" s="168">
        <v>0</v>
      </c>
      <c r="AH54" s="168">
        <v>0</v>
      </c>
      <c r="AI54" s="192">
        <v>0</v>
      </c>
      <c r="AJ54" s="167">
        <v>0</v>
      </c>
      <c r="AK54" s="168">
        <v>0</v>
      </c>
      <c r="AL54" s="168">
        <v>0</v>
      </c>
      <c r="AM54" s="192">
        <v>0</v>
      </c>
      <c r="AN54" s="138">
        <v>0</v>
      </c>
      <c r="AO54" s="168">
        <v>0</v>
      </c>
      <c r="AP54" s="192">
        <v>0</v>
      </c>
    </row>
    <row r="55" spans="1:42" ht="13.5">
      <c r="A55" s="316" t="s">
        <v>433</v>
      </c>
      <c r="B55" s="200">
        <f>SUM(B44:B54)</f>
        <v>72</v>
      </c>
      <c r="C55" s="173">
        <f t="shared" ref="C55:AP55" si="4">SUM(C44:C54)</f>
        <v>415332.54000000004</v>
      </c>
      <c r="D55" s="172">
        <f t="shared" si="4"/>
        <v>86</v>
      </c>
      <c r="E55" s="173">
        <f t="shared" si="4"/>
        <v>411925.5</v>
      </c>
      <c r="F55" s="171">
        <f t="shared" si="4"/>
        <v>98</v>
      </c>
      <c r="G55" s="172">
        <f t="shared" si="4"/>
        <v>50</v>
      </c>
      <c r="H55" s="172">
        <f t="shared" si="4"/>
        <v>91</v>
      </c>
      <c r="I55" s="172">
        <f t="shared" si="4"/>
        <v>6</v>
      </c>
      <c r="J55" s="172">
        <f t="shared" si="4"/>
        <v>32</v>
      </c>
      <c r="K55" s="172">
        <f t="shared" si="4"/>
        <v>16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5</v>
      </c>
      <c r="Q55" s="172">
        <f t="shared" si="4"/>
        <v>0</v>
      </c>
      <c r="R55" s="172">
        <f t="shared" si="4"/>
        <v>0</v>
      </c>
      <c r="S55" s="172">
        <f t="shared" si="4"/>
        <v>47</v>
      </c>
      <c r="T55" s="172">
        <f t="shared" si="4"/>
        <v>1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16</v>
      </c>
      <c r="Y55" s="172">
        <f t="shared" si="4"/>
        <v>71</v>
      </c>
      <c r="Z55" s="172">
        <f t="shared" si="4"/>
        <v>11</v>
      </c>
      <c r="AA55" s="172">
        <f t="shared" si="4"/>
        <v>49</v>
      </c>
      <c r="AB55" s="172">
        <f t="shared" si="4"/>
        <v>31</v>
      </c>
      <c r="AC55" s="172">
        <f t="shared" si="4"/>
        <v>11</v>
      </c>
      <c r="AD55" s="195">
        <f t="shared" si="4"/>
        <v>7</v>
      </c>
      <c r="AE55" s="171">
        <f t="shared" si="4"/>
        <v>65</v>
      </c>
      <c r="AF55" s="172">
        <f t="shared" si="4"/>
        <v>23</v>
      </c>
      <c r="AG55" s="172">
        <f t="shared" si="4"/>
        <v>65</v>
      </c>
      <c r="AH55" s="172">
        <f t="shared" si="4"/>
        <v>57</v>
      </c>
      <c r="AI55" s="195">
        <f t="shared" si="4"/>
        <v>3</v>
      </c>
      <c r="AJ55" s="171">
        <f t="shared" si="4"/>
        <v>25</v>
      </c>
      <c r="AK55" s="172">
        <f t="shared" si="4"/>
        <v>32</v>
      </c>
      <c r="AL55" s="172">
        <f t="shared" si="4"/>
        <v>0</v>
      </c>
      <c r="AM55" s="195">
        <f t="shared" si="4"/>
        <v>0</v>
      </c>
      <c r="AN55" s="139">
        <f t="shared" si="4"/>
        <v>81</v>
      </c>
      <c r="AO55" s="172">
        <f t="shared" si="4"/>
        <v>47</v>
      </c>
      <c r="AP55" s="195">
        <f t="shared" si="4"/>
        <v>73</v>
      </c>
    </row>
    <row r="56" spans="1:42">
      <c r="A56" s="312" t="s">
        <v>434</v>
      </c>
      <c r="B56" s="126">
        <v>0</v>
      </c>
      <c r="C56" s="169">
        <v>0</v>
      </c>
      <c r="D56" s="168">
        <v>0</v>
      </c>
      <c r="E56" s="169">
        <v>0</v>
      </c>
      <c r="F56" s="167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92">
        <v>0</v>
      </c>
      <c r="AE56" s="167">
        <v>0</v>
      </c>
      <c r="AF56" s="168">
        <v>0</v>
      </c>
      <c r="AG56" s="168">
        <v>0</v>
      </c>
      <c r="AH56" s="168">
        <v>0</v>
      </c>
      <c r="AI56" s="192">
        <v>0</v>
      </c>
      <c r="AJ56" s="167">
        <v>0</v>
      </c>
      <c r="AK56" s="168">
        <v>0</v>
      </c>
      <c r="AL56" s="168">
        <v>0</v>
      </c>
      <c r="AM56" s="192">
        <v>0</v>
      </c>
      <c r="AN56" s="138">
        <v>0</v>
      </c>
      <c r="AO56" s="168">
        <v>0</v>
      </c>
      <c r="AP56" s="192">
        <v>0</v>
      </c>
    </row>
    <row r="57" spans="1:42">
      <c r="A57" s="312" t="s">
        <v>435</v>
      </c>
      <c r="B57" s="126">
        <v>0</v>
      </c>
      <c r="C57" s="169">
        <v>0</v>
      </c>
      <c r="D57" s="168">
        <v>0</v>
      </c>
      <c r="E57" s="169">
        <v>0</v>
      </c>
      <c r="F57" s="167">
        <v>1</v>
      </c>
      <c r="G57" s="168">
        <v>0</v>
      </c>
      <c r="H57" s="168">
        <v>1</v>
      </c>
      <c r="I57" s="168">
        <v>0</v>
      </c>
      <c r="J57" s="168">
        <v>0</v>
      </c>
      <c r="K57" s="168">
        <v>1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1</v>
      </c>
      <c r="Z57" s="168">
        <v>0</v>
      </c>
      <c r="AA57" s="168">
        <v>1</v>
      </c>
      <c r="AB57" s="168">
        <v>0</v>
      </c>
      <c r="AC57" s="168">
        <v>0</v>
      </c>
      <c r="AD57" s="192">
        <v>0</v>
      </c>
      <c r="AE57" s="167">
        <v>8</v>
      </c>
      <c r="AF57" s="168">
        <v>2</v>
      </c>
      <c r="AG57" s="168">
        <v>7</v>
      </c>
      <c r="AH57" s="168">
        <v>8</v>
      </c>
      <c r="AI57" s="192">
        <v>0</v>
      </c>
      <c r="AJ57" s="167">
        <v>7</v>
      </c>
      <c r="AK57" s="168">
        <v>1</v>
      </c>
      <c r="AL57" s="168">
        <v>0</v>
      </c>
      <c r="AM57" s="192">
        <v>2</v>
      </c>
      <c r="AN57" s="138">
        <v>30</v>
      </c>
      <c r="AO57" s="168">
        <v>7</v>
      </c>
      <c r="AP57" s="192">
        <v>29</v>
      </c>
    </row>
    <row r="58" spans="1:42">
      <c r="A58" s="312" t="s">
        <v>436</v>
      </c>
      <c r="B58" s="126">
        <v>0</v>
      </c>
      <c r="C58" s="169">
        <v>0</v>
      </c>
      <c r="D58" s="168">
        <v>0</v>
      </c>
      <c r="E58" s="169">
        <v>0</v>
      </c>
      <c r="F58" s="167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0</v>
      </c>
      <c r="AB58" s="168">
        <v>0</v>
      </c>
      <c r="AC58" s="168">
        <v>0</v>
      </c>
      <c r="AD58" s="192">
        <v>0</v>
      </c>
      <c r="AE58" s="167">
        <v>0</v>
      </c>
      <c r="AF58" s="168">
        <v>0</v>
      </c>
      <c r="AG58" s="168">
        <v>0</v>
      </c>
      <c r="AH58" s="168">
        <v>0</v>
      </c>
      <c r="AI58" s="192">
        <v>0</v>
      </c>
      <c r="AJ58" s="167">
        <v>0</v>
      </c>
      <c r="AK58" s="168">
        <v>0</v>
      </c>
      <c r="AL58" s="168">
        <v>0</v>
      </c>
      <c r="AM58" s="192">
        <v>0</v>
      </c>
      <c r="AN58" s="138">
        <v>0</v>
      </c>
      <c r="AO58" s="168">
        <v>0</v>
      </c>
      <c r="AP58" s="192">
        <v>0</v>
      </c>
    </row>
    <row r="59" spans="1:42">
      <c r="A59" s="312" t="s">
        <v>437</v>
      </c>
      <c r="B59" s="126">
        <v>0</v>
      </c>
      <c r="C59" s="169">
        <v>0</v>
      </c>
      <c r="D59" s="168">
        <v>0</v>
      </c>
      <c r="E59" s="169">
        <v>0</v>
      </c>
      <c r="F59" s="167">
        <v>1</v>
      </c>
      <c r="G59" s="168">
        <v>1</v>
      </c>
      <c r="H59" s="168">
        <v>1</v>
      </c>
      <c r="I59" s="168">
        <v>1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1</v>
      </c>
      <c r="Y59" s="168">
        <v>0</v>
      </c>
      <c r="Z59" s="168">
        <v>0</v>
      </c>
      <c r="AA59" s="168">
        <v>0</v>
      </c>
      <c r="AB59" s="168">
        <v>1</v>
      </c>
      <c r="AC59" s="168">
        <v>0</v>
      </c>
      <c r="AD59" s="192">
        <v>0</v>
      </c>
      <c r="AE59" s="167">
        <v>19</v>
      </c>
      <c r="AF59" s="168">
        <v>19</v>
      </c>
      <c r="AG59" s="168">
        <v>10</v>
      </c>
      <c r="AH59" s="168">
        <v>0</v>
      </c>
      <c r="AI59" s="192">
        <v>5</v>
      </c>
      <c r="AJ59" s="167">
        <v>0</v>
      </c>
      <c r="AK59" s="168">
        <v>0</v>
      </c>
      <c r="AL59" s="168">
        <v>0</v>
      </c>
      <c r="AM59" s="192">
        <v>0</v>
      </c>
      <c r="AN59" s="138">
        <v>3</v>
      </c>
      <c r="AO59" s="168">
        <v>3</v>
      </c>
      <c r="AP59" s="192">
        <v>2</v>
      </c>
    </row>
    <row r="60" spans="1:42">
      <c r="A60" s="312" t="s">
        <v>438</v>
      </c>
      <c r="B60" s="126">
        <v>0</v>
      </c>
      <c r="C60" s="169">
        <v>0</v>
      </c>
      <c r="D60" s="168">
        <v>0</v>
      </c>
      <c r="E60" s="169">
        <v>0</v>
      </c>
      <c r="F60" s="167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92">
        <v>0</v>
      </c>
      <c r="AE60" s="167">
        <v>0</v>
      </c>
      <c r="AF60" s="168">
        <v>0</v>
      </c>
      <c r="AG60" s="168">
        <v>0</v>
      </c>
      <c r="AH60" s="168">
        <v>0</v>
      </c>
      <c r="AI60" s="192">
        <v>0</v>
      </c>
      <c r="AJ60" s="167">
        <v>0</v>
      </c>
      <c r="AK60" s="168">
        <v>0</v>
      </c>
      <c r="AL60" s="168">
        <v>0</v>
      </c>
      <c r="AM60" s="192">
        <v>0</v>
      </c>
      <c r="AN60" s="138">
        <v>0</v>
      </c>
      <c r="AO60" s="168">
        <v>0</v>
      </c>
      <c r="AP60" s="192">
        <v>0</v>
      </c>
    </row>
    <row r="61" spans="1:42">
      <c r="A61" s="312" t="s">
        <v>439</v>
      </c>
      <c r="B61" s="126">
        <v>5</v>
      </c>
      <c r="C61" s="169">
        <v>30176.400000000001</v>
      </c>
      <c r="D61" s="168">
        <v>5</v>
      </c>
      <c r="E61" s="169">
        <v>30176.400000000001</v>
      </c>
      <c r="F61" s="167">
        <v>8</v>
      </c>
      <c r="G61" s="168">
        <v>6</v>
      </c>
      <c r="H61" s="168">
        <v>7</v>
      </c>
      <c r="I61" s="168">
        <v>1</v>
      </c>
      <c r="J61" s="168">
        <v>1</v>
      </c>
      <c r="K61" s="168">
        <v>6</v>
      </c>
      <c r="L61" s="168">
        <v>0</v>
      </c>
      <c r="M61" s="168">
        <v>0</v>
      </c>
      <c r="N61" s="168">
        <v>0</v>
      </c>
      <c r="O61" s="168">
        <v>0</v>
      </c>
      <c r="P61" s="168">
        <v>1</v>
      </c>
      <c r="Q61" s="168">
        <v>0</v>
      </c>
      <c r="R61" s="168">
        <v>0</v>
      </c>
      <c r="S61" s="168">
        <v>1</v>
      </c>
      <c r="T61" s="168">
        <v>0</v>
      </c>
      <c r="U61" s="168">
        <v>0</v>
      </c>
      <c r="V61" s="168">
        <v>0</v>
      </c>
      <c r="W61" s="168">
        <v>0</v>
      </c>
      <c r="X61" s="168">
        <v>3</v>
      </c>
      <c r="Y61" s="168">
        <v>4</v>
      </c>
      <c r="Z61" s="168">
        <v>1</v>
      </c>
      <c r="AA61" s="168">
        <v>2</v>
      </c>
      <c r="AB61" s="168">
        <v>6</v>
      </c>
      <c r="AC61" s="168">
        <v>0</v>
      </c>
      <c r="AD61" s="192">
        <v>0</v>
      </c>
      <c r="AE61" s="167">
        <v>8</v>
      </c>
      <c r="AF61" s="168">
        <v>5</v>
      </c>
      <c r="AG61" s="168">
        <v>7</v>
      </c>
      <c r="AH61" s="168">
        <v>2</v>
      </c>
      <c r="AI61" s="192">
        <v>0</v>
      </c>
      <c r="AJ61" s="167">
        <v>2</v>
      </c>
      <c r="AK61" s="168">
        <v>0</v>
      </c>
      <c r="AL61" s="168">
        <v>0</v>
      </c>
      <c r="AM61" s="192">
        <v>0</v>
      </c>
      <c r="AN61" s="138">
        <v>8</v>
      </c>
      <c r="AO61" s="168">
        <v>6</v>
      </c>
      <c r="AP61" s="192">
        <v>7</v>
      </c>
    </row>
    <row r="62" spans="1:42">
      <c r="A62" s="312" t="s">
        <v>440</v>
      </c>
      <c r="B62" s="126">
        <v>0</v>
      </c>
      <c r="C62" s="169">
        <v>0</v>
      </c>
      <c r="D62" s="168">
        <v>0</v>
      </c>
      <c r="E62" s="169">
        <v>0</v>
      </c>
      <c r="F62" s="167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8">
        <v>0</v>
      </c>
      <c r="AD62" s="192">
        <v>0</v>
      </c>
      <c r="AE62" s="167">
        <v>0</v>
      </c>
      <c r="AF62" s="168">
        <v>0</v>
      </c>
      <c r="AG62" s="168">
        <v>0</v>
      </c>
      <c r="AH62" s="168">
        <v>0</v>
      </c>
      <c r="AI62" s="192">
        <v>0</v>
      </c>
      <c r="AJ62" s="167">
        <v>0</v>
      </c>
      <c r="AK62" s="168">
        <v>0</v>
      </c>
      <c r="AL62" s="168">
        <v>0</v>
      </c>
      <c r="AM62" s="192">
        <v>0</v>
      </c>
      <c r="AN62" s="138">
        <v>0</v>
      </c>
      <c r="AO62" s="168">
        <v>0</v>
      </c>
      <c r="AP62" s="192">
        <v>0</v>
      </c>
    </row>
    <row r="63" spans="1:42">
      <c r="A63" s="312" t="s">
        <v>441</v>
      </c>
      <c r="B63" s="126">
        <v>0</v>
      </c>
      <c r="C63" s="169">
        <v>0</v>
      </c>
      <c r="D63" s="168">
        <v>0</v>
      </c>
      <c r="E63" s="169">
        <v>0</v>
      </c>
      <c r="F63" s="167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92">
        <v>0</v>
      </c>
      <c r="AE63" s="167">
        <v>0</v>
      </c>
      <c r="AF63" s="168">
        <v>0</v>
      </c>
      <c r="AG63" s="168">
        <v>0</v>
      </c>
      <c r="AH63" s="168">
        <v>0</v>
      </c>
      <c r="AI63" s="192">
        <v>0</v>
      </c>
      <c r="AJ63" s="167">
        <v>0</v>
      </c>
      <c r="AK63" s="168">
        <v>0</v>
      </c>
      <c r="AL63" s="168">
        <v>0</v>
      </c>
      <c r="AM63" s="192">
        <v>0</v>
      </c>
      <c r="AN63" s="138">
        <v>0</v>
      </c>
      <c r="AO63" s="168">
        <v>0</v>
      </c>
      <c r="AP63" s="192">
        <v>0</v>
      </c>
    </row>
    <row r="64" spans="1:42">
      <c r="A64" s="312" t="s">
        <v>442</v>
      </c>
      <c r="B64" s="126">
        <v>0</v>
      </c>
      <c r="C64" s="169">
        <v>0</v>
      </c>
      <c r="D64" s="168">
        <v>0</v>
      </c>
      <c r="E64" s="169">
        <v>0</v>
      </c>
      <c r="F64" s="167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8">
        <v>0</v>
      </c>
      <c r="AD64" s="192">
        <v>0</v>
      </c>
      <c r="AE64" s="167">
        <v>0</v>
      </c>
      <c r="AF64" s="168">
        <v>0</v>
      </c>
      <c r="AG64" s="168">
        <v>0</v>
      </c>
      <c r="AH64" s="168">
        <v>0</v>
      </c>
      <c r="AI64" s="192">
        <v>0</v>
      </c>
      <c r="AJ64" s="167">
        <v>0</v>
      </c>
      <c r="AK64" s="168">
        <v>0</v>
      </c>
      <c r="AL64" s="168">
        <v>0</v>
      </c>
      <c r="AM64" s="192">
        <v>0</v>
      </c>
      <c r="AN64" s="138">
        <v>0</v>
      </c>
      <c r="AO64" s="168">
        <v>0</v>
      </c>
      <c r="AP64" s="192">
        <v>0</v>
      </c>
    </row>
    <row r="65" spans="1:42">
      <c r="A65" s="312" t="s">
        <v>443</v>
      </c>
      <c r="B65" s="126">
        <v>0</v>
      </c>
      <c r="C65" s="169">
        <v>0</v>
      </c>
      <c r="D65" s="168">
        <v>0</v>
      </c>
      <c r="E65" s="169">
        <v>0</v>
      </c>
      <c r="F65" s="167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8">
        <v>0</v>
      </c>
      <c r="AD65" s="192">
        <v>0</v>
      </c>
      <c r="AE65" s="167">
        <v>0</v>
      </c>
      <c r="AF65" s="168">
        <v>0</v>
      </c>
      <c r="AG65" s="168">
        <v>0</v>
      </c>
      <c r="AH65" s="168">
        <v>0</v>
      </c>
      <c r="AI65" s="192">
        <v>0</v>
      </c>
      <c r="AJ65" s="167">
        <v>0</v>
      </c>
      <c r="AK65" s="168">
        <v>0</v>
      </c>
      <c r="AL65" s="168">
        <v>0</v>
      </c>
      <c r="AM65" s="192">
        <v>0</v>
      </c>
      <c r="AN65" s="138">
        <v>0</v>
      </c>
      <c r="AO65" s="168">
        <v>0</v>
      </c>
      <c r="AP65" s="192">
        <v>0</v>
      </c>
    </row>
    <row r="66" spans="1:42">
      <c r="A66" s="312" t="s">
        <v>444</v>
      </c>
      <c r="B66" s="126">
        <v>0</v>
      </c>
      <c r="C66" s="169">
        <v>0</v>
      </c>
      <c r="D66" s="168">
        <v>1</v>
      </c>
      <c r="E66" s="169">
        <v>6035.28</v>
      </c>
      <c r="F66" s="167">
        <v>3</v>
      </c>
      <c r="G66" s="168">
        <v>2</v>
      </c>
      <c r="H66" s="168">
        <v>2</v>
      </c>
      <c r="I66" s="168">
        <v>1</v>
      </c>
      <c r="J66" s="168">
        <v>1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1</v>
      </c>
      <c r="Y66" s="168">
        <v>2</v>
      </c>
      <c r="Z66" s="168">
        <v>0</v>
      </c>
      <c r="AA66" s="168">
        <v>1</v>
      </c>
      <c r="AB66" s="168">
        <v>1</v>
      </c>
      <c r="AC66" s="168">
        <v>0</v>
      </c>
      <c r="AD66" s="192">
        <v>1</v>
      </c>
      <c r="AE66" s="167">
        <v>5</v>
      </c>
      <c r="AF66" s="168">
        <v>5</v>
      </c>
      <c r="AG66" s="168">
        <v>4</v>
      </c>
      <c r="AH66" s="168">
        <v>1</v>
      </c>
      <c r="AI66" s="192">
        <v>2</v>
      </c>
      <c r="AJ66" s="167">
        <v>0</v>
      </c>
      <c r="AK66" s="168">
        <v>0</v>
      </c>
      <c r="AL66" s="168">
        <v>0</v>
      </c>
      <c r="AM66" s="192">
        <v>0</v>
      </c>
      <c r="AN66" s="138">
        <v>3</v>
      </c>
      <c r="AO66" s="168">
        <v>2</v>
      </c>
      <c r="AP66" s="192">
        <v>1</v>
      </c>
    </row>
    <row r="67" spans="1:42">
      <c r="A67" s="312" t="s">
        <v>445</v>
      </c>
      <c r="B67" s="126">
        <v>0</v>
      </c>
      <c r="C67" s="169">
        <v>0</v>
      </c>
      <c r="D67" s="168">
        <v>0</v>
      </c>
      <c r="E67" s="169">
        <v>0</v>
      </c>
      <c r="F67" s="167">
        <v>4</v>
      </c>
      <c r="G67" s="168">
        <v>1</v>
      </c>
      <c r="H67" s="168">
        <v>3</v>
      </c>
      <c r="I67" s="168">
        <v>0</v>
      </c>
      <c r="J67" s="168">
        <v>1</v>
      </c>
      <c r="K67" s="168">
        <v>1</v>
      </c>
      <c r="L67" s="168">
        <v>0</v>
      </c>
      <c r="M67" s="168">
        <v>0</v>
      </c>
      <c r="N67" s="168">
        <v>0</v>
      </c>
      <c r="O67" s="168">
        <v>0</v>
      </c>
      <c r="P67" s="168">
        <v>1</v>
      </c>
      <c r="Q67" s="168">
        <v>0</v>
      </c>
      <c r="R67" s="168">
        <v>0</v>
      </c>
      <c r="S67" s="168">
        <v>1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4</v>
      </c>
      <c r="Z67" s="168">
        <v>0</v>
      </c>
      <c r="AA67" s="168">
        <v>3</v>
      </c>
      <c r="AB67" s="168">
        <v>1</v>
      </c>
      <c r="AC67" s="168">
        <v>0</v>
      </c>
      <c r="AD67" s="192">
        <v>0</v>
      </c>
      <c r="AE67" s="167">
        <v>23</v>
      </c>
      <c r="AF67" s="168">
        <v>5</v>
      </c>
      <c r="AG67" s="168">
        <v>9</v>
      </c>
      <c r="AH67" s="168">
        <v>19</v>
      </c>
      <c r="AI67" s="192">
        <v>4</v>
      </c>
      <c r="AJ67" s="167">
        <v>16</v>
      </c>
      <c r="AK67" s="168">
        <v>3</v>
      </c>
      <c r="AL67" s="168">
        <v>0</v>
      </c>
      <c r="AM67" s="192">
        <v>0</v>
      </c>
      <c r="AN67" s="138">
        <v>6</v>
      </c>
      <c r="AO67" s="168">
        <v>5</v>
      </c>
      <c r="AP67" s="192">
        <v>3</v>
      </c>
    </row>
    <row r="68" spans="1:42">
      <c r="A68" s="312" t="s">
        <v>446</v>
      </c>
      <c r="B68" s="126">
        <v>0</v>
      </c>
      <c r="C68" s="169">
        <v>0</v>
      </c>
      <c r="D68" s="168">
        <v>0</v>
      </c>
      <c r="E68" s="169">
        <v>0</v>
      </c>
      <c r="F68" s="167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8">
        <v>0</v>
      </c>
      <c r="AD68" s="192">
        <v>0</v>
      </c>
      <c r="AE68" s="167">
        <v>0</v>
      </c>
      <c r="AF68" s="168">
        <v>0</v>
      </c>
      <c r="AG68" s="168">
        <v>0</v>
      </c>
      <c r="AH68" s="168">
        <v>0</v>
      </c>
      <c r="AI68" s="192">
        <v>0</v>
      </c>
      <c r="AJ68" s="167">
        <v>0</v>
      </c>
      <c r="AK68" s="168">
        <v>0</v>
      </c>
      <c r="AL68" s="168">
        <v>0</v>
      </c>
      <c r="AM68" s="192">
        <v>0</v>
      </c>
      <c r="AN68" s="138">
        <v>0</v>
      </c>
      <c r="AO68" s="168">
        <v>0</v>
      </c>
      <c r="AP68" s="192">
        <v>0</v>
      </c>
    </row>
    <row r="69" spans="1:42" ht="13.5">
      <c r="A69" s="316" t="s">
        <v>447</v>
      </c>
      <c r="B69" s="200">
        <f>SUM(B56:B68)</f>
        <v>5</v>
      </c>
      <c r="C69" s="173">
        <f t="shared" ref="C69:AP69" si="5">SUM(C56:C68)</f>
        <v>30176.400000000001</v>
      </c>
      <c r="D69" s="172">
        <f t="shared" si="5"/>
        <v>6</v>
      </c>
      <c r="E69" s="173">
        <f t="shared" si="5"/>
        <v>36211.68</v>
      </c>
      <c r="F69" s="171">
        <f t="shared" si="5"/>
        <v>17</v>
      </c>
      <c r="G69" s="172">
        <f t="shared" si="5"/>
        <v>10</v>
      </c>
      <c r="H69" s="172">
        <f t="shared" si="5"/>
        <v>14</v>
      </c>
      <c r="I69" s="172">
        <f t="shared" si="5"/>
        <v>3</v>
      </c>
      <c r="J69" s="172">
        <f t="shared" si="5"/>
        <v>3</v>
      </c>
      <c r="K69" s="172">
        <f t="shared" si="5"/>
        <v>8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2</v>
      </c>
      <c r="Q69" s="172">
        <f t="shared" si="5"/>
        <v>0</v>
      </c>
      <c r="R69" s="172">
        <f t="shared" si="5"/>
        <v>0</v>
      </c>
      <c r="S69" s="172">
        <f t="shared" si="5"/>
        <v>2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5</v>
      </c>
      <c r="Y69" s="172">
        <f t="shared" si="5"/>
        <v>11</v>
      </c>
      <c r="Z69" s="172">
        <f t="shared" si="5"/>
        <v>1</v>
      </c>
      <c r="AA69" s="172">
        <f t="shared" si="5"/>
        <v>7</v>
      </c>
      <c r="AB69" s="172">
        <f t="shared" si="5"/>
        <v>9</v>
      </c>
      <c r="AC69" s="172">
        <f t="shared" si="5"/>
        <v>0</v>
      </c>
      <c r="AD69" s="195">
        <f t="shared" si="5"/>
        <v>1</v>
      </c>
      <c r="AE69" s="171">
        <f t="shared" si="5"/>
        <v>63</v>
      </c>
      <c r="AF69" s="172">
        <f t="shared" si="5"/>
        <v>36</v>
      </c>
      <c r="AG69" s="172">
        <f t="shared" si="5"/>
        <v>37</v>
      </c>
      <c r="AH69" s="172">
        <f t="shared" si="5"/>
        <v>30</v>
      </c>
      <c r="AI69" s="195">
        <f t="shared" si="5"/>
        <v>11</v>
      </c>
      <c r="AJ69" s="171">
        <f t="shared" si="5"/>
        <v>25</v>
      </c>
      <c r="AK69" s="172">
        <f t="shared" si="5"/>
        <v>4</v>
      </c>
      <c r="AL69" s="172">
        <f t="shared" si="5"/>
        <v>0</v>
      </c>
      <c r="AM69" s="195">
        <f t="shared" si="5"/>
        <v>2</v>
      </c>
      <c r="AN69" s="139">
        <f t="shared" si="5"/>
        <v>50</v>
      </c>
      <c r="AO69" s="172">
        <f t="shared" si="5"/>
        <v>23</v>
      </c>
      <c r="AP69" s="195">
        <f t="shared" si="5"/>
        <v>42</v>
      </c>
    </row>
    <row r="70" spans="1:42">
      <c r="A70" s="312" t="s">
        <v>448</v>
      </c>
      <c r="B70" s="126">
        <v>0</v>
      </c>
      <c r="C70" s="169">
        <v>0</v>
      </c>
      <c r="D70" s="168">
        <v>0</v>
      </c>
      <c r="E70" s="169">
        <v>0</v>
      </c>
      <c r="F70" s="167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92">
        <v>0</v>
      </c>
      <c r="AE70" s="167">
        <v>0</v>
      </c>
      <c r="AF70" s="168">
        <v>0</v>
      </c>
      <c r="AG70" s="168">
        <v>0</v>
      </c>
      <c r="AH70" s="168">
        <v>0</v>
      </c>
      <c r="AI70" s="192">
        <v>0</v>
      </c>
      <c r="AJ70" s="167">
        <v>0</v>
      </c>
      <c r="AK70" s="168">
        <v>0</v>
      </c>
      <c r="AL70" s="168">
        <v>0</v>
      </c>
      <c r="AM70" s="192">
        <v>0</v>
      </c>
      <c r="AN70" s="138">
        <v>0</v>
      </c>
      <c r="AO70" s="168">
        <v>0</v>
      </c>
      <c r="AP70" s="192">
        <v>0</v>
      </c>
    </row>
    <row r="71" spans="1:42">
      <c r="A71" s="312" t="s">
        <v>449</v>
      </c>
      <c r="B71" s="126">
        <v>0</v>
      </c>
      <c r="C71" s="169">
        <v>0</v>
      </c>
      <c r="D71" s="168">
        <v>0</v>
      </c>
      <c r="E71" s="169">
        <v>0</v>
      </c>
      <c r="F71" s="167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8">
        <v>0</v>
      </c>
      <c r="AD71" s="192">
        <v>0</v>
      </c>
      <c r="AE71" s="167">
        <v>0</v>
      </c>
      <c r="AF71" s="168">
        <v>0</v>
      </c>
      <c r="AG71" s="168">
        <v>0</v>
      </c>
      <c r="AH71" s="168">
        <v>0</v>
      </c>
      <c r="AI71" s="192">
        <v>0</v>
      </c>
      <c r="AJ71" s="167">
        <v>0</v>
      </c>
      <c r="AK71" s="168">
        <v>0</v>
      </c>
      <c r="AL71" s="168">
        <v>0</v>
      </c>
      <c r="AM71" s="192">
        <v>0</v>
      </c>
      <c r="AN71" s="138">
        <v>0</v>
      </c>
      <c r="AO71" s="168">
        <v>0</v>
      </c>
      <c r="AP71" s="192">
        <v>0</v>
      </c>
    </row>
    <row r="72" spans="1:42">
      <c r="A72" s="312" t="s">
        <v>450</v>
      </c>
      <c r="B72" s="126">
        <v>0</v>
      </c>
      <c r="C72" s="169">
        <v>0</v>
      </c>
      <c r="D72" s="168">
        <v>0</v>
      </c>
      <c r="E72" s="169">
        <v>0</v>
      </c>
      <c r="F72" s="167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0</v>
      </c>
      <c r="AD72" s="192">
        <v>0</v>
      </c>
      <c r="AE72" s="167">
        <v>0</v>
      </c>
      <c r="AF72" s="168">
        <v>0</v>
      </c>
      <c r="AG72" s="168">
        <v>0</v>
      </c>
      <c r="AH72" s="168">
        <v>0</v>
      </c>
      <c r="AI72" s="192">
        <v>0</v>
      </c>
      <c r="AJ72" s="167">
        <v>0</v>
      </c>
      <c r="AK72" s="168">
        <v>0</v>
      </c>
      <c r="AL72" s="168">
        <v>0</v>
      </c>
      <c r="AM72" s="192">
        <v>0</v>
      </c>
      <c r="AN72" s="138">
        <v>0</v>
      </c>
      <c r="AO72" s="168">
        <v>0</v>
      </c>
      <c r="AP72" s="192">
        <v>0</v>
      </c>
    </row>
    <row r="73" spans="1:42">
      <c r="A73" s="312" t="s">
        <v>451</v>
      </c>
      <c r="B73" s="126">
        <v>0</v>
      </c>
      <c r="C73" s="169">
        <v>0</v>
      </c>
      <c r="D73" s="168">
        <v>0</v>
      </c>
      <c r="E73" s="169">
        <v>0</v>
      </c>
      <c r="F73" s="167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92">
        <v>0</v>
      </c>
      <c r="AE73" s="167">
        <v>0</v>
      </c>
      <c r="AF73" s="168">
        <v>0</v>
      </c>
      <c r="AG73" s="168">
        <v>0</v>
      </c>
      <c r="AH73" s="168">
        <v>0</v>
      </c>
      <c r="AI73" s="192">
        <v>0</v>
      </c>
      <c r="AJ73" s="167">
        <v>0</v>
      </c>
      <c r="AK73" s="168">
        <v>0</v>
      </c>
      <c r="AL73" s="168">
        <v>0</v>
      </c>
      <c r="AM73" s="192">
        <v>0</v>
      </c>
      <c r="AN73" s="138">
        <v>0</v>
      </c>
      <c r="AO73" s="168">
        <v>0</v>
      </c>
      <c r="AP73" s="192">
        <v>0</v>
      </c>
    </row>
    <row r="74" spans="1:42">
      <c r="A74" s="312" t="s">
        <v>452</v>
      </c>
      <c r="B74" s="126">
        <v>0</v>
      </c>
      <c r="C74" s="169">
        <v>0</v>
      </c>
      <c r="D74" s="168">
        <v>0</v>
      </c>
      <c r="E74" s="169">
        <v>0</v>
      </c>
      <c r="F74" s="167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92">
        <v>0</v>
      </c>
      <c r="AE74" s="167">
        <v>0</v>
      </c>
      <c r="AF74" s="168">
        <v>0</v>
      </c>
      <c r="AG74" s="168">
        <v>0</v>
      </c>
      <c r="AH74" s="168">
        <v>0</v>
      </c>
      <c r="AI74" s="192">
        <v>0</v>
      </c>
      <c r="AJ74" s="167">
        <v>0</v>
      </c>
      <c r="AK74" s="168">
        <v>0</v>
      </c>
      <c r="AL74" s="168">
        <v>0</v>
      </c>
      <c r="AM74" s="192">
        <v>0</v>
      </c>
      <c r="AN74" s="138">
        <v>0</v>
      </c>
      <c r="AO74" s="168">
        <v>0</v>
      </c>
      <c r="AP74" s="192">
        <v>0</v>
      </c>
    </row>
    <row r="75" spans="1:42">
      <c r="A75" s="312" t="s">
        <v>453</v>
      </c>
      <c r="B75" s="126">
        <v>0</v>
      </c>
      <c r="C75" s="169">
        <v>0</v>
      </c>
      <c r="D75" s="168">
        <v>0</v>
      </c>
      <c r="E75" s="169">
        <v>0</v>
      </c>
      <c r="F75" s="167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92">
        <v>0</v>
      </c>
      <c r="AE75" s="167">
        <v>5</v>
      </c>
      <c r="AF75" s="168">
        <v>0</v>
      </c>
      <c r="AG75" s="168">
        <v>1</v>
      </c>
      <c r="AH75" s="168">
        <v>0</v>
      </c>
      <c r="AI75" s="192">
        <v>0</v>
      </c>
      <c r="AJ75" s="167">
        <v>0</v>
      </c>
      <c r="AK75" s="168">
        <v>0</v>
      </c>
      <c r="AL75" s="168">
        <v>0</v>
      </c>
      <c r="AM75" s="192">
        <v>0</v>
      </c>
      <c r="AN75" s="138">
        <v>0</v>
      </c>
      <c r="AO75" s="168">
        <v>0</v>
      </c>
      <c r="AP75" s="192">
        <v>0</v>
      </c>
    </row>
    <row r="76" spans="1:42">
      <c r="A76" s="312" t="s">
        <v>454</v>
      </c>
      <c r="B76" s="126">
        <v>3</v>
      </c>
      <c r="C76" s="169">
        <v>32999.040000000001</v>
      </c>
      <c r="D76" s="168">
        <v>3</v>
      </c>
      <c r="E76" s="169">
        <v>32999.040000000001</v>
      </c>
      <c r="F76" s="167">
        <v>3</v>
      </c>
      <c r="G76" s="168">
        <v>0</v>
      </c>
      <c r="H76" s="168">
        <v>3</v>
      </c>
      <c r="I76" s="168">
        <v>1</v>
      </c>
      <c r="J76" s="168">
        <v>0</v>
      </c>
      <c r="K76" s="168">
        <v>2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1</v>
      </c>
      <c r="T76" s="168">
        <v>0</v>
      </c>
      <c r="U76" s="168">
        <v>0</v>
      </c>
      <c r="V76" s="168">
        <v>0</v>
      </c>
      <c r="W76" s="168">
        <v>0</v>
      </c>
      <c r="X76" s="168">
        <v>1</v>
      </c>
      <c r="Y76" s="168">
        <v>2</v>
      </c>
      <c r="Z76" s="168">
        <v>0</v>
      </c>
      <c r="AA76" s="168">
        <v>2</v>
      </c>
      <c r="AB76" s="168">
        <v>1</v>
      </c>
      <c r="AC76" s="168">
        <v>0</v>
      </c>
      <c r="AD76" s="192">
        <v>0</v>
      </c>
      <c r="AE76" s="167">
        <v>0</v>
      </c>
      <c r="AF76" s="168">
        <v>0</v>
      </c>
      <c r="AG76" s="168">
        <v>0</v>
      </c>
      <c r="AH76" s="168">
        <v>0</v>
      </c>
      <c r="AI76" s="192">
        <v>0</v>
      </c>
      <c r="AJ76" s="167">
        <v>0</v>
      </c>
      <c r="AK76" s="168">
        <v>0</v>
      </c>
      <c r="AL76" s="168">
        <v>0</v>
      </c>
      <c r="AM76" s="192">
        <v>0</v>
      </c>
      <c r="AN76" s="138">
        <v>9</v>
      </c>
      <c r="AO76" s="168">
        <v>2</v>
      </c>
      <c r="AP76" s="192">
        <v>9</v>
      </c>
    </row>
    <row r="77" spans="1:42">
      <c r="A77" s="312" t="s">
        <v>455</v>
      </c>
      <c r="B77" s="126">
        <v>0</v>
      </c>
      <c r="C77" s="169">
        <v>0</v>
      </c>
      <c r="D77" s="168">
        <v>0</v>
      </c>
      <c r="E77" s="169">
        <v>0</v>
      </c>
      <c r="F77" s="167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0</v>
      </c>
      <c r="AD77" s="192">
        <v>0</v>
      </c>
      <c r="AE77" s="167">
        <v>0</v>
      </c>
      <c r="AF77" s="168">
        <v>0</v>
      </c>
      <c r="AG77" s="168">
        <v>0</v>
      </c>
      <c r="AH77" s="168">
        <v>0</v>
      </c>
      <c r="AI77" s="192">
        <v>0</v>
      </c>
      <c r="AJ77" s="167">
        <v>0</v>
      </c>
      <c r="AK77" s="168">
        <v>0</v>
      </c>
      <c r="AL77" s="168">
        <v>0</v>
      </c>
      <c r="AM77" s="192">
        <v>0</v>
      </c>
      <c r="AN77" s="138">
        <v>0</v>
      </c>
      <c r="AO77" s="168">
        <v>0</v>
      </c>
      <c r="AP77" s="192">
        <v>0</v>
      </c>
    </row>
    <row r="78" spans="1:42">
      <c r="A78" s="312" t="s">
        <v>456</v>
      </c>
      <c r="B78" s="126">
        <v>0</v>
      </c>
      <c r="C78" s="169">
        <v>0</v>
      </c>
      <c r="D78" s="168">
        <v>0</v>
      </c>
      <c r="E78" s="169">
        <v>0</v>
      </c>
      <c r="F78" s="167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0</v>
      </c>
      <c r="AD78" s="192">
        <v>0</v>
      </c>
      <c r="AE78" s="167">
        <v>0</v>
      </c>
      <c r="AF78" s="168">
        <v>0</v>
      </c>
      <c r="AG78" s="168">
        <v>0</v>
      </c>
      <c r="AH78" s="168">
        <v>0</v>
      </c>
      <c r="AI78" s="192">
        <v>0</v>
      </c>
      <c r="AJ78" s="167">
        <v>0</v>
      </c>
      <c r="AK78" s="168">
        <v>0</v>
      </c>
      <c r="AL78" s="168">
        <v>0</v>
      </c>
      <c r="AM78" s="192">
        <v>0</v>
      </c>
      <c r="AN78" s="138">
        <v>0</v>
      </c>
      <c r="AO78" s="168">
        <v>0</v>
      </c>
      <c r="AP78" s="192">
        <v>0</v>
      </c>
    </row>
    <row r="79" spans="1:42">
      <c r="A79" s="312" t="s">
        <v>457</v>
      </c>
      <c r="B79" s="126">
        <v>0</v>
      </c>
      <c r="C79" s="169">
        <v>0</v>
      </c>
      <c r="D79" s="168">
        <v>0</v>
      </c>
      <c r="E79" s="169">
        <v>0</v>
      </c>
      <c r="F79" s="167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8">
        <v>0</v>
      </c>
      <c r="AD79" s="192">
        <v>0</v>
      </c>
      <c r="AE79" s="167">
        <v>0</v>
      </c>
      <c r="AF79" s="168">
        <v>0</v>
      </c>
      <c r="AG79" s="168">
        <v>0</v>
      </c>
      <c r="AH79" s="168">
        <v>0</v>
      </c>
      <c r="AI79" s="192">
        <v>0</v>
      </c>
      <c r="AJ79" s="167">
        <v>0</v>
      </c>
      <c r="AK79" s="168">
        <v>0</v>
      </c>
      <c r="AL79" s="168">
        <v>0</v>
      </c>
      <c r="AM79" s="192">
        <v>0</v>
      </c>
      <c r="AN79" s="138">
        <v>0</v>
      </c>
      <c r="AO79" s="168">
        <v>0</v>
      </c>
      <c r="AP79" s="192">
        <v>0</v>
      </c>
    </row>
    <row r="80" spans="1:42">
      <c r="A80" s="312" t="s">
        <v>458</v>
      </c>
      <c r="B80" s="126">
        <v>0</v>
      </c>
      <c r="C80" s="169">
        <v>0</v>
      </c>
      <c r="D80" s="168">
        <v>0</v>
      </c>
      <c r="E80" s="169">
        <v>0</v>
      </c>
      <c r="F80" s="167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92">
        <v>0</v>
      </c>
      <c r="AE80" s="167">
        <v>0</v>
      </c>
      <c r="AF80" s="168">
        <v>0</v>
      </c>
      <c r="AG80" s="168">
        <v>0</v>
      </c>
      <c r="AH80" s="168">
        <v>0</v>
      </c>
      <c r="AI80" s="192">
        <v>0</v>
      </c>
      <c r="AJ80" s="167">
        <v>0</v>
      </c>
      <c r="AK80" s="168">
        <v>0</v>
      </c>
      <c r="AL80" s="168">
        <v>0</v>
      </c>
      <c r="AM80" s="192">
        <v>0</v>
      </c>
      <c r="AN80" s="138">
        <v>0</v>
      </c>
      <c r="AO80" s="168">
        <v>0</v>
      </c>
      <c r="AP80" s="192">
        <v>0</v>
      </c>
    </row>
    <row r="81" spans="1:42">
      <c r="A81" s="312" t="s">
        <v>459</v>
      </c>
      <c r="B81" s="126">
        <v>0</v>
      </c>
      <c r="C81" s="169">
        <v>0</v>
      </c>
      <c r="D81" s="168">
        <v>0</v>
      </c>
      <c r="E81" s="169">
        <v>0</v>
      </c>
      <c r="F81" s="167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92">
        <v>0</v>
      </c>
      <c r="AE81" s="167">
        <v>0</v>
      </c>
      <c r="AF81" s="168">
        <v>0</v>
      </c>
      <c r="AG81" s="168">
        <v>0</v>
      </c>
      <c r="AH81" s="168">
        <v>0</v>
      </c>
      <c r="AI81" s="192">
        <v>0</v>
      </c>
      <c r="AJ81" s="167">
        <v>0</v>
      </c>
      <c r="AK81" s="168">
        <v>0</v>
      </c>
      <c r="AL81" s="168">
        <v>0</v>
      </c>
      <c r="AM81" s="192">
        <v>0</v>
      </c>
      <c r="AN81" s="138">
        <v>0</v>
      </c>
      <c r="AO81" s="168">
        <v>0</v>
      </c>
      <c r="AP81" s="192">
        <v>0</v>
      </c>
    </row>
    <row r="82" spans="1:42">
      <c r="A82" s="312" t="s">
        <v>460</v>
      </c>
      <c r="B82" s="126">
        <v>0</v>
      </c>
      <c r="C82" s="169">
        <v>0</v>
      </c>
      <c r="D82" s="168">
        <v>0</v>
      </c>
      <c r="E82" s="169">
        <v>0</v>
      </c>
      <c r="F82" s="167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92">
        <v>0</v>
      </c>
      <c r="AE82" s="167">
        <v>0</v>
      </c>
      <c r="AF82" s="168">
        <v>0</v>
      </c>
      <c r="AG82" s="168">
        <v>0</v>
      </c>
      <c r="AH82" s="168">
        <v>0</v>
      </c>
      <c r="AI82" s="192">
        <v>0</v>
      </c>
      <c r="AJ82" s="167">
        <v>0</v>
      </c>
      <c r="AK82" s="168">
        <v>0</v>
      </c>
      <c r="AL82" s="168">
        <v>0</v>
      </c>
      <c r="AM82" s="192">
        <v>0</v>
      </c>
      <c r="AN82" s="138">
        <v>0</v>
      </c>
      <c r="AO82" s="168">
        <v>0</v>
      </c>
      <c r="AP82" s="192">
        <v>0</v>
      </c>
    </row>
    <row r="83" spans="1:42" ht="13.5">
      <c r="A83" s="316" t="s">
        <v>461</v>
      </c>
      <c r="B83" s="200">
        <f>SUM(B70:B82)</f>
        <v>3</v>
      </c>
      <c r="C83" s="173">
        <f t="shared" ref="C83:AP83" si="6">SUM(C70:C82)</f>
        <v>32999.040000000001</v>
      </c>
      <c r="D83" s="172">
        <f t="shared" si="6"/>
        <v>3</v>
      </c>
      <c r="E83" s="173">
        <f t="shared" si="6"/>
        <v>32999.040000000001</v>
      </c>
      <c r="F83" s="171">
        <f t="shared" si="6"/>
        <v>3</v>
      </c>
      <c r="G83" s="172">
        <f t="shared" si="6"/>
        <v>0</v>
      </c>
      <c r="H83" s="172">
        <f t="shared" si="6"/>
        <v>3</v>
      </c>
      <c r="I83" s="172">
        <f t="shared" si="6"/>
        <v>1</v>
      </c>
      <c r="J83" s="172">
        <f t="shared" si="6"/>
        <v>0</v>
      </c>
      <c r="K83" s="172">
        <f t="shared" si="6"/>
        <v>2</v>
      </c>
      <c r="L83" s="172">
        <f t="shared" si="6"/>
        <v>0</v>
      </c>
      <c r="M83" s="172">
        <f t="shared" si="6"/>
        <v>0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1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1</v>
      </c>
      <c r="Y83" s="172">
        <f t="shared" si="6"/>
        <v>2</v>
      </c>
      <c r="Z83" s="172">
        <f t="shared" si="6"/>
        <v>0</v>
      </c>
      <c r="AA83" s="172">
        <f t="shared" si="6"/>
        <v>2</v>
      </c>
      <c r="AB83" s="172">
        <f t="shared" si="6"/>
        <v>1</v>
      </c>
      <c r="AC83" s="172">
        <f t="shared" si="6"/>
        <v>0</v>
      </c>
      <c r="AD83" s="195">
        <f t="shared" si="6"/>
        <v>0</v>
      </c>
      <c r="AE83" s="171">
        <f t="shared" si="6"/>
        <v>5</v>
      </c>
      <c r="AF83" s="172">
        <f t="shared" si="6"/>
        <v>0</v>
      </c>
      <c r="AG83" s="172">
        <f t="shared" si="6"/>
        <v>1</v>
      </c>
      <c r="AH83" s="172">
        <f t="shared" si="6"/>
        <v>0</v>
      </c>
      <c r="AI83" s="195">
        <f t="shared" si="6"/>
        <v>0</v>
      </c>
      <c r="AJ83" s="171">
        <f t="shared" si="6"/>
        <v>0</v>
      </c>
      <c r="AK83" s="172">
        <f t="shared" si="6"/>
        <v>0</v>
      </c>
      <c r="AL83" s="172">
        <f t="shared" si="6"/>
        <v>0</v>
      </c>
      <c r="AM83" s="195">
        <f t="shared" si="6"/>
        <v>0</v>
      </c>
      <c r="AN83" s="139">
        <f t="shared" si="6"/>
        <v>9</v>
      </c>
      <c r="AO83" s="172">
        <f t="shared" si="6"/>
        <v>2</v>
      </c>
      <c r="AP83" s="195">
        <f t="shared" si="6"/>
        <v>9</v>
      </c>
    </row>
    <row r="84" spans="1:42">
      <c r="A84" s="312" t="s">
        <v>462</v>
      </c>
      <c r="B84" s="126">
        <v>3</v>
      </c>
      <c r="C84" s="169">
        <v>13015.44</v>
      </c>
      <c r="D84" s="168">
        <v>13</v>
      </c>
      <c r="E84" s="169">
        <v>72267.240000000005</v>
      </c>
      <c r="F84" s="167">
        <v>15</v>
      </c>
      <c r="G84" s="168">
        <v>2</v>
      </c>
      <c r="H84" s="168">
        <v>15</v>
      </c>
      <c r="I84" s="168">
        <v>2</v>
      </c>
      <c r="J84" s="168">
        <v>4</v>
      </c>
      <c r="K84" s="168">
        <v>11</v>
      </c>
      <c r="L84" s="168">
        <v>0</v>
      </c>
      <c r="M84" s="168">
        <v>0</v>
      </c>
      <c r="N84" s="168">
        <v>0</v>
      </c>
      <c r="O84" s="168">
        <v>0</v>
      </c>
      <c r="P84" s="168">
        <v>1</v>
      </c>
      <c r="Q84" s="168">
        <v>0</v>
      </c>
      <c r="R84" s="168">
        <v>0</v>
      </c>
      <c r="S84" s="168">
        <v>6</v>
      </c>
      <c r="T84" s="168">
        <v>0</v>
      </c>
      <c r="U84" s="168">
        <v>0</v>
      </c>
      <c r="V84" s="168">
        <v>0</v>
      </c>
      <c r="W84" s="168">
        <v>0</v>
      </c>
      <c r="X84" s="168">
        <v>3</v>
      </c>
      <c r="Y84" s="168">
        <v>9</v>
      </c>
      <c r="Z84" s="168">
        <v>3</v>
      </c>
      <c r="AA84" s="168">
        <v>6</v>
      </c>
      <c r="AB84" s="168">
        <v>6</v>
      </c>
      <c r="AC84" s="168">
        <v>0</v>
      </c>
      <c r="AD84" s="192">
        <v>3</v>
      </c>
      <c r="AE84" s="167">
        <v>55</v>
      </c>
      <c r="AF84" s="168">
        <v>6</v>
      </c>
      <c r="AG84" s="168">
        <v>55</v>
      </c>
      <c r="AH84" s="168">
        <v>55</v>
      </c>
      <c r="AI84" s="192">
        <v>0</v>
      </c>
      <c r="AJ84" s="167">
        <v>32</v>
      </c>
      <c r="AK84" s="168">
        <v>23</v>
      </c>
      <c r="AL84" s="168">
        <v>0</v>
      </c>
      <c r="AM84" s="192">
        <v>1</v>
      </c>
      <c r="AN84" s="138">
        <v>13</v>
      </c>
      <c r="AO84" s="168">
        <v>2</v>
      </c>
      <c r="AP84" s="192">
        <v>12</v>
      </c>
    </row>
    <row r="85" spans="1:42">
      <c r="A85" s="312" t="s">
        <v>463</v>
      </c>
      <c r="B85" s="126">
        <v>0</v>
      </c>
      <c r="C85" s="169">
        <v>0</v>
      </c>
      <c r="D85" s="168">
        <v>0</v>
      </c>
      <c r="E85" s="169">
        <v>0</v>
      </c>
      <c r="F85" s="167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92">
        <v>0</v>
      </c>
      <c r="AE85" s="167">
        <v>0</v>
      </c>
      <c r="AF85" s="168">
        <v>0</v>
      </c>
      <c r="AG85" s="168">
        <v>0</v>
      </c>
      <c r="AH85" s="168">
        <v>0</v>
      </c>
      <c r="AI85" s="192">
        <v>0</v>
      </c>
      <c r="AJ85" s="167">
        <v>0</v>
      </c>
      <c r="AK85" s="168">
        <v>0</v>
      </c>
      <c r="AL85" s="168">
        <v>0</v>
      </c>
      <c r="AM85" s="192">
        <v>0</v>
      </c>
      <c r="AN85" s="138">
        <v>0</v>
      </c>
      <c r="AO85" s="168">
        <v>0</v>
      </c>
      <c r="AP85" s="192">
        <v>0</v>
      </c>
    </row>
    <row r="86" spans="1:42">
      <c r="A86" s="312" t="s">
        <v>464</v>
      </c>
      <c r="B86" s="126">
        <v>0</v>
      </c>
      <c r="C86" s="169">
        <v>0</v>
      </c>
      <c r="D86" s="168">
        <v>0</v>
      </c>
      <c r="E86" s="169">
        <v>0</v>
      </c>
      <c r="F86" s="167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92">
        <v>0</v>
      </c>
      <c r="AE86" s="167">
        <v>0</v>
      </c>
      <c r="AF86" s="168">
        <v>0</v>
      </c>
      <c r="AG86" s="168">
        <v>0</v>
      </c>
      <c r="AH86" s="168">
        <v>0</v>
      </c>
      <c r="AI86" s="192">
        <v>0</v>
      </c>
      <c r="AJ86" s="167">
        <v>0</v>
      </c>
      <c r="AK86" s="168">
        <v>0</v>
      </c>
      <c r="AL86" s="168">
        <v>0</v>
      </c>
      <c r="AM86" s="192">
        <v>0</v>
      </c>
      <c r="AN86" s="138">
        <v>0</v>
      </c>
      <c r="AO86" s="168">
        <v>0</v>
      </c>
      <c r="AP86" s="192">
        <v>0</v>
      </c>
    </row>
    <row r="87" spans="1:42">
      <c r="A87" s="312" t="s">
        <v>465</v>
      </c>
      <c r="B87" s="126">
        <v>0</v>
      </c>
      <c r="C87" s="169">
        <v>0</v>
      </c>
      <c r="D87" s="168">
        <v>0</v>
      </c>
      <c r="E87" s="169">
        <v>0</v>
      </c>
      <c r="F87" s="167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92">
        <v>0</v>
      </c>
      <c r="AE87" s="167">
        <v>0</v>
      </c>
      <c r="AF87" s="168">
        <v>0</v>
      </c>
      <c r="AG87" s="168">
        <v>0</v>
      </c>
      <c r="AH87" s="168">
        <v>0</v>
      </c>
      <c r="AI87" s="192">
        <v>0</v>
      </c>
      <c r="AJ87" s="167">
        <v>0</v>
      </c>
      <c r="AK87" s="168">
        <v>0</v>
      </c>
      <c r="AL87" s="168">
        <v>0</v>
      </c>
      <c r="AM87" s="192">
        <v>0</v>
      </c>
      <c r="AN87" s="138">
        <v>0</v>
      </c>
      <c r="AO87" s="168">
        <v>0</v>
      </c>
      <c r="AP87" s="192">
        <v>0</v>
      </c>
    </row>
    <row r="88" spans="1:42">
      <c r="A88" s="312" t="s">
        <v>466</v>
      </c>
      <c r="B88" s="126">
        <v>0</v>
      </c>
      <c r="C88" s="169">
        <v>0</v>
      </c>
      <c r="D88" s="168">
        <v>0</v>
      </c>
      <c r="E88" s="169">
        <v>0</v>
      </c>
      <c r="F88" s="167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0</v>
      </c>
      <c r="AD88" s="192">
        <v>0</v>
      </c>
      <c r="AE88" s="167">
        <v>0</v>
      </c>
      <c r="AF88" s="168">
        <v>0</v>
      </c>
      <c r="AG88" s="168">
        <v>0</v>
      </c>
      <c r="AH88" s="168">
        <v>0</v>
      </c>
      <c r="AI88" s="192">
        <v>0</v>
      </c>
      <c r="AJ88" s="167">
        <v>0</v>
      </c>
      <c r="AK88" s="168">
        <v>0</v>
      </c>
      <c r="AL88" s="168">
        <v>0</v>
      </c>
      <c r="AM88" s="192">
        <v>0</v>
      </c>
      <c r="AN88" s="138">
        <v>0</v>
      </c>
      <c r="AO88" s="168">
        <v>0</v>
      </c>
      <c r="AP88" s="192">
        <v>0</v>
      </c>
    </row>
    <row r="89" spans="1:42">
      <c r="A89" s="312" t="s">
        <v>467</v>
      </c>
      <c r="B89" s="126">
        <v>0</v>
      </c>
      <c r="C89" s="169">
        <v>0</v>
      </c>
      <c r="D89" s="168">
        <v>0</v>
      </c>
      <c r="E89" s="169">
        <v>0</v>
      </c>
      <c r="F89" s="167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92">
        <v>0</v>
      </c>
      <c r="AE89" s="167">
        <v>0</v>
      </c>
      <c r="AF89" s="168">
        <v>0</v>
      </c>
      <c r="AG89" s="168">
        <v>0</v>
      </c>
      <c r="AH89" s="168">
        <v>0</v>
      </c>
      <c r="AI89" s="192">
        <v>0</v>
      </c>
      <c r="AJ89" s="167">
        <v>0</v>
      </c>
      <c r="AK89" s="168">
        <v>0</v>
      </c>
      <c r="AL89" s="168">
        <v>0</v>
      </c>
      <c r="AM89" s="192">
        <v>0</v>
      </c>
      <c r="AN89" s="138">
        <v>0</v>
      </c>
      <c r="AO89" s="168">
        <v>0</v>
      </c>
      <c r="AP89" s="192">
        <v>0</v>
      </c>
    </row>
    <row r="90" spans="1:42">
      <c r="A90" s="312" t="s">
        <v>468</v>
      </c>
      <c r="B90" s="167">
        <v>0</v>
      </c>
      <c r="C90" s="169">
        <v>0</v>
      </c>
      <c r="D90" s="168">
        <v>0</v>
      </c>
      <c r="E90" s="169">
        <v>0</v>
      </c>
      <c r="F90" s="167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92">
        <v>0</v>
      </c>
      <c r="AE90" s="167">
        <v>8</v>
      </c>
      <c r="AF90" s="168">
        <v>1</v>
      </c>
      <c r="AG90" s="168">
        <v>8</v>
      </c>
      <c r="AH90" s="168">
        <v>0</v>
      </c>
      <c r="AI90" s="192">
        <v>8</v>
      </c>
      <c r="AJ90" s="167">
        <v>0</v>
      </c>
      <c r="AK90" s="168">
        <v>0</v>
      </c>
      <c r="AL90" s="168">
        <v>0</v>
      </c>
      <c r="AM90" s="192">
        <v>1</v>
      </c>
      <c r="AN90" s="138">
        <v>0</v>
      </c>
      <c r="AO90" s="168">
        <v>0</v>
      </c>
      <c r="AP90" s="192">
        <v>0</v>
      </c>
    </row>
    <row r="91" spans="1:42">
      <c r="A91" s="312" t="s">
        <v>469</v>
      </c>
      <c r="B91" s="126">
        <v>0</v>
      </c>
      <c r="C91" s="169">
        <v>0</v>
      </c>
      <c r="D91" s="168">
        <v>0</v>
      </c>
      <c r="E91" s="169">
        <v>0</v>
      </c>
      <c r="F91" s="167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92">
        <v>0</v>
      </c>
      <c r="AE91" s="167">
        <v>0</v>
      </c>
      <c r="AF91" s="168">
        <v>0</v>
      </c>
      <c r="AG91" s="168">
        <v>0</v>
      </c>
      <c r="AH91" s="168">
        <v>0</v>
      </c>
      <c r="AI91" s="192">
        <v>0</v>
      </c>
      <c r="AJ91" s="167">
        <v>0</v>
      </c>
      <c r="AK91" s="168">
        <v>0</v>
      </c>
      <c r="AL91" s="168">
        <v>0</v>
      </c>
      <c r="AM91" s="192">
        <v>0</v>
      </c>
      <c r="AN91" s="138">
        <v>0</v>
      </c>
      <c r="AO91" s="168">
        <v>0</v>
      </c>
      <c r="AP91" s="192">
        <v>0</v>
      </c>
    </row>
    <row r="92" spans="1:42">
      <c r="A92" s="312" t="s">
        <v>470</v>
      </c>
      <c r="B92" s="126">
        <v>0</v>
      </c>
      <c r="C92" s="169">
        <v>0</v>
      </c>
      <c r="D92" s="168">
        <v>0</v>
      </c>
      <c r="E92" s="169">
        <v>0</v>
      </c>
      <c r="F92" s="167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92">
        <v>0</v>
      </c>
      <c r="AE92" s="167">
        <v>0</v>
      </c>
      <c r="AF92" s="168">
        <v>0</v>
      </c>
      <c r="AG92" s="168">
        <v>0</v>
      </c>
      <c r="AH92" s="168">
        <v>0</v>
      </c>
      <c r="AI92" s="192">
        <v>0</v>
      </c>
      <c r="AJ92" s="167">
        <v>0</v>
      </c>
      <c r="AK92" s="168">
        <v>0</v>
      </c>
      <c r="AL92" s="168">
        <v>0</v>
      </c>
      <c r="AM92" s="192">
        <v>0</v>
      </c>
      <c r="AN92" s="138">
        <v>0</v>
      </c>
      <c r="AO92" s="168">
        <v>0</v>
      </c>
      <c r="AP92" s="192">
        <v>0</v>
      </c>
    </row>
    <row r="93" spans="1:42">
      <c r="A93" s="312" t="s">
        <v>471</v>
      </c>
      <c r="B93" s="126">
        <v>0</v>
      </c>
      <c r="C93" s="169">
        <v>0</v>
      </c>
      <c r="D93" s="168">
        <v>1</v>
      </c>
      <c r="E93" s="169">
        <v>2669.4</v>
      </c>
      <c r="F93" s="167">
        <v>3</v>
      </c>
      <c r="G93" s="168">
        <v>2</v>
      </c>
      <c r="H93" s="168">
        <v>3</v>
      </c>
      <c r="I93" s="168">
        <v>0</v>
      </c>
      <c r="J93" s="168">
        <v>1</v>
      </c>
      <c r="K93" s="168">
        <v>3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3</v>
      </c>
      <c r="Z93" s="168">
        <v>0</v>
      </c>
      <c r="AA93" s="168">
        <v>1</v>
      </c>
      <c r="AB93" s="168">
        <v>2</v>
      </c>
      <c r="AC93" s="168">
        <v>0</v>
      </c>
      <c r="AD93" s="192">
        <v>0</v>
      </c>
      <c r="AE93" s="167">
        <v>3</v>
      </c>
      <c r="AF93" s="168">
        <v>2</v>
      </c>
      <c r="AG93" s="168">
        <v>3</v>
      </c>
      <c r="AH93" s="168">
        <v>3</v>
      </c>
      <c r="AI93" s="192">
        <v>0</v>
      </c>
      <c r="AJ93" s="167">
        <v>0</v>
      </c>
      <c r="AK93" s="168">
        <v>0</v>
      </c>
      <c r="AL93" s="168">
        <v>0</v>
      </c>
      <c r="AM93" s="192">
        <v>0</v>
      </c>
      <c r="AN93" s="138">
        <v>1</v>
      </c>
      <c r="AO93" s="168">
        <v>1</v>
      </c>
      <c r="AP93" s="192">
        <v>1</v>
      </c>
    </row>
    <row r="94" spans="1:42">
      <c r="A94" s="312" t="s">
        <v>472</v>
      </c>
      <c r="B94" s="126">
        <v>0</v>
      </c>
      <c r="C94" s="169">
        <v>0</v>
      </c>
      <c r="D94" s="168">
        <v>0</v>
      </c>
      <c r="E94" s="169">
        <v>0</v>
      </c>
      <c r="F94" s="167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68">
        <v>0</v>
      </c>
      <c r="AB94" s="168">
        <v>0</v>
      </c>
      <c r="AC94" s="168">
        <v>0</v>
      </c>
      <c r="AD94" s="192">
        <v>0</v>
      </c>
      <c r="AE94" s="167">
        <v>0</v>
      </c>
      <c r="AF94" s="168">
        <v>0</v>
      </c>
      <c r="AG94" s="168">
        <v>0</v>
      </c>
      <c r="AH94" s="168">
        <v>0</v>
      </c>
      <c r="AI94" s="192">
        <v>0</v>
      </c>
      <c r="AJ94" s="167">
        <v>0</v>
      </c>
      <c r="AK94" s="168">
        <v>0</v>
      </c>
      <c r="AL94" s="168">
        <v>0</v>
      </c>
      <c r="AM94" s="192">
        <v>0</v>
      </c>
      <c r="AN94" s="138">
        <v>0</v>
      </c>
      <c r="AO94" s="168">
        <v>0</v>
      </c>
      <c r="AP94" s="192">
        <v>0</v>
      </c>
    </row>
    <row r="95" spans="1:42" ht="14.25" thickBot="1">
      <c r="A95" s="316" t="s">
        <v>473</v>
      </c>
      <c r="B95" s="202">
        <f>SUM(B84:B94)</f>
        <v>3</v>
      </c>
      <c r="C95" s="203">
        <f t="shared" ref="C95:AP95" si="7">SUM(C84:C94)</f>
        <v>13015.44</v>
      </c>
      <c r="D95" s="204">
        <f t="shared" si="7"/>
        <v>14</v>
      </c>
      <c r="E95" s="203">
        <f t="shared" si="7"/>
        <v>74936.639999999999</v>
      </c>
      <c r="F95" s="205">
        <f t="shared" si="7"/>
        <v>18</v>
      </c>
      <c r="G95" s="204">
        <f t="shared" si="7"/>
        <v>4</v>
      </c>
      <c r="H95" s="204">
        <f t="shared" si="7"/>
        <v>18</v>
      </c>
      <c r="I95" s="204">
        <f t="shared" si="7"/>
        <v>2</v>
      </c>
      <c r="J95" s="204">
        <f t="shared" si="7"/>
        <v>5</v>
      </c>
      <c r="K95" s="204">
        <f t="shared" si="7"/>
        <v>14</v>
      </c>
      <c r="L95" s="204">
        <f t="shared" si="7"/>
        <v>0</v>
      </c>
      <c r="M95" s="204">
        <f t="shared" si="7"/>
        <v>0</v>
      </c>
      <c r="N95" s="204">
        <f t="shared" si="7"/>
        <v>0</v>
      </c>
      <c r="O95" s="204">
        <f t="shared" si="7"/>
        <v>0</v>
      </c>
      <c r="P95" s="204">
        <f t="shared" si="7"/>
        <v>1</v>
      </c>
      <c r="Q95" s="204">
        <f t="shared" si="7"/>
        <v>0</v>
      </c>
      <c r="R95" s="204">
        <f t="shared" si="7"/>
        <v>0</v>
      </c>
      <c r="S95" s="204">
        <f t="shared" si="7"/>
        <v>6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3</v>
      </c>
      <c r="Y95" s="204">
        <f t="shared" si="7"/>
        <v>12</v>
      </c>
      <c r="Z95" s="204">
        <f t="shared" si="7"/>
        <v>3</v>
      </c>
      <c r="AA95" s="204">
        <f t="shared" si="7"/>
        <v>7</v>
      </c>
      <c r="AB95" s="204">
        <f t="shared" si="7"/>
        <v>8</v>
      </c>
      <c r="AC95" s="204">
        <f t="shared" si="7"/>
        <v>0</v>
      </c>
      <c r="AD95" s="206">
        <f t="shared" si="7"/>
        <v>3</v>
      </c>
      <c r="AE95" s="205">
        <f t="shared" si="7"/>
        <v>66</v>
      </c>
      <c r="AF95" s="204">
        <f t="shared" si="7"/>
        <v>9</v>
      </c>
      <c r="AG95" s="204">
        <f t="shared" si="7"/>
        <v>66</v>
      </c>
      <c r="AH95" s="204">
        <f t="shared" si="7"/>
        <v>58</v>
      </c>
      <c r="AI95" s="206">
        <f t="shared" si="7"/>
        <v>8</v>
      </c>
      <c r="AJ95" s="205">
        <f t="shared" si="7"/>
        <v>32</v>
      </c>
      <c r="AK95" s="204">
        <f t="shared" si="7"/>
        <v>23</v>
      </c>
      <c r="AL95" s="204">
        <f t="shared" si="7"/>
        <v>0</v>
      </c>
      <c r="AM95" s="206">
        <f t="shared" si="7"/>
        <v>2</v>
      </c>
      <c r="AN95" s="155">
        <f t="shared" si="7"/>
        <v>14</v>
      </c>
      <c r="AO95" s="204">
        <f t="shared" si="7"/>
        <v>3</v>
      </c>
      <c r="AP95" s="206">
        <f t="shared" si="7"/>
        <v>13</v>
      </c>
    </row>
    <row r="96" spans="1:42" ht="14.25" thickBot="1">
      <c r="A96" s="318" t="s">
        <v>386</v>
      </c>
      <c r="B96" s="208">
        <f>B17+B25+B35+B43+B55+B69+B83+B95</f>
        <v>326</v>
      </c>
      <c r="C96" s="181">
        <f>C17+C25+C35+C43+C55+C69+C83+C95</f>
        <v>2026435.02</v>
      </c>
      <c r="D96" s="180">
        <f t="shared" ref="D96:AP96" si="8">D17+D25+D35+D43+D55+D69+D83+D95</f>
        <v>187</v>
      </c>
      <c r="E96" s="181">
        <f t="shared" si="8"/>
        <v>1087714.05</v>
      </c>
      <c r="F96" s="179">
        <f t="shared" si="8"/>
        <v>246</v>
      </c>
      <c r="G96" s="180">
        <f t="shared" si="8"/>
        <v>148</v>
      </c>
      <c r="H96" s="180">
        <f t="shared" si="8"/>
        <v>236</v>
      </c>
      <c r="I96" s="180">
        <f t="shared" si="8"/>
        <v>13</v>
      </c>
      <c r="J96" s="180">
        <f t="shared" si="8"/>
        <v>122</v>
      </c>
      <c r="K96" s="180">
        <f t="shared" si="8"/>
        <v>57</v>
      </c>
      <c r="L96" s="180">
        <f t="shared" si="8"/>
        <v>0</v>
      </c>
      <c r="M96" s="180">
        <f t="shared" si="8"/>
        <v>0</v>
      </c>
      <c r="N96" s="180">
        <f t="shared" si="8"/>
        <v>0</v>
      </c>
      <c r="O96" s="180">
        <f t="shared" si="8"/>
        <v>0</v>
      </c>
      <c r="P96" s="180">
        <f t="shared" si="8"/>
        <v>10</v>
      </c>
      <c r="Q96" s="180">
        <f t="shared" si="8"/>
        <v>0</v>
      </c>
      <c r="R96" s="180">
        <f t="shared" si="8"/>
        <v>0</v>
      </c>
      <c r="S96" s="180">
        <f t="shared" si="8"/>
        <v>96</v>
      </c>
      <c r="T96" s="180">
        <f t="shared" si="8"/>
        <v>1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26</v>
      </c>
      <c r="Y96" s="180">
        <f t="shared" si="8"/>
        <v>181</v>
      </c>
      <c r="Z96" s="180">
        <f t="shared" si="8"/>
        <v>39</v>
      </c>
      <c r="AA96" s="180">
        <f t="shared" si="8"/>
        <v>145</v>
      </c>
      <c r="AB96" s="180">
        <f t="shared" si="8"/>
        <v>73</v>
      </c>
      <c r="AC96" s="180">
        <f t="shared" si="8"/>
        <v>12</v>
      </c>
      <c r="AD96" s="209">
        <f t="shared" si="8"/>
        <v>16</v>
      </c>
      <c r="AE96" s="179">
        <f t="shared" si="8"/>
        <v>597</v>
      </c>
      <c r="AF96" s="180">
        <f t="shared" si="8"/>
        <v>324</v>
      </c>
      <c r="AG96" s="180">
        <f t="shared" si="8"/>
        <v>530</v>
      </c>
      <c r="AH96" s="180">
        <f t="shared" si="8"/>
        <v>358</v>
      </c>
      <c r="AI96" s="209">
        <f t="shared" si="8"/>
        <v>79</v>
      </c>
      <c r="AJ96" s="179">
        <f t="shared" si="8"/>
        <v>210</v>
      </c>
      <c r="AK96" s="180">
        <f t="shared" si="8"/>
        <v>61</v>
      </c>
      <c r="AL96" s="180">
        <f t="shared" si="8"/>
        <v>0</v>
      </c>
      <c r="AM96" s="209">
        <f t="shared" si="8"/>
        <v>147</v>
      </c>
      <c r="AN96" s="140">
        <f t="shared" si="8"/>
        <v>250</v>
      </c>
      <c r="AO96" s="180">
        <f t="shared" si="8"/>
        <v>145</v>
      </c>
      <c r="AP96" s="180">
        <f t="shared" si="8"/>
        <v>233</v>
      </c>
    </row>
    <row r="98" spans="1:42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</row>
    <row r="99" spans="1:42">
      <c r="A99" s="1" t="s">
        <v>491</v>
      </c>
      <c r="B99" s="467">
        <f>B17</f>
        <v>179</v>
      </c>
      <c r="C99" s="468">
        <f t="shared" ref="C99:AP99" si="9">C17</f>
        <v>1069824.1200000001</v>
      </c>
      <c r="D99" s="467">
        <f t="shared" si="9"/>
        <v>10</v>
      </c>
      <c r="E99" s="468">
        <f t="shared" si="9"/>
        <v>49861.799999999996</v>
      </c>
      <c r="F99" s="467">
        <f t="shared" si="9"/>
        <v>10</v>
      </c>
      <c r="G99" s="467">
        <f t="shared" si="9"/>
        <v>4</v>
      </c>
      <c r="H99" s="467">
        <f t="shared" si="9"/>
        <v>10</v>
      </c>
      <c r="I99" s="467">
        <f t="shared" si="9"/>
        <v>0</v>
      </c>
      <c r="J99" s="467">
        <f t="shared" si="9"/>
        <v>6</v>
      </c>
      <c r="K99" s="467">
        <f t="shared" si="9"/>
        <v>5</v>
      </c>
      <c r="L99" s="467">
        <f t="shared" si="9"/>
        <v>0</v>
      </c>
      <c r="M99" s="467">
        <f t="shared" si="9"/>
        <v>0</v>
      </c>
      <c r="N99" s="467">
        <f t="shared" si="9"/>
        <v>0</v>
      </c>
      <c r="O99" s="467">
        <f t="shared" si="9"/>
        <v>0</v>
      </c>
      <c r="P99" s="467">
        <f t="shared" si="9"/>
        <v>0</v>
      </c>
      <c r="Q99" s="467">
        <f t="shared" si="9"/>
        <v>0</v>
      </c>
      <c r="R99" s="467">
        <f t="shared" si="9"/>
        <v>0</v>
      </c>
      <c r="S99" s="467">
        <f t="shared" si="9"/>
        <v>2</v>
      </c>
      <c r="T99" s="467">
        <f t="shared" si="9"/>
        <v>0</v>
      </c>
      <c r="U99" s="467">
        <f t="shared" si="9"/>
        <v>0</v>
      </c>
      <c r="V99" s="467">
        <f t="shared" si="9"/>
        <v>0</v>
      </c>
      <c r="W99" s="467">
        <f t="shared" si="9"/>
        <v>0</v>
      </c>
      <c r="X99" s="467">
        <f t="shared" si="9"/>
        <v>0</v>
      </c>
      <c r="Y99" s="467">
        <f t="shared" si="9"/>
        <v>7</v>
      </c>
      <c r="Z99" s="467">
        <f t="shared" si="9"/>
        <v>3</v>
      </c>
      <c r="AA99" s="467">
        <f t="shared" si="9"/>
        <v>2</v>
      </c>
      <c r="AB99" s="467">
        <f t="shared" si="9"/>
        <v>4</v>
      </c>
      <c r="AC99" s="467">
        <f t="shared" si="9"/>
        <v>1</v>
      </c>
      <c r="AD99" s="467">
        <f t="shared" si="9"/>
        <v>3</v>
      </c>
      <c r="AE99" s="467">
        <f t="shared" si="9"/>
        <v>84</v>
      </c>
      <c r="AF99" s="467">
        <f t="shared" si="9"/>
        <v>13</v>
      </c>
      <c r="AG99" s="467">
        <f t="shared" si="9"/>
        <v>77</v>
      </c>
      <c r="AH99" s="467">
        <f t="shared" si="9"/>
        <v>69</v>
      </c>
      <c r="AI99" s="467">
        <f t="shared" si="9"/>
        <v>6</v>
      </c>
      <c r="AJ99" s="467">
        <f t="shared" si="9"/>
        <v>63</v>
      </c>
      <c r="AK99" s="467">
        <f t="shared" si="9"/>
        <v>0</v>
      </c>
      <c r="AL99" s="467">
        <f t="shared" si="9"/>
        <v>0</v>
      </c>
      <c r="AM99" s="467">
        <f t="shared" si="9"/>
        <v>1</v>
      </c>
      <c r="AN99" s="467">
        <f t="shared" si="9"/>
        <v>12</v>
      </c>
      <c r="AO99" s="467">
        <f t="shared" si="9"/>
        <v>7</v>
      </c>
      <c r="AP99" s="467">
        <f t="shared" si="9"/>
        <v>12</v>
      </c>
    </row>
    <row r="100" spans="1:42">
      <c r="A100" s="1" t="s">
        <v>386</v>
      </c>
      <c r="B100" s="467">
        <f>B96-B17</f>
        <v>147</v>
      </c>
      <c r="C100" s="468">
        <f t="shared" ref="C100:AP100" si="10">C96-C17</f>
        <v>956610.89999999991</v>
      </c>
      <c r="D100" s="467">
        <f t="shared" si="10"/>
        <v>177</v>
      </c>
      <c r="E100" s="468">
        <f t="shared" si="10"/>
        <v>1037852.25</v>
      </c>
      <c r="F100" s="467">
        <f t="shared" si="10"/>
        <v>236</v>
      </c>
      <c r="G100" s="467">
        <f t="shared" si="10"/>
        <v>144</v>
      </c>
      <c r="H100" s="467">
        <f t="shared" si="10"/>
        <v>226</v>
      </c>
      <c r="I100" s="467">
        <f t="shared" si="10"/>
        <v>13</v>
      </c>
      <c r="J100" s="467">
        <f t="shared" si="10"/>
        <v>116</v>
      </c>
      <c r="K100" s="467">
        <f t="shared" si="10"/>
        <v>52</v>
      </c>
      <c r="L100" s="467">
        <f t="shared" si="10"/>
        <v>0</v>
      </c>
      <c r="M100" s="467">
        <f t="shared" si="10"/>
        <v>0</v>
      </c>
      <c r="N100" s="467">
        <f t="shared" si="10"/>
        <v>0</v>
      </c>
      <c r="O100" s="467">
        <f t="shared" si="10"/>
        <v>0</v>
      </c>
      <c r="P100" s="467">
        <f t="shared" si="10"/>
        <v>10</v>
      </c>
      <c r="Q100" s="467">
        <f t="shared" si="10"/>
        <v>0</v>
      </c>
      <c r="R100" s="467">
        <f t="shared" si="10"/>
        <v>0</v>
      </c>
      <c r="S100" s="467">
        <f t="shared" si="10"/>
        <v>94</v>
      </c>
      <c r="T100" s="467">
        <f t="shared" si="10"/>
        <v>1</v>
      </c>
      <c r="U100" s="467">
        <f t="shared" si="10"/>
        <v>0</v>
      </c>
      <c r="V100" s="467">
        <f t="shared" si="10"/>
        <v>0</v>
      </c>
      <c r="W100" s="467">
        <f t="shared" si="10"/>
        <v>0</v>
      </c>
      <c r="X100" s="467">
        <f t="shared" si="10"/>
        <v>26</v>
      </c>
      <c r="Y100" s="467">
        <f t="shared" si="10"/>
        <v>174</v>
      </c>
      <c r="Z100" s="467">
        <f t="shared" si="10"/>
        <v>36</v>
      </c>
      <c r="AA100" s="467">
        <f t="shared" si="10"/>
        <v>143</v>
      </c>
      <c r="AB100" s="467">
        <f t="shared" si="10"/>
        <v>69</v>
      </c>
      <c r="AC100" s="467">
        <f t="shared" si="10"/>
        <v>11</v>
      </c>
      <c r="AD100" s="467">
        <f t="shared" si="10"/>
        <v>13</v>
      </c>
      <c r="AE100" s="467">
        <f t="shared" si="10"/>
        <v>513</v>
      </c>
      <c r="AF100" s="467">
        <f t="shared" si="10"/>
        <v>311</v>
      </c>
      <c r="AG100" s="467">
        <f t="shared" si="10"/>
        <v>453</v>
      </c>
      <c r="AH100" s="467">
        <f t="shared" si="10"/>
        <v>289</v>
      </c>
      <c r="AI100" s="467">
        <f t="shared" si="10"/>
        <v>73</v>
      </c>
      <c r="AJ100" s="467">
        <f t="shared" si="10"/>
        <v>147</v>
      </c>
      <c r="AK100" s="467">
        <f t="shared" si="10"/>
        <v>61</v>
      </c>
      <c r="AL100" s="467">
        <f t="shared" si="10"/>
        <v>0</v>
      </c>
      <c r="AM100" s="467">
        <f t="shared" si="10"/>
        <v>146</v>
      </c>
      <c r="AN100" s="467">
        <f t="shared" si="10"/>
        <v>238</v>
      </c>
      <c r="AO100" s="467">
        <f t="shared" si="10"/>
        <v>138</v>
      </c>
      <c r="AP100" s="467">
        <f t="shared" si="10"/>
        <v>221</v>
      </c>
    </row>
    <row r="101" spans="1:4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</row>
  </sheetData>
  <mergeCells count="25">
    <mergeCell ref="AN4:AP5"/>
    <mergeCell ref="AE6:AE7"/>
    <mergeCell ref="AH6:AI6"/>
    <mergeCell ref="AJ4:AL5"/>
    <mergeCell ref="AJ6:AJ7"/>
    <mergeCell ref="AN6:AN7"/>
    <mergeCell ref="AO6:AP6"/>
    <mergeCell ref="AL6:AL7"/>
    <mergeCell ref="AM4:AM7"/>
    <mergeCell ref="AF6:AG6"/>
    <mergeCell ref="AE4:AI5"/>
    <mergeCell ref="AK6:AK7"/>
    <mergeCell ref="G6:H6"/>
    <mergeCell ref="F6:F7"/>
    <mergeCell ref="X6:Z6"/>
    <mergeCell ref="AA6:AD6"/>
    <mergeCell ref="F4:AD5"/>
    <mergeCell ref="I6:W6"/>
    <mergeCell ref="A5:A7"/>
    <mergeCell ref="D4:E5"/>
    <mergeCell ref="E6:E7"/>
    <mergeCell ref="B4:C5"/>
    <mergeCell ref="B6:B7"/>
    <mergeCell ref="D6:D7"/>
    <mergeCell ref="C6:C7"/>
  </mergeCells>
  <phoneticPr fontId="17" type="noConversion"/>
  <conditionalFormatting sqref="F9:F96">
    <cfRule type="cellIs" dxfId="246" priority="15" operator="notEqual">
      <formula>$AA9+$AB9+$AC9+$AD9</formula>
    </cfRule>
    <cfRule type="cellIs" dxfId="245" priority="16" operator="notEqual">
      <formula>$X9+$Y9+$Z9</formula>
    </cfRule>
  </conditionalFormatting>
  <conditionalFormatting sqref="G9:H96">
    <cfRule type="cellIs" dxfId="244" priority="14" operator="greaterThan">
      <formula>$F9</formula>
    </cfRule>
  </conditionalFormatting>
  <conditionalFormatting sqref="I9:W96">
    <cfRule type="cellIs" dxfId="243" priority="13" operator="greaterThan">
      <formula>$H9</formula>
    </cfRule>
  </conditionalFormatting>
  <conditionalFormatting sqref="X9:AD96">
    <cfRule type="cellIs" dxfId="242" priority="12" operator="greaterThan">
      <formula>$F9</formula>
    </cfRule>
  </conditionalFormatting>
  <conditionalFormatting sqref="AF9:AI96">
    <cfRule type="cellIs" dxfId="241" priority="11" operator="greaterThan">
      <formula>$AE9</formula>
    </cfRule>
  </conditionalFormatting>
  <conditionalFormatting sqref="AE9:AE96">
    <cfRule type="cellIs" dxfId="240" priority="10" operator="lessThan">
      <formula>$AH9+$AI9</formula>
    </cfRule>
  </conditionalFormatting>
  <conditionalFormatting sqref="AO9:AP96">
    <cfRule type="cellIs" dxfId="239" priority="9" operator="greaterThan">
      <formula>$AN9</formula>
    </cfRule>
  </conditionalFormatting>
  <conditionalFormatting sqref="F9:F96">
    <cfRule type="cellIs" dxfId="238" priority="7" operator="notEqual">
      <formula>$AA9+$AB9+$AC9+$AD9</formula>
    </cfRule>
    <cfRule type="cellIs" dxfId="237" priority="8" operator="notEqual">
      <formula>$X9+$Y9+$Z9</formula>
    </cfRule>
  </conditionalFormatting>
  <conditionalFormatting sqref="G9:H96">
    <cfRule type="cellIs" dxfId="236" priority="6" operator="greaterThan">
      <formula>$F9</formula>
    </cfRule>
  </conditionalFormatting>
  <conditionalFormatting sqref="I9:W96">
    <cfRule type="cellIs" dxfId="235" priority="5" operator="greaterThan">
      <formula>$H9</formula>
    </cfRule>
  </conditionalFormatting>
  <conditionalFormatting sqref="X9:AD96">
    <cfRule type="cellIs" dxfId="234" priority="4" operator="greaterThan">
      <formula>$F9</formula>
    </cfRule>
  </conditionalFormatting>
  <conditionalFormatting sqref="AF9:AI96">
    <cfRule type="cellIs" dxfId="233" priority="3" operator="greaterThan">
      <formula>$AE9</formula>
    </cfRule>
  </conditionalFormatting>
  <conditionalFormatting sqref="AE9:AE96">
    <cfRule type="cellIs" dxfId="232" priority="2" operator="lessThan">
      <formula>$AH9+$AI9</formula>
    </cfRule>
  </conditionalFormatting>
  <conditionalFormatting sqref="AO9:AP96">
    <cfRule type="cellIs" dxfId="231" priority="1" operator="greaterThan">
      <formula>$AN9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árok8">
    <pageSetUpPr fitToPage="1"/>
  </sheetPr>
  <dimension ref="A1:AN100"/>
  <sheetViews>
    <sheetView showGridLines="0" zoomScale="85" zoomScaleNormal="85" workbookViewId="0">
      <pane xSplit="1" ySplit="8" topLeftCell="B21" activePane="bottomRight" state="frozenSplit"/>
      <selection pane="topRight" activeCell="B1" sqref="B1"/>
      <selection pane="bottomLeft" activeCell="A8" sqref="A8"/>
      <selection pane="bottomRight" activeCell="K45" sqref="K45"/>
    </sheetView>
  </sheetViews>
  <sheetFormatPr defaultRowHeight="12.75"/>
  <cols>
    <col min="1" max="1" width="23.85546875" style="44" customWidth="1"/>
    <col min="2" max="2" width="12.7109375" style="44" customWidth="1"/>
    <col min="3" max="23" width="7.7109375" style="44" customWidth="1"/>
    <col min="24" max="24" width="10.7109375" style="44" customWidth="1"/>
    <col min="25" max="25" width="12.5703125" style="44" customWidth="1"/>
    <col min="26" max="26" width="12.140625" style="44" customWidth="1"/>
    <col min="27" max="37" width="10.7109375" style="44" customWidth="1"/>
    <col min="38" max="38" width="14.140625" style="44" customWidth="1"/>
    <col min="39" max="16384" width="9.140625" style="44"/>
  </cols>
  <sheetData>
    <row r="1" spans="1:38" ht="20.25">
      <c r="A1" s="361" t="s">
        <v>180</v>
      </c>
    </row>
    <row r="2" spans="1:38" ht="15.75">
      <c r="A2" s="28" t="s">
        <v>501</v>
      </c>
    </row>
    <row r="5" spans="1:38" ht="14.25" thickBot="1">
      <c r="AL5" s="47" t="s">
        <v>209</v>
      </c>
    </row>
    <row r="6" spans="1:38" ht="57.75" customHeight="1">
      <c r="A6" s="687" t="s">
        <v>231</v>
      </c>
      <c r="B6" s="683" t="s">
        <v>94</v>
      </c>
      <c r="C6" s="685" t="s">
        <v>95</v>
      </c>
      <c r="D6" s="690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2"/>
      <c r="X6" s="536" t="s">
        <v>65</v>
      </c>
      <c r="Y6" s="587"/>
      <c r="Z6" s="683" t="s">
        <v>96</v>
      </c>
      <c r="AA6" s="685" t="s">
        <v>97</v>
      </c>
      <c r="AB6" s="685"/>
      <c r="AC6" s="685"/>
      <c r="AD6" s="685"/>
      <c r="AE6" s="685"/>
      <c r="AF6" s="685"/>
      <c r="AG6" s="685"/>
      <c r="AH6" s="685"/>
      <c r="AI6" s="685"/>
      <c r="AJ6" s="686"/>
      <c r="AK6" s="681" t="s">
        <v>383</v>
      </c>
      <c r="AL6" s="105" t="s">
        <v>98</v>
      </c>
    </row>
    <row r="7" spans="1:38" ht="30.75" customHeight="1">
      <c r="A7" s="688"/>
      <c r="B7" s="689"/>
      <c r="C7" s="17" t="s">
        <v>99</v>
      </c>
      <c r="D7" s="17" t="s">
        <v>100</v>
      </c>
      <c r="E7" s="17" t="s">
        <v>101</v>
      </c>
      <c r="F7" s="17" t="s">
        <v>102</v>
      </c>
      <c r="G7" s="17" t="s">
        <v>103</v>
      </c>
      <c r="H7" s="17" t="s">
        <v>104</v>
      </c>
      <c r="I7" s="17" t="s">
        <v>105</v>
      </c>
      <c r="J7" s="17" t="s">
        <v>106</v>
      </c>
      <c r="K7" s="17" t="s">
        <v>107</v>
      </c>
      <c r="L7" s="17" t="s">
        <v>108</v>
      </c>
      <c r="M7" s="17" t="s">
        <v>109</v>
      </c>
      <c r="N7" s="17" t="s">
        <v>110</v>
      </c>
      <c r="O7" s="17" t="s">
        <v>111</v>
      </c>
      <c r="P7" s="17" t="s">
        <v>112</v>
      </c>
      <c r="Q7" s="17" t="s">
        <v>113</v>
      </c>
      <c r="R7" s="17" t="s">
        <v>114</v>
      </c>
      <c r="S7" s="17" t="s">
        <v>115</v>
      </c>
      <c r="T7" s="17" t="s">
        <v>116</v>
      </c>
      <c r="U7" s="17" t="s">
        <v>117</v>
      </c>
      <c r="V7" s="17" t="s">
        <v>118</v>
      </c>
      <c r="W7" s="262" t="s">
        <v>119</v>
      </c>
      <c r="X7" s="157" t="s">
        <v>372</v>
      </c>
      <c r="Y7" s="297" t="s">
        <v>371</v>
      </c>
      <c r="Z7" s="684"/>
      <c r="AA7" s="71" t="s">
        <v>120</v>
      </c>
      <c r="AB7" s="71" t="s">
        <v>121</v>
      </c>
      <c r="AC7" s="71" t="s">
        <v>122</v>
      </c>
      <c r="AD7" s="71" t="s">
        <v>123</v>
      </c>
      <c r="AE7" s="71" t="s">
        <v>124</v>
      </c>
      <c r="AF7" s="71" t="s">
        <v>125</v>
      </c>
      <c r="AG7" s="71" t="s">
        <v>126</v>
      </c>
      <c r="AH7" s="71" t="s">
        <v>127</v>
      </c>
      <c r="AI7" s="71" t="s">
        <v>128</v>
      </c>
      <c r="AJ7" s="117" t="s">
        <v>129</v>
      </c>
      <c r="AK7" s="682"/>
      <c r="AL7" s="302" t="s">
        <v>130</v>
      </c>
    </row>
    <row r="8" spans="1:38" ht="15.75" customHeight="1" thickBot="1">
      <c r="A8" s="69">
        <v>1</v>
      </c>
      <c r="B8" s="73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82">
        <v>23</v>
      </c>
      <c r="X8" s="70">
        <v>24</v>
      </c>
      <c r="Y8" s="158">
        <v>25</v>
      </c>
      <c r="Z8" s="70">
        <v>26</v>
      </c>
      <c r="AA8" s="66">
        <v>27</v>
      </c>
      <c r="AB8" s="66">
        <v>28</v>
      </c>
      <c r="AC8" s="66">
        <v>29</v>
      </c>
      <c r="AD8" s="66">
        <v>30</v>
      </c>
      <c r="AE8" s="66">
        <v>31</v>
      </c>
      <c r="AF8" s="66">
        <v>32</v>
      </c>
      <c r="AG8" s="66">
        <v>33</v>
      </c>
      <c r="AH8" s="66">
        <v>34</v>
      </c>
      <c r="AI8" s="66">
        <v>35</v>
      </c>
      <c r="AJ8" s="67">
        <v>36</v>
      </c>
      <c r="AK8" s="81">
        <v>37</v>
      </c>
      <c r="AL8" s="67">
        <v>38</v>
      </c>
    </row>
    <row r="9" spans="1:38" ht="13.5" thickTop="1">
      <c r="A9" s="306" t="s">
        <v>387</v>
      </c>
      <c r="B9" s="199">
        <v>1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1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88">
        <v>0</v>
      </c>
      <c r="X9" s="163">
        <v>11</v>
      </c>
      <c r="Y9" s="166">
        <v>23835.24</v>
      </c>
      <c r="Z9" s="163">
        <v>11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11</v>
      </c>
      <c r="AI9" s="164">
        <v>0</v>
      </c>
      <c r="AJ9" s="164">
        <v>0</v>
      </c>
      <c r="AK9" s="163">
        <v>374</v>
      </c>
      <c r="AL9" s="166">
        <v>30950.27</v>
      </c>
    </row>
    <row r="10" spans="1:38">
      <c r="A10" s="312" t="s">
        <v>388</v>
      </c>
      <c r="B10" s="126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91">
        <v>0</v>
      </c>
      <c r="X10" s="228">
        <v>0</v>
      </c>
      <c r="Y10" s="170">
        <v>0</v>
      </c>
      <c r="Z10" s="167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228">
        <v>78</v>
      </c>
      <c r="AL10" s="170">
        <v>5238.75</v>
      </c>
    </row>
    <row r="11" spans="1:38">
      <c r="A11" s="312" t="s">
        <v>389</v>
      </c>
      <c r="B11" s="126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91">
        <v>0</v>
      </c>
      <c r="X11" s="228">
        <v>0</v>
      </c>
      <c r="Y11" s="170">
        <v>0</v>
      </c>
      <c r="Z11" s="167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228">
        <v>99</v>
      </c>
      <c r="AL11" s="170">
        <v>11664.54</v>
      </c>
    </row>
    <row r="12" spans="1:38">
      <c r="A12" s="312" t="s">
        <v>390</v>
      </c>
      <c r="B12" s="126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91">
        <v>0</v>
      </c>
      <c r="X12" s="228">
        <v>0</v>
      </c>
      <c r="Y12" s="170">
        <v>0</v>
      </c>
      <c r="Z12" s="167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228">
        <v>51</v>
      </c>
      <c r="AL12" s="170">
        <v>4317.49</v>
      </c>
    </row>
    <row r="13" spans="1:38">
      <c r="A13" s="312" t="s">
        <v>391</v>
      </c>
      <c r="B13" s="126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91">
        <v>0</v>
      </c>
      <c r="X13" s="228">
        <v>0</v>
      </c>
      <c r="Y13" s="170">
        <v>0</v>
      </c>
      <c r="Z13" s="167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228">
        <v>0</v>
      </c>
      <c r="AL13" s="170">
        <v>0</v>
      </c>
    </row>
    <row r="14" spans="1:38">
      <c r="A14" s="312" t="s">
        <v>392</v>
      </c>
      <c r="B14" s="126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91">
        <v>0</v>
      </c>
      <c r="X14" s="228">
        <v>0</v>
      </c>
      <c r="Y14" s="170">
        <v>0</v>
      </c>
      <c r="Z14" s="167">
        <v>0</v>
      </c>
      <c r="AA14" s="168">
        <v>0</v>
      </c>
      <c r="AB14" s="168">
        <v>0</v>
      </c>
      <c r="AC14" s="168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228">
        <v>0</v>
      </c>
      <c r="AL14" s="170">
        <v>0</v>
      </c>
    </row>
    <row r="15" spans="1:38">
      <c r="A15" s="312" t="s">
        <v>393</v>
      </c>
      <c r="B15" s="126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91">
        <v>0</v>
      </c>
      <c r="X15" s="228">
        <v>0</v>
      </c>
      <c r="Y15" s="170">
        <v>0</v>
      </c>
      <c r="Z15" s="167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0</v>
      </c>
      <c r="AG15" s="168">
        <v>0</v>
      </c>
      <c r="AH15" s="168">
        <v>0</v>
      </c>
      <c r="AI15" s="168">
        <v>0</v>
      </c>
      <c r="AJ15" s="168">
        <v>0</v>
      </c>
      <c r="AK15" s="228">
        <v>30</v>
      </c>
      <c r="AL15" s="170">
        <v>1287.17</v>
      </c>
    </row>
    <row r="16" spans="1:38">
      <c r="A16" s="312" t="s">
        <v>394</v>
      </c>
      <c r="B16" s="126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91">
        <v>0</v>
      </c>
      <c r="X16" s="228">
        <v>0</v>
      </c>
      <c r="Y16" s="170">
        <v>0</v>
      </c>
      <c r="Z16" s="167">
        <v>0</v>
      </c>
      <c r="AA16" s="168">
        <v>0</v>
      </c>
      <c r="AB16" s="168">
        <v>0</v>
      </c>
      <c r="AC16" s="168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0</v>
      </c>
      <c r="AI16" s="168">
        <v>0</v>
      </c>
      <c r="AJ16" s="168">
        <v>0</v>
      </c>
      <c r="AK16" s="228">
        <v>0</v>
      </c>
      <c r="AL16" s="170">
        <v>0</v>
      </c>
    </row>
    <row r="17" spans="1:38" ht="13.5">
      <c r="A17" s="316" t="s">
        <v>395</v>
      </c>
      <c r="B17" s="200">
        <f>SUM(B9:B16)</f>
        <v>1</v>
      </c>
      <c r="C17" s="172">
        <f t="shared" ref="C17:AL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1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94">
        <f t="shared" si="0"/>
        <v>0</v>
      </c>
      <c r="X17" s="171">
        <f t="shared" si="0"/>
        <v>11</v>
      </c>
      <c r="Y17" s="174">
        <f t="shared" si="0"/>
        <v>23835.24</v>
      </c>
      <c r="Z17" s="171">
        <f t="shared" si="0"/>
        <v>11</v>
      </c>
      <c r="AA17" s="172">
        <f t="shared" si="0"/>
        <v>0</v>
      </c>
      <c r="AB17" s="172">
        <f t="shared" si="0"/>
        <v>0</v>
      </c>
      <c r="AC17" s="172">
        <f t="shared" si="0"/>
        <v>0</v>
      </c>
      <c r="AD17" s="172">
        <f t="shared" si="0"/>
        <v>0</v>
      </c>
      <c r="AE17" s="172">
        <f t="shared" si="0"/>
        <v>0</v>
      </c>
      <c r="AF17" s="172">
        <f t="shared" si="0"/>
        <v>0</v>
      </c>
      <c r="AG17" s="172">
        <f t="shared" si="0"/>
        <v>0</v>
      </c>
      <c r="AH17" s="172">
        <f t="shared" si="0"/>
        <v>11</v>
      </c>
      <c r="AI17" s="172">
        <f t="shared" si="0"/>
        <v>0</v>
      </c>
      <c r="AJ17" s="172">
        <f t="shared" si="0"/>
        <v>0</v>
      </c>
      <c r="AK17" s="171">
        <f t="shared" si="0"/>
        <v>632</v>
      </c>
      <c r="AL17" s="174">
        <f t="shared" si="0"/>
        <v>53458.22</v>
      </c>
    </row>
    <row r="18" spans="1:38">
      <c r="A18" s="312" t="s">
        <v>396</v>
      </c>
      <c r="B18" s="126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91">
        <v>0</v>
      </c>
      <c r="X18" s="228">
        <v>0</v>
      </c>
      <c r="Y18" s="170">
        <v>0</v>
      </c>
      <c r="Z18" s="167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68">
        <v>0</v>
      </c>
      <c r="AH18" s="168">
        <v>0</v>
      </c>
      <c r="AI18" s="168">
        <v>0</v>
      </c>
      <c r="AJ18" s="168">
        <v>0</v>
      </c>
      <c r="AK18" s="228">
        <v>38</v>
      </c>
      <c r="AL18" s="170">
        <v>22482.27</v>
      </c>
    </row>
    <row r="19" spans="1:38">
      <c r="A19" s="312" t="s">
        <v>397</v>
      </c>
      <c r="B19" s="126">
        <v>1</v>
      </c>
      <c r="C19" s="168">
        <v>0</v>
      </c>
      <c r="D19" s="168">
        <v>0</v>
      </c>
      <c r="E19" s="168">
        <v>1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91">
        <v>0</v>
      </c>
      <c r="X19" s="228">
        <v>45</v>
      </c>
      <c r="Y19" s="170">
        <v>48753.9</v>
      </c>
      <c r="Z19" s="167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228">
        <v>74</v>
      </c>
      <c r="AL19" s="170">
        <v>4192.5</v>
      </c>
    </row>
    <row r="20" spans="1:38">
      <c r="A20" s="312" t="s">
        <v>398</v>
      </c>
      <c r="B20" s="126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91">
        <v>0</v>
      </c>
      <c r="X20" s="228">
        <v>0</v>
      </c>
      <c r="Y20" s="170">
        <v>0</v>
      </c>
      <c r="Z20" s="167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0</v>
      </c>
      <c r="AI20" s="168">
        <v>0</v>
      </c>
      <c r="AJ20" s="168">
        <v>0</v>
      </c>
      <c r="AK20" s="228">
        <v>0</v>
      </c>
      <c r="AL20" s="170">
        <v>0</v>
      </c>
    </row>
    <row r="21" spans="1:38">
      <c r="A21" s="312" t="s">
        <v>399</v>
      </c>
      <c r="B21" s="126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91">
        <v>0</v>
      </c>
      <c r="X21" s="228">
        <v>0</v>
      </c>
      <c r="Y21" s="170">
        <v>0</v>
      </c>
      <c r="Z21" s="167">
        <v>3</v>
      </c>
      <c r="AA21" s="168">
        <v>0</v>
      </c>
      <c r="AB21" s="168">
        <v>0</v>
      </c>
      <c r="AC21" s="168">
        <v>0</v>
      </c>
      <c r="AD21" s="168">
        <v>0</v>
      </c>
      <c r="AE21" s="168">
        <v>0</v>
      </c>
      <c r="AF21" s="168">
        <v>0</v>
      </c>
      <c r="AG21" s="168">
        <v>3</v>
      </c>
      <c r="AH21" s="168">
        <v>0</v>
      </c>
      <c r="AI21" s="168">
        <v>0</v>
      </c>
      <c r="AJ21" s="168">
        <v>0</v>
      </c>
      <c r="AK21" s="228">
        <v>83</v>
      </c>
      <c r="AL21" s="170">
        <v>7102.95</v>
      </c>
    </row>
    <row r="22" spans="1:38">
      <c r="A22" s="312" t="s">
        <v>400</v>
      </c>
      <c r="B22" s="126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91">
        <v>0</v>
      </c>
      <c r="X22" s="228">
        <v>0</v>
      </c>
      <c r="Y22" s="170">
        <v>0</v>
      </c>
      <c r="Z22" s="167">
        <v>0</v>
      </c>
      <c r="AA22" s="168">
        <v>0</v>
      </c>
      <c r="AB22" s="168">
        <v>0</v>
      </c>
      <c r="AC22" s="168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228">
        <v>225</v>
      </c>
      <c r="AL22" s="170">
        <v>33539.879999999997</v>
      </c>
    </row>
    <row r="23" spans="1:38">
      <c r="A23" s="312" t="s">
        <v>401</v>
      </c>
      <c r="B23" s="126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91">
        <v>0</v>
      </c>
      <c r="X23" s="228">
        <v>0</v>
      </c>
      <c r="Y23" s="170">
        <v>0</v>
      </c>
      <c r="Z23" s="167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228">
        <v>0</v>
      </c>
      <c r="AL23" s="170">
        <v>0</v>
      </c>
    </row>
    <row r="24" spans="1:38">
      <c r="A24" s="312" t="s">
        <v>402</v>
      </c>
      <c r="B24" s="126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91">
        <v>0</v>
      </c>
      <c r="X24" s="228">
        <v>0</v>
      </c>
      <c r="Y24" s="170">
        <v>0</v>
      </c>
      <c r="Z24" s="167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228">
        <v>0</v>
      </c>
      <c r="AL24" s="170">
        <v>0</v>
      </c>
    </row>
    <row r="25" spans="1:38" ht="13.5">
      <c r="A25" s="316" t="s">
        <v>403</v>
      </c>
      <c r="B25" s="200">
        <f>SUM(B18:B24)</f>
        <v>1</v>
      </c>
      <c r="C25" s="172">
        <f t="shared" ref="C25:AL25" si="1">SUM(C18:C24)</f>
        <v>0</v>
      </c>
      <c r="D25" s="172">
        <f t="shared" si="1"/>
        <v>0</v>
      </c>
      <c r="E25" s="172">
        <f t="shared" si="1"/>
        <v>1</v>
      </c>
      <c r="F25" s="172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94">
        <f t="shared" si="1"/>
        <v>0</v>
      </c>
      <c r="X25" s="171">
        <f t="shared" si="1"/>
        <v>45</v>
      </c>
      <c r="Y25" s="174">
        <f t="shared" si="1"/>
        <v>48753.9</v>
      </c>
      <c r="Z25" s="171">
        <f t="shared" si="1"/>
        <v>3</v>
      </c>
      <c r="AA25" s="172">
        <f t="shared" si="1"/>
        <v>0</v>
      </c>
      <c r="AB25" s="172">
        <f t="shared" si="1"/>
        <v>0</v>
      </c>
      <c r="AC25" s="172">
        <f t="shared" si="1"/>
        <v>0</v>
      </c>
      <c r="AD25" s="172">
        <f t="shared" si="1"/>
        <v>0</v>
      </c>
      <c r="AE25" s="172">
        <f t="shared" si="1"/>
        <v>0</v>
      </c>
      <c r="AF25" s="172">
        <f t="shared" si="1"/>
        <v>0</v>
      </c>
      <c r="AG25" s="172">
        <f t="shared" si="1"/>
        <v>3</v>
      </c>
      <c r="AH25" s="172">
        <f t="shared" si="1"/>
        <v>0</v>
      </c>
      <c r="AI25" s="172">
        <f t="shared" si="1"/>
        <v>0</v>
      </c>
      <c r="AJ25" s="172">
        <f t="shared" si="1"/>
        <v>0</v>
      </c>
      <c r="AK25" s="171">
        <f t="shared" si="1"/>
        <v>420</v>
      </c>
      <c r="AL25" s="174">
        <f t="shared" si="1"/>
        <v>67317.600000000006</v>
      </c>
    </row>
    <row r="26" spans="1:38">
      <c r="A26" s="312" t="s">
        <v>404</v>
      </c>
      <c r="B26" s="126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91">
        <v>0</v>
      </c>
      <c r="X26" s="228">
        <v>0</v>
      </c>
      <c r="Y26" s="170">
        <v>0</v>
      </c>
      <c r="Z26" s="167">
        <v>31</v>
      </c>
      <c r="AA26" s="168">
        <v>0</v>
      </c>
      <c r="AB26" s="168">
        <v>0</v>
      </c>
      <c r="AC26" s="168">
        <v>4</v>
      </c>
      <c r="AD26" s="168">
        <v>0</v>
      </c>
      <c r="AE26" s="168">
        <v>0</v>
      </c>
      <c r="AF26" s="168">
        <v>0</v>
      </c>
      <c r="AG26" s="168">
        <v>0</v>
      </c>
      <c r="AH26" s="168">
        <v>27</v>
      </c>
      <c r="AI26" s="168">
        <v>0</v>
      </c>
      <c r="AJ26" s="168">
        <v>0</v>
      </c>
      <c r="AK26" s="228">
        <v>31</v>
      </c>
      <c r="AL26" s="170">
        <v>5580.57</v>
      </c>
    </row>
    <row r="27" spans="1:38">
      <c r="A27" s="312" t="s">
        <v>405</v>
      </c>
      <c r="B27" s="126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91">
        <v>0</v>
      </c>
      <c r="X27" s="228">
        <v>0</v>
      </c>
      <c r="Y27" s="170">
        <v>0</v>
      </c>
      <c r="Z27" s="167">
        <v>3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3</v>
      </c>
      <c r="AH27" s="168">
        <v>0</v>
      </c>
      <c r="AI27" s="168">
        <v>0</v>
      </c>
      <c r="AJ27" s="168">
        <v>0</v>
      </c>
      <c r="AK27" s="228">
        <v>275</v>
      </c>
      <c r="AL27" s="170">
        <v>14531.24</v>
      </c>
    </row>
    <row r="28" spans="1:38">
      <c r="A28" s="312" t="s">
        <v>406</v>
      </c>
      <c r="B28" s="126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91">
        <v>0</v>
      </c>
      <c r="X28" s="228">
        <v>0</v>
      </c>
      <c r="Y28" s="170">
        <v>0</v>
      </c>
      <c r="Z28" s="167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228">
        <v>0</v>
      </c>
      <c r="AL28" s="170">
        <v>0</v>
      </c>
    </row>
    <row r="29" spans="1:38">
      <c r="A29" s="312" t="s">
        <v>407</v>
      </c>
      <c r="B29" s="126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91">
        <v>0</v>
      </c>
      <c r="X29" s="228">
        <v>0</v>
      </c>
      <c r="Y29" s="170">
        <v>0</v>
      </c>
      <c r="Z29" s="167">
        <v>0</v>
      </c>
      <c r="AA29" s="168">
        <v>0</v>
      </c>
      <c r="AB29" s="168">
        <v>0</v>
      </c>
      <c r="AC29" s="168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168">
        <v>0</v>
      </c>
      <c r="AJ29" s="168">
        <v>0</v>
      </c>
      <c r="AK29" s="228">
        <v>0</v>
      </c>
      <c r="AL29" s="170">
        <v>0</v>
      </c>
    </row>
    <row r="30" spans="1:38">
      <c r="A30" s="312" t="s">
        <v>408</v>
      </c>
      <c r="B30" s="126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91">
        <v>0</v>
      </c>
      <c r="X30" s="228">
        <v>0</v>
      </c>
      <c r="Y30" s="170">
        <v>0</v>
      </c>
      <c r="Z30" s="167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228">
        <v>0</v>
      </c>
      <c r="AL30" s="170">
        <v>5059.71</v>
      </c>
    </row>
    <row r="31" spans="1:38">
      <c r="A31" s="312" t="s">
        <v>409</v>
      </c>
      <c r="B31" s="126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91">
        <v>0</v>
      </c>
      <c r="X31" s="228">
        <v>0</v>
      </c>
      <c r="Y31" s="170">
        <v>0</v>
      </c>
      <c r="Z31" s="167">
        <v>3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3</v>
      </c>
      <c r="AH31" s="168">
        <v>0</v>
      </c>
      <c r="AI31" s="168">
        <v>0</v>
      </c>
      <c r="AJ31" s="168">
        <v>0</v>
      </c>
      <c r="AK31" s="228">
        <v>21</v>
      </c>
      <c r="AL31" s="170">
        <v>11460.53</v>
      </c>
    </row>
    <row r="32" spans="1:38">
      <c r="A32" s="312" t="s">
        <v>410</v>
      </c>
      <c r="B32" s="126">
        <v>1</v>
      </c>
      <c r="C32" s="168">
        <v>0</v>
      </c>
      <c r="D32" s="168">
        <v>0</v>
      </c>
      <c r="E32" s="168">
        <v>1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91">
        <v>0</v>
      </c>
      <c r="X32" s="228">
        <v>32</v>
      </c>
      <c r="Y32" s="170">
        <v>104132.16</v>
      </c>
      <c r="Z32" s="167">
        <v>32</v>
      </c>
      <c r="AA32" s="168">
        <v>3</v>
      </c>
      <c r="AB32" s="168">
        <v>0</v>
      </c>
      <c r="AC32" s="168">
        <v>0</v>
      </c>
      <c r="AD32" s="168">
        <v>0</v>
      </c>
      <c r="AE32" s="168">
        <v>0</v>
      </c>
      <c r="AF32" s="168">
        <v>0</v>
      </c>
      <c r="AG32" s="168">
        <v>29</v>
      </c>
      <c r="AH32" s="168">
        <v>0</v>
      </c>
      <c r="AI32" s="168">
        <v>0</v>
      </c>
      <c r="AJ32" s="168">
        <v>0</v>
      </c>
      <c r="AK32" s="228">
        <v>32</v>
      </c>
      <c r="AL32" s="170">
        <v>14753.6</v>
      </c>
    </row>
    <row r="33" spans="1:38">
      <c r="A33" s="312" t="s">
        <v>411</v>
      </c>
      <c r="B33" s="126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91">
        <v>0</v>
      </c>
      <c r="X33" s="228">
        <v>0</v>
      </c>
      <c r="Y33" s="170">
        <v>0</v>
      </c>
      <c r="Z33" s="167">
        <v>0</v>
      </c>
      <c r="AA33" s="168">
        <v>0</v>
      </c>
      <c r="AB33" s="168">
        <v>0</v>
      </c>
      <c r="AC33" s="168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168">
        <v>0</v>
      </c>
      <c r="AJ33" s="168">
        <v>0</v>
      </c>
      <c r="AK33" s="228">
        <v>27</v>
      </c>
      <c r="AL33" s="170">
        <v>11742.15</v>
      </c>
    </row>
    <row r="34" spans="1:38">
      <c r="A34" s="312" t="s">
        <v>412</v>
      </c>
      <c r="B34" s="126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91">
        <v>0</v>
      </c>
      <c r="X34" s="228">
        <v>0</v>
      </c>
      <c r="Y34" s="170">
        <v>0</v>
      </c>
      <c r="Z34" s="167">
        <v>4</v>
      </c>
      <c r="AA34" s="168">
        <v>2</v>
      </c>
      <c r="AB34" s="168">
        <v>0</v>
      </c>
      <c r="AC34" s="168">
        <v>0</v>
      </c>
      <c r="AD34" s="168">
        <v>0</v>
      </c>
      <c r="AE34" s="168">
        <v>0</v>
      </c>
      <c r="AF34" s="168">
        <v>0</v>
      </c>
      <c r="AG34" s="168">
        <v>2</v>
      </c>
      <c r="AH34" s="168">
        <v>0</v>
      </c>
      <c r="AI34" s="168">
        <v>0</v>
      </c>
      <c r="AJ34" s="168">
        <v>0</v>
      </c>
      <c r="AK34" s="228">
        <v>64</v>
      </c>
      <c r="AL34" s="170">
        <v>3708.31</v>
      </c>
    </row>
    <row r="35" spans="1:38" ht="13.5">
      <c r="A35" s="316" t="s">
        <v>413</v>
      </c>
      <c r="B35" s="200">
        <f>SUM(B26:B34)</f>
        <v>1</v>
      </c>
      <c r="C35" s="172">
        <f t="shared" ref="C35:AL35" si="2">SUM(C26:C34)</f>
        <v>0</v>
      </c>
      <c r="D35" s="172">
        <f t="shared" si="2"/>
        <v>0</v>
      </c>
      <c r="E35" s="172">
        <f t="shared" si="2"/>
        <v>1</v>
      </c>
      <c r="F35" s="172">
        <f t="shared" si="2"/>
        <v>0</v>
      </c>
      <c r="G35" s="172">
        <f t="shared" si="2"/>
        <v>0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94">
        <f t="shared" si="2"/>
        <v>0</v>
      </c>
      <c r="X35" s="171">
        <f t="shared" si="2"/>
        <v>32</v>
      </c>
      <c r="Y35" s="174">
        <f t="shared" si="2"/>
        <v>104132.16</v>
      </c>
      <c r="Z35" s="171">
        <f t="shared" si="2"/>
        <v>73</v>
      </c>
      <c r="AA35" s="172">
        <f t="shared" si="2"/>
        <v>5</v>
      </c>
      <c r="AB35" s="172">
        <f t="shared" si="2"/>
        <v>0</v>
      </c>
      <c r="AC35" s="172">
        <f t="shared" si="2"/>
        <v>4</v>
      </c>
      <c r="AD35" s="172">
        <f t="shared" si="2"/>
        <v>0</v>
      </c>
      <c r="AE35" s="172">
        <f t="shared" si="2"/>
        <v>0</v>
      </c>
      <c r="AF35" s="172">
        <f t="shared" si="2"/>
        <v>0</v>
      </c>
      <c r="AG35" s="172">
        <f t="shared" si="2"/>
        <v>37</v>
      </c>
      <c r="AH35" s="172">
        <f t="shared" si="2"/>
        <v>27</v>
      </c>
      <c r="AI35" s="172">
        <f t="shared" si="2"/>
        <v>0</v>
      </c>
      <c r="AJ35" s="172">
        <f t="shared" si="2"/>
        <v>0</v>
      </c>
      <c r="AK35" s="171">
        <f t="shared" si="2"/>
        <v>450</v>
      </c>
      <c r="AL35" s="174">
        <f t="shared" si="2"/>
        <v>66836.11</v>
      </c>
    </row>
    <row r="36" spans="1:38">
      <c r="A36" s="312" t="s">
        <v>414</v>
      </c>
      <c r="B36" s="126">
        <v>1</v>
      </c>
      <c r="C36" s="168">
        <v>0</v>
      </c>
      <c r="D36" s="168">
        <v>0</v>
      </c>
      <c r="E36" s="168">
        <v>1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91">
        <v>0</v>
      </c>
      <c r="X36" s="228">
        <v>67</v>
      </c>
      <c r="Y36" s="170">
        <v>48450.38</v>
      </c>
      <c r="Z36" s="167">
        <v>42</v>
      </c>
      <c r="AA36" s="168">
        <v>0</v>
      </c>
      <c r="AB36" s="168">
        <v>0</v>
      </c>
      <c r="AC36" s="168">
        <v>16</v>
      </c>
      <c r="AD36" s="168">
        <v>6</v>
      </c>
      <c r="AE36" s="168">
        <v>1</v>
      </c>
      <c r="AF36" s="168">
        <v>0</v>
      </c>
      <c r="AG36" s="168">
        <v>13</v>
      </c>
      <c r="AH36" s="168">
        <v>0</v>
      </c>
      <c r="AI36" s="168">
        <v>6</v>
      </c>
      <c r="AJ36" s="168">
        <v>0</v>
      </c>
      <c r="AK36" s="228">
        <v>79</v>
      </c>
      <c r="AL36" s="170">
        <v>1124.26</v>
      </c>
    </row>
    <row r="37" spans="1:38">
      <c r="A37" s="312" t="s">
        <v>415</v>
      </c>
      <c r="B37" s="126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91">
        <v>0</v>
      </c>
      <c r="X37" s="228">
        <v>0</v>
      </c>
      <c r="Y37" s="170">
        <v>0</v>
      </c>
      <c r="Z37" s="167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0</v>
      </c>
      <c r="AH37" s="168">
        <v>0</v>
      </c>
      <c r="AI37" s="168">
        <v>0</v>
      </c>
      <c r="AJ37" s="168">
        <v>0</v>
      </c>
      <c r="AK37" s="228">
        <v>0</v>
      </c>
      <c r="AL37" s="170">
        <v>0</v>
      </c>
    </row>
    <row r="38" spans="1:38">
      <c r="A38" s="312" t="s">
        <v>416</v>
      </c>
      <c r="B38" s="126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91">
        <v>0</v>
      </c>
      <c r="X38" s="228">
        <v>0</v>
      </c>
      <c r="Y38" s="170">
        <v>0</v>
      </c>
      <c r="Z38" s="167">
        <v>0</v>
      </c>
      <c r="AA38" s="168">
        <v>0</v>
      </c>
      <c r="AB38" s="168">
        <v>0</v>
      </c>
      <c r="AC38" s="168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168">
        <v>0</v>
      </c>
      <c r="AJ38" s="168">
        <v>0</v>
      </c>
      <c r="AK38" s="228">
        <v>0</v>
      </c>
      <c r="AL38" s="170">
        <v>0</v>
      </c>
    </row>
    <row r="39" spans="1:38">
      <c r="A39" s="312" t="s">
        <v>417</v>
      </c>
      <c r="B39" s="126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91">
        <v>0</v>
      </c>
      <c r="X39" s="228">
        <v>0</v>
      </c>
      <c r="Y39" s="170">
        <v>0</v>
      </c>
      <c r="Z39" s="167">
        <v>0</v>
      </c>
      <c r="AA39" s="168">
        <v>0</v>
      </c>
      <c r="AB39" s="168">
        <v>0</v>
      </c>
      <c r="AC39" s="168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8">
        <v>0</v>
      </c>
      <c r="AJ39" s="168">
        <v>0</v>
      </c>
      <c r="AK39" s="228">
        <v>0</v>
      </c>
      <c r="AL39" s="170">
        <v>37740.36</v>
      </c>
    </row>
    <row r="40" spans="1:38">
      <c r="A40" s="312" t="s">
        <v>418</v>
      </c>
      <c r="B40" s="126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91">
        <v>0</v>
      </c>
      <c r="X40" s="228">
        <v>0</v>
      </c>
      <c r="Y40" s="170">
        <v>0</v>
      </c>
      <c r="Z40" s="167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168">
        <v>0</v>
      </c>
      <c r="AJ40" s="168">
        <v>0</v>
      </c>
      <c r="AK40" s="228">
        <v>0</v>
      </c>
      <c r="AL40" s="170">
        <v>32072.880000000001</v>
      </c>
    </row>
    <row r="41" spans="1:38">
      <c r="A41" s="312" t="s">
        <v>419</v>
      </c>
      <c r="B41" s="126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91">
        <v>0</v>
      </c>
      <c r="X41" s="228">
        <v>0</v>
      </c>
      <c r="Y41" s="170">
        <v>0</v>
      </c>
      <c r="Z41" s="167">
        <v>0</v>
      </c>
      <c r="AA41" s="168">
        <v>0</v>
      </c>
      <c r="AB41" s="168">
        <v>0</v>
      </c>
      <c r="AC41" s="168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168">
        <v>0</v>
      </c>
      <c r="AJ41" s="168">
        <v>0</v>
      </c>
      <c r="AK41" s="228">
        <v>12</v>
      </c>
      <c r="AL41" s="170">
        <v>404.99</v>
      </c>
    </row>
    <row r="42" spans="1:38">
      <c r="A42" s="312" t="s">
        <v>420</v>
      </c>
      <c r="B42" s="126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91">
        <v>0</v>
      </c>
      <c r="X42" s="228">
        <v>0</v>
      </c>
      <c r="Y42" s="170">
        <v>0</v>
      </c>
      <c r="Z42" s="167">
        <v>0</v>
      </c>
      <c r="AA42" s="168">
        <v>0</v>
      </c>
      <c r="AB42" s="168">
        <v>0</v>
      </c>
      <c r="AC42" s="168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228">
        <v>0</v>
      </c>
      <c r="AL42" s="170">
        <v>0</v>
      </c>
    </row>
    <row r="43" spans="1:38" ht="13.5">
      <c r="A43" s="316" t="s">
        <v>421</v>
      </c>
      <c r="B43" s="200">
        <f>SUM(B36:B42)</f>
        <v>1</v>
      </c>
      <c r="C43" s="172">
        <f t="shared" ref="C43:AL43" si="3">SUM(C36:C42)</f>
        <v>0</v>
      </c>
      <c r="D43" s="172">
        <f t="shared" si="3"/>
        <v>0</v>
      </c>
      <c r="E43" s="172">
        <f t="shared" si="3"/>
        <v>1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94">
        <f t="shared" si="3"/>
        <v>0</v>
      </c>
      <c r="X43" s="171">
        <f t="shared" si="3"/>
        <v>67</v>
      </c>
      <c r="Y43" s="174">
        <f t="shared" si="3"/>
        <v>48450.38</v>
      </c>
      <c r="Z43" s="171">
        <f t="shared" si="3"/>
        <v>42</v>
      </c>
      <c r="AA43" s="172">
        <f t="shared" si="3"/>
        <v>0</v>
      </c>
      <c r="AB43" s="172">
        <f t="shared" si="3"/>
        <v>0</v>
      </c>
      <c r="AC43" s="172">
        <f t="shared" si="3"/>
        <v>16</v>
      </c>
      <c r="AD43" s="172">
        <f t="shared" si="3"/>
        <v>6</v>
      </c>
      <c r="AE43" s="172">
        <f t="shared" si="3"/>
        <v>1</v>
      </c>
      <c r="AF43" s="172">
        <f t="shared" si="3"/>
        <v>0</v>
      </c>
      <c r="AG43" s="172">
        <f t="shared" si="3"/>
        <v>13</v>
      </c>
      <c r="AH43" s="172">
        <f t="shared" si="3"/>
        <v>0</v>
      </c>
      <c r="AI43" s="172">
        <f t="shared" si="3"/>
        <v>6</v>
      </c>
      <c r="AJ43" s="172">
        <f t="shared" si="3"/>
        <v>0</v>
      </c>
      <c r="AK43" s="171">
        <f t="shared" si="3"/>
        <v>91</v>
      </c>
      <c r="AL43" s="174">
        <f t="shared" si="3"/>
        <v>71342.490000000005</v>
      </c>
    </row>
    <row r="44" spans="1:38">
      <c r="A44" s="312" t="s">
        <v>422</v>
      </c>
      <c r="B44" s="126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91">
        <v>0</v>
      </c>
      <c r="X44" s="228">
        <v>0</v>
      </c>
      <c r="Y44" s="170">
        <v>0</v>
      </c>
      <c r="Z44" s="167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228">
        <v>0</v>
      </c>
      <c r="AL44" s="170">
        <v>0</v>
      </c>
    </row>
    <row r="45" spans="1:38">
      <c r="A45" s="312" t="s">
        <v>423</v>
      </c>
      <c r="B45" s="126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91">
        <v>0</v>
      </c>
      <c r="X45" s="228">
        <v>0</v>
      </c>
      <c r="Y45" s="170">
        <v>0</v>
      </c>
      <c r="Z45" s="167">
        <v>109</v>
      </c>
      <c r="AA45" s="168">
        <v>0</v>
      </c>
      <c r="AB45" s="168">
        <v>1</v>
      </c>
      <c r="AC45" s="168">
        <v>6</v>
      </c>
      <c r="AD45" s="168">
        <v>4</v>
      </c>
      <c r="AE45" s="168">
        <v>0</v>
      </c>
      <c r="AF45" s="168">
        <v>0</v>
      </c>
      <c r="AG45" s="168">
        <v>88</v>
      </c>
      <c r="AH45" s="168">
        <v>5</v>
      </c>
      <c r="AI45" s="168">
        <v>5</v>
      </c>
      <c r="AJ45" s="168">
        <v>0</v>
      </c>
      <c r="AK45" s="228">
        <v>109</v>
      </c>
      <c r="AL45" s="170">
        <v>2494.87</v>
      </c>
    </row>
    <row r="46" spans="1:38">
      <c r="A46" s="312" t="s">
        <v>424</v>
      </c>
      <c r="B46" s="126">
        <v>1</v>
      </c>
      <c r="C46" s="168">
        <v>0</v>
      </c>
      <c r="D46" s="168">
        <v>0</v>
      </c>
      <c r="E46" s="168">
        <v>1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91">
        <v>0</v>
      </c>
      <c r="X46" s="228">
        <v>515</v>
      </c>
      <c r="Y46" s="170">
        <v>200000</v>
      </c>
      <c r="Z46" s="167">
        <v>37</v>
      </c>
      <c r="AA46" s="168">
        <v>2</v>
      </c>
      <c r="AB46" s="168">
        <v>2</v>
      </c>
      <c r="AC46" s="168">
        <v>3</v>
      </c>
      <c r="AD46" s="168">
        <v>1</v>
      </c>
      <c r="AE46" s="168">
        <v>1</v>
      </c>
      <c r="AF46" s="168">
        <v>0</v>
      </c>
      <c r="AG46" s="168">
        <v>6</v>
      </c>
      <c r="AH46" s="168">
        <v>20</v>
      </c>
      <c r="AI46" s="168">
        <v>2</v>
      </c>
      <c r="AJ46" s="168">
        <v>0</v>
      </c>
      <c r="AK46" s="228">
        <v>692</v>
      </c>
      <c r="AL46" s="170">
        <v>10139.27</v>
      </c>
    </row>
    <row r="47" spans="1:38">
      <c r="A47" s="312" t="s">
        <v>425</v>
      </c>
      <c r="B47" s="126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91">
        <v>0</v>
      </c>
      <c r="X47" s="228">
        <v>0</v>
      </c>
      <c r="Y47" s="170">
        <v>0</v>
      </c>
      <c r="Z47" s="167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228">
        <v>0</v>
      </c>
      <c r="AL47" s="170">
        <v>0</v>
      </c>
    </row>
    <row r="48" spans="1:38">
      <c r="A48" s="312" t="s">
        <v>426</v>
      </c>
      <c r="B48" s="126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91">
        <v>0</v>
      </c>
      <c r="X48" s="228">
        <v>0</v>
      </c>
      <c r="Y48" s="170">
        <v>0</v>
      </c>
      <c r="Z48" s="167">
        <v>7</v>
      </c>
      <c r="AA48" s="168">
        <v>0</v>
      </c>
      <c r="AB48" s="168">
        <v>2</v>
      </c>
      <c r="AC48" s="168">
        <v>0</v>
      </c>
      <c r="AD48" s="168">
        <v>0</v>
      </c>
      <c r="AE48" s="168">
        <v>0</v>
      </c>
      <c r="AF48" s="168">
        <v>0</v>
      </c>
      <c r="AG48" s="168">
        <v>0</v>
      </c>
      <c r="AH48" s="168">
        <v>5</v>
      </c>
      <c r="AI48" s="168">
        <v>0</v>
      </c>
      <c r="AJ48" s="168">
        <v>0</v>
      </c>
      <c r="AK48" s="228">
        <v>157</v>
      </c>
      <c r="AL48" s="170">
        <v>27646.46</v>
      </c>
    </row>
    <row r="49" spans="1:38">
      <c r="A49" s="312" t="s">
        <v>427</v>
      </c>
      <c r="B49" s="126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91">
        <v>0</v>
      </c>
      <c r="X49" s="228">
        <v>0</v>
      </c>
      <c r="Y49" s="170">
        <v>0</v>
      </c>
      <c r="Z49" s="167">
        <v>0</v>
      </c>
      <c r="AA49" s="168">
        <v>0</v>
      </c>
      <c r="AB49" s="168">
        <v>0</v>
      </c>
      <c r="AC49" s="168">
        <v>0</v>
      </c>
      <c r="AD49" s="168">
        <v>0</v>
      </c>
      <c r="AE49" s="168">
        <v>0</v>
      </c>
      <c r="AF49" s="168">
        <v>0</v>
      </c>
      <c r="AG49" s="168">
        <v>0</v>
      </c>
      <c r="AH49" s="168">
        <v>0</v>
      </c>
      <c r="AI49" s="168">
        <v>0</v>
      </c>
      <c r="AJ49" s="168">
        <v>0</v>
      </c>
      <c r="AK49" s="228">
        <v>39</v>
      </c>
      <c r="AL49" s="170">
        <v>1186.33</v>
      </c>
    </row>
    <row r="50" spans="1:38">
      <c r="A50" s="312" t="s">
        <v>428</v>
      </c>
      <c r="B50" s="126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91">
        <v>0</v>
      </c>
      <c r="X50" s="228">
        <v>0</v>
      </c>
      <c r="Y50" s="170">
        <v>0</v>
      </c>
      <c r="Z50" s="167">
        <v>0</v>
      </c>
      <c r="AA50" s="168">
        <v>0</v>
      </c>
      <c r="AB50" s="168">
        <v>0</v>
      </c>
      <c r="AC50" s="168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168">
        <v>0</v>
      </c>
      <c r="AJ50" s="168">
        <v>0</v>
      </c>
      <c r="AK50" s="228">
        <v>0</v>
      </c>
      <c r="AL50" s="170">
        <v>0</v>
      </c>
    </row>
    <row r="51" spans="1:38">
      <c r="A51" s="312" t="s">
        <v>429</v>
      </c>
      <c r="B51" s="126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91">
        <v>0</v>
      </c>
      <c r="X51" s="228">
        <v>0</v>
      </c>
      <c r="Y51" s="170">
        <v>0</v>
      </c>
      <c r="Z51" s="167">
        <v>0</v>
      </c>
      <c r="AA51" s="168">
        <v>0</v>
      </c>
      <c r="AB51" s="168">
        <v>0</v>
      </c>
      <c r="AC51" s="168">
        <v>0</v>
      </c>
      <c r="AD51" s="168">
        <v>0</v>
      </c>
      <c r="AE51" s="168">
        <v>0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228">
        <v>0</v>
      </c>
      <c r="AL51" s="170">
        <v>0</v>
      </c>
    </row>
    <row r="52" spans="1:38">
      <c r="A52" s="312" t="s">
        <v>430</v>
      </c>
      <c r="B52" s="126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91">
        <v>0</v>
      </c>
      <c r="X52" s="228">
        <v>0</v>
      </c>
      <c r="Y52" s="170">
        <v>0</v>
      </c>
      <c r="Z52" s="167">
        <v>0</v>
      </c>
      <c r="AA52" s="168">
        <v>0</v>
      </c>
      <c r="AB52" s="168">
        <v>0</v>
      </c>
      <c r="AC52" s="168">
        <v>0</v>
      </c>
      <c r="AD52" s="168">
        <v>0</v>
      </c>
      <c r="AE52" s="168">
        <v>0</v>
      </c>
      <c r="AF52" s="168">
        <v>0</v>
      </c>
      <c r="AG52" s="168">
        <v>0</v>
      </c>
      <c r="AH52" s="168">
        <v>0</v>
      </c>
      <c r="AI52" s="168">
        <v>0</v>
      </c>
      <c r="AJ52" s="168">
        <v>0</v>
      </c>
      <c r="AK52" s="228">
        <v>0</v>
      </c>
      <c r="AL52" s="170">
        <v>0</v>
      </c>
    </row>
    <row r="53" spans="1:38">
      <c r="A53" s="312" t="s">
        <v>431</v>
      </c>
      <c r="B53" s="126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91">
        <v>0</v>
      </c>
      <c r="X53" s="228">
        <v>0</v>
      </c>
      <c r="Y53" s="170">
        <v>0</v>
      </c>
      <c r="Z53" s="167">
        <v>2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2</v>
      </c>
      <c r="AH53" s="168">
        <v>0</v>
      </c>
      <c r="AI53" s="168">
        <v>0</v>
      </c>
      <c r="AJ53" s="168">
        <v>0</v>
      </c>
      <c r="AK53" s="228">
        <v>30</v>
      </c>
      <c r="AL53" s="170">
        <v>8565.51</v>
      </c>
    </row>
    <row r="54" spans="1:38">
      <c r="A54" s="312" t="s">
        <v>432</v>
      </c>
      <c r="B54" s="126">
        <v>2</v>
      </c>
      <c r="C54" s="168">
        <v>0</v>
      </c>
      <c r="D54" s="168">
        <v>0</v>
      </c>
      <c r="E54" s="168">
        <v>1</v>
      </c>
      <c r="F54" s="168">
        <v>0</v>
      </c>
      <c r="G54" s="168">
        <v>0</v>
      </c>
      <c r="H54" s="168">
        <v>0</v>
      </c>
      <c r="I54" s="168">
        <v>1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91">
        <v>0</v>
      </c>
      <c r="X54" s="228">
        <v>13</v>
      </c>
      <c r="Y54" s="170">
        <v>3107.55</v>
      </c>
      <c r="Z54" s="167">
        <v>13</v>
      </c>
      <c r="AA54" s="168">
        <v>2</v>
      </c>
      <c r="AB54" s="168">
        <v>2</v>
      </c>
      <c r="AC54" s="168">
        <v>6</v>
      </c>
      <c r="AD54" s="168">
        <v>3</v>
      </c>
      <c r="AE54" s="168">
        <v>0</v>
      </c>
      <c r="AF54" s="168">
        <v>0</v>
      </c>
      <c r="AG54" s="168">
        <v>0</v>
      </c>
      <c r="AH54" s="168">
        <v>0</v>
      </c>
      <c r="AI54" s="168">
        <v>0</v>
      </c>
      <c r="AJ54" s="168">
        <v>0</v>
      </c>
      <c r="AK54" s="228">
        <v>13</v>
      </c>
      <c r="AL54" s="170">
        <v>3107.55</v>
      </c>
    </row>
    <row r="55" spans="1:38" ht="13.5">
      <c r="A55" s="316" t="s">
        <v>433</v>
      </c>
      <c r="B55" s="200">
        <f>SUM(B44:B54)</f>
        <v>3</v>
      </c>
      <c r="C55" s="172">
        <f t="shared" ref="C55:AL55" si="4">SUM(C44:C54)</f>
        <v>0</v>
      </c>
      <c r="D55" s="172">
        <f t="shared" si="4"/>
        <v>0</v>
      </c>
      <c r="E55" s="172">
        <f t="shared" si="4"/>
        <v>2</v>
      </c>
      <c r="F55" s="172">
        <f t="shared" si="4"/>
        <v>0</v>
      </c>
      <c r="G55" s="172">
        <f t="shared" si="4"/>
        <v>0</v>
      </c>
      <c r="H55" s="172">
        <f t="shared" si="4"/>
        <v>0</v>
      </c>
      <c r="I55" s="172">
        <f t="shared" si="4"/>
        <v>1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94">
        <f t="shared" si="4"/>
        <v>0</v>
      </c>
      <c r="X55" s="171">
        <f t="shared" si="4"/>
        <v>528</v>
      </c>
      <c r="Y55" s="174">
        <f t="shared" si="4"/>
        <v>203107.55</v>
      </c>
      <c r="Z55" s="171">
        <f t="shared" si="4"/>
        <v>168</v>
      </c>
      <c r="AA55" s="172">
        <f t="shared" si="4"/>
        <v>4</v>
      </c>
      <c r="AB55" s="172">
        <f t="shared" si="4"/>
        <v>7</v>
      </c>
      <c r="AC55" s="172">
        <f t="shared" si="4"/>
        <v>15</v>
      </c>
      <c r="AD55" s="172">
        <f t="shared" si="4"/>
        <v>8</v>
      </c>
      <c r="AE55" s="172">
        <f t="shared" si="4"/>
        <v>1</v>
      </c>
      <c r="AF55" s="172">
        <f t="shared" si="4"/>
        <v>0</v>
      </c>
      <c r="AG55" s="172">
        <f t="shared" si="4"/>
        <v>96</v>
      </c>
      <c r="AH55" s="172">
        <f t="shared" si="4"/>
        <v>30</v>
      </c>
      <c r="AI55" s="172">
        <f t="shared" si="4"/>
        <v>7</v>
      </c>
      <c r="AJ55" s="172">
        <f t="shared" si="4"/>
        <v>0</v>
      </c>
      <c r="AK55" s="171">
        <f t="shared" si="4"/>
        <v>1040</v>
      </c>
      <c r="AL55" s="174">
        <f t="shared" si="4"/>
        <v>53139.990000000005</v>
      </c>
    </row>
    <row r="56" spans="1:38">
      <c r="A56" s="312" t="s">
        <v>434</v>
      </c>
      <c r="B56" s="126">
        <v>1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1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91">
        <v>0</v>
      </c>
      <c r="X56" s="228">
        <v>36</v>
      </c>
      <c r="Y56" s="170">
        <v>13016.52</v>
      </c>
      <c r="Z56" s="167">
        <v>6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2</v>
      </c>
      <c r="AH56" s="168">
        <v>4</v>
      </c>
      <c r="AI56" s="168">
        <v>0</v>
      </c>
      <c r="AJ56" s="168">
        <v>0</v>
      </c>
      <c r="AK56" s="228">
        <v>6</v>
      </c>
      <c r="AL56" s="170">
        <v>635.24</v>
      </c>
    </row>
    <row r="57" spans="1:38">
      <c r="A57" s="312" t="s">
        <v>435</v>
      </c>
      <c r="B57" s="126">
        <v>1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1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91">
        <v>0</v>
      </c>
      <c r="X57" s="228">
        <v>63</v>
      </c>
      <c r="Y57" s="170">
        <v>68336.73</v>
      </c>
      <c r="Z57" s="167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228">
        <v>0</v>
      </c>
      <c r="AL57" s="170">
        <v>0</v>
      </c>
    </row>
    <row r="58" spans="1:38">
      <c r="A58" s="312" t="s">
        <v>436</v>
      </c>
      <c r="B58" s="126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91">
        <v>0</v>
      </c>
      <c r="X58" s="228">
        <v>0</v>
      </c>
      <c r="Y58" s="170">
        <v>0</v>
      </c>
      <c r="Z58" s="167">
        <v>0</v>
      </c>
      <c r="AA58" s="168">
        <v>0</v>
      </c>
      <c r="AB58" s="168">
        <v>0</v>
      </c>
      <c r="AC58" s="168">
        <v>0</v>
      </c>
      <c r="AD58" s="168">
        <v>0</v>
      </c>
      <c r="AE58" s="168">
        <v>0</v>
      </c>
      <c r="AF58" s="168">
        <v>0</v>
      </c>
      <c r="AG58" s="168">
        <v>0</v>
      </c>
      <c r="AH58" s="168">
        <v>0</v>
      </c>
      <c r="AI58" s="168">
        <v>0</v>
      </c>
      <c r="AJ58" s="168">
        <v>0</v>
      </c>
      <c r="AK58" s="228">
        <v>0</v>
      </c>
      <c r="AL58" s="170">
        <v>0</v>
      </c>
    </row>
    <row r="59" spans="1:38">
      <c r="A59" s="312" t="s">
        <v>437</v>
      </c>
      <c r="B59" s="126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91">
        <v>0</v>
      </c>
      <c r="X59" s="228">
        <v>0</v>
      </c>
      <c r="Y59" s="170">
        <v>0</v>
      </c>
      <c r="Z59" s="167">
        <v>0</v>
      </c>
      <c r="AA59" s="168">
        <v>0</v>
      </c>
      <c r="AB59" s="168">
        <v>0</v>
      </c>
      <c r="AC59" s="168">
        <v>0</v>
      </c>
      <c r="AD59" s="168">
        <v>0</v>
      </c>
      <c r="AE59" s="168">
        <v>0</v>
      </c>
      <c r="AF59" s="168">
        <v>0</v>
      </c>
      <c r="AG59" s="168">
        <v>0</v>
      </c>
      <c r="AH59" s="168">
        <v>0</v>
      </c>
      <c r="AI59" s="168">
        <v>0</v>
      </c>
      <c r="AJ59" s="168">
        <v>0</v>
      </c>
      <c r="AK59" s="228">
        <v>0</v>
      </c>
      <c r="AL59" s="170">
        <v>0</v>
      </c>
    </row>
    <row r="60" spans="1:38">
      <c r="A60" s="312" t="s">
        <v>438</v>
      </c>
      <c r="B60" s="126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91">
        <v>0</v>
      </c>
      <c r="X60" s="228">
        <v>0</v>
      </c>
      <c r="Y60" s="170">
        <v>0</v>
      </c>
      <c r="Z60" s="167">
        <v>0</v>
      </c>
      <c r="AA60" s="168">
        <v>0</v>
      </c>
      <c r="AB60" s="168">
        <v>0</v>
      </c>
      <c r="AC60" s="168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168">
        <v>0</v>
      </c>
      <c r="AJ60" s="168">
        <v>0</v>
      </c>
      <c r="AK60" s="228">
        <v>0</v>
      </c>
      <c r="AL60" s="170">
        <v>733.97</v>
      </c>
    </row>
    <row r="61" spans="1:38">
      <c r="A61" s="312" t="s">
        <v>439</v>
      </c>
      <c r="B61" s="126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91">
        <v>0</v>
      </c>
      <c r="X61" s="228">
        <v>0</v>
      </c>
      <c r="Y61" s="170">
        <v>0</v>
      </c>
      <c r="Z61" s="167">
        <v>65</v>
      </c>
      <c r="AA61" s="168">
        <v>1</v>
      </c>
      <c r="AB61" s="168">
        <v>2</v>
      </c>
      <c r="AC61" s="168">
        <v>2</v>
      </c>
      <c r="AD61" s="168">
        <v>0</v>
      </c>
      <c r="AE61" s="168">
        <v>0</v>
      </c>
      <c r="AF61" s="168">
        <v>0</v>
      </c>
      <c r="AG61" s="168">
        <v>6</v>
      </c>
      <c r="AH61" s="168">
        <v>43</v>
      </c>
      <c r="AI61" s="168">
        <v>11</v>
      </c>
      <c r="AJ61" s="168">
        <v>0</v>
      </c>
      <c r="AK61" s="228">
        <v>2711</v>
      </c>
      <c r="AL61" s="170">
        <v>59938.37</v>
      </c>
    </row>
    <row r="62" spans="1:38">
      <c r="A62" s="312" t="s">
        <v>440</v>
      </c>
      <c r="B62" s="126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91">
        <v>0</v>
      </c>
      <c r="X62" s="228">
        <v>0</v>
      </c>
      <c r="Y62" s="170">
        <v>0</v>
      </c>
      <c r="Z62" s="167">
        <v>0</v>
      </c>
      <c r="AA62" s="168">
        <v>0</v>
      </c>
      <c r="AB62" s="168">
        <v>0</v>
      </c>
      <c r="AC62" s="168">
        <v>0</v>
      </c>
      <c r="AD62" s="168">
        <v>0</v>
      </c>
      <c r="AE62" s="168">
        <v>0</v>
      </c>
      <c r="AF62" s="168">
        <v>0</v>
      </c>
      <c r="AG62" s="168">
        <v>0</v>
      </c>
      <c r="AH62" s="168">
        <v>0</v>
      </c>
      <c r="AI62" s="168">
        <v>0</v>
      </c>
      <c r="AJ62" s="168">
        <v>0</v>
      </c>
      <c r="AK62" s="228">
        <v>0</v>
      </c>
      <c r="AL62" s="170">
        <v>0</v>
      </c>
    </row>
    <row r="63" spans="1:38">
      <c r="A63" s="312" t="s">
        <v>441</v>
      </c>
      <c r="B63" s="126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91">
        <v>0</v>
      </c>
      <c r="X63" s="228">
        <v>0</v>
      </c>
      <c r="Y63" s="170">
        <v>0</v>
      </c>
      <c r="Z63" s="167">
        <v>0</v>
      </c>
      <c r="AA63" s="168">
        <v>0</v>
      </c>
      <c r="AB63" s="168">
        <v>0</v>
      </c>
      <c r="AC63" s="168">
        <v>0</v>
      </c>
      <c r="AD63" s="168">
        <v>0</v>
      </c>
      <c r="AE63" s="168">
        <v>0</v>
      </c>
      <c r="AF63" s="168">
        <v>0</v>
      </c>
      <c r="AG63" s="168">
        <v>0</v>
      </c>
      <c r="AH63" s="168">
        <v>0</v>
      </c>
      <c r="AI63" s="168">
        <v>0</v>
      </c>
      <c r="AJ63" s="168">
        <v>0</v>
      </c>
      <c r="AK63" s="228">
        <v>0</v>
      </c>
      <c r="AL63" s="170">
        <v>0</v>
      </c>
    </row>
    <row r="64" spans="1:38">
      <c r="A64" s="312" t="s">
        <v>442</v>
      </c>
      <c r="B64" s="126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91">
        <v>0</v>
      </c>
      <c r="X64" s="228">
        <v>0</v>
      </c>
      <c r="Y64" s="170">
        <v>0</v>
      </c>
      <c r="Z64" s="167">
        <v>0</v>
      </c>
      <c r="AA64" s="168">
        <v>0</v>
      </c>
      <c r="AB64" s="168">
        <v>0</v>
      </c>
      <c r="AC64" s="168">
        <v>0</v>
      </c>
      <c r="AD64" s="168">
        <v>0</v>
      </c>
      <c r="AE64" s="168">
        <v>0</v>
      </c>
      <c r="AF64" s="168">
        <v>0</v>
      </c>
      <c r="AG64" s="168">
        <v>0</v>
      </c>
      <c r="AH64" s="168">
        <v>0</v>
      </c>
      <c r="AI64" s="168">
        <v>0</v>
      </c>
      <c r="AJ64" s="168">
        <v>0</v>
      </c>
      <c r="AK64" s="228">
        <v>0</v>
      </c>
      <c r="AL64" s="170">
        <v>0</v>
      </c>
    </row>
    <row r="65" spans="1:38">
      <c r="A65" s="312" t="s">
        <v>443</v>
      </c>
      <c r="B65" s="126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91">
        <v>0</v>
      </c>
      <c r="X65" s="228">
        <v>0</v>
      </c>
      <c r="Y65" s="170">
        <v>0</v>
      </c>
      <c r="Z65" s="167">
        <v>0</v>
      </c>
      <c r="AA65" s="168">
        <v>0</v>
      </c>
      <c r="AB65" s="168">
        <v>0</v>
      </c>
      <c r="AC65" s="168">
        <v>0</v>
      </c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168">
        <v>0</v>
      </c>
      <c r="AJ65" s="168">
        <v>0</v>
      </c>
      <c r="AK65" s="228">
        <v>0</v>
      </c>
      <c r="AL65" s="170">
        <v>0</v>
      </c>
    </row>
    <row r="66" spans="1:38">
      <c r="A66" s="312" t="s">
        <v>444</v>
      </c>
      <c r="B66" s="126">
        <v>1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1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91">
        <v>0</v>
      </c>
      <c r="X66" s="228">
        <v>23</v>
      </c>
      <c r="Y66" s="170">
        <v>83161</v>
      </c>
      <c r="Z66" s="167">
        <v>42</v>
      </c>
      <c r="AA66" s="168">
        <v>0</v>
      </c>
      <c r="AB66" s="168">
        <v>0</v>
      </c>
      <c r="AC66" s="168">
        <v>18</v>
      </c>
      <c r="AD66" s="168">
        <v>0</v>
      </c>
      <c r="AE66" s="168">
        <v>24</v>
      </c>
      <c r="AF66" s="168">
        <v>0</v>
      </c>
      <c r="AG66" s="168">
        <v>0</v>
      </c>
      <c r="AH66" s="168">
        <v>0</v>
      </c>
      <c r="AI66" s="168">
        <v>0</v>
      </c>
      <c r="AJ66" s="168">
        <v>0</v>
      </c>
      <c r="AK66" s="228">
        <v>42</v>
      </c>
      <c r="AL66" s="170">
        <v>3220.35</v>
      </c>
    </row>
    <row r="67" spans="1:38">
      <c r="A67" s="312" t="s">
        <v>445</v>
      </c>
      <c r="B67" s="126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91">
        <v>0</v>
      </c>
      <c r="X67" s="228">
        <v>0</v>
      </c>
      <c r="Y67" s="170">
        <v>0</v>
      </c>
      <c r="Z67" s="167">
        <v>0</v>
      </c>
      <c r="AA67" s="168">
        <v>0</v>
      </c>
      <c r="AB67" s="168">
        <v>0</v>
      </c>
      <c r="AC67" s="168">
        <v>0</v>
      </c>
      <c r="AD67" s="168">
        <v>0</v>
      </c>
      <c r="AE67" s="168">
        <v>0</v>
      </c>
      <c r="AF67" s="168">
        <v>0</v>
      </c>
      <c r="AG67" s="168">
        <v>0</v>
      </c>
      <c r="AH67" s="168">
        <v>0</v>
      </c>
      <c r="AI67" s="168">
        <v>0</v>
      </c>
      <c r="AJ67" s="168">
        <v>0</v>
      </c>
      <c r="AK67" s="228">
        <v>0</v>
      </c>
      <c r="AL67" s="170">
        <v>0</v>
      </c>
    </row>
    <row r="68" spans="1:38">
      <c r="A68" s="312" t="s">
        <v>446</v>
      </c>
      <c r="B68" s="126">
        <v>1</v>
      </c>
      <c r="C68" s="168">
        <v>0</v>
      </c>
      <c r="D68" s="168">
        <v>0</v>
      </c>
      <c r="E68" s="168">
        <v>1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91">
        <v>0</v>
      </c>
      <c r="X68" s="228">
        <v>83</v>
      </c>
      <c r="Y68" s="170">
        <v>11775.39</v>
      </c>
      <c r="Z68" s="167">
        <v>64</v>
      </c>
      <c r="AA68" s="168">
        <v>0</v>
      </c>
      <c r="AB68" s="168">
        <v>2</v>
      </c>
      <c r="AC68" s="168">
        <v>12</v>
      </c>
      <c r="AD68" s="168">
        <v>0</v>
      </c>
      <c r="AE68" s="168">
        <v>0</v>
      </c>
      <c r="AF68" s="168">
        <v>0</v>
      </c>
      <c r="AG68" s="168">
        <v>0</v>
      </c>
      <c r="AH68" s="168">
        <v>47</v>
      </c>
      <c r="AI68" s="168">
        <v>3</v>
      </c>
      <c r="AJ68" s="168">
        <v>0</v>
      </c>
      <c r="AK68" s="228">
        <v>119</v>
      </c>
      <c r="AL68" s="170">
        <v>11775.39</v>
      </c>
    </row>
    <row r="69" spans="1:38" ht="13.5">
      <c r="A69" s="316" t="s">
        <v>447</v>
      </c>
      <c r="B69" s="200">
        <f>SUM(B56:B68)</f>
        <v>4</v>
      </c>
      <c r="C69" s="172">
        <f t="shared" ref="C69:AL69" si="5">SUM(C56:C68)</f>
        <v>0</v>
      </c>
      <c r="D69" s="172">
        <f t="shared" si="5"/>
        <v>0</v>
      </c>
      <c r="E69" s="172">
        <f t="shared" si="5"/>
        <v>1</v>
      </c>
      <c r="F69" s="172">
        <f t="shared" si="5"/>
        <v>0</v>
      </c>
      <c r="G69" s="172">
        <f t="shared" si="5"/>
        <v>0</v>
      </c>
      <c r="H69" s="172">
        <f t="shared" si="5"/>
        <v>2</v>
      </c>
      <c r="I69" s="172">
        <f t="shared" si="5"/>
        <v>0</v>
      </c>
      <c r="J69" s="172">
        <f t="shared" si="5"/>
        <v>1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94">
        <f t="shared" si="5"/>
        <v>0</v>
      </c>
      <c r="X69" s="171">
        <f t="shared" si="5"/>
        <v>205</v>
      </c>
      <c r="Y69" s="174">
        <f t="shared" si="5"/>
        <v>176289.64</v>
      </c>
      <c r="Z69" s="171">
        <f t="shared" si="5"/>
        <v>177</v>
      </c>
      <c r="AA69" s="172">
        <f t="shared" si="5"/>
        <v>1</v>
      </c>
      <c r="AB69" s="172">
        <f t="shared" si="5"/>
        <v>4</v>
      </c>
      <c r="AC69" s="172">
        <f t="shared" si="5"/>
        <v>32</v>
      </c>
      <c r="AD69" s="172">
        <f t="shared" si="5"/>
        <v>0</v>
      </c>
      <c r="AE69" s="172">
        <f t="shared" si="5"/>
        <v>24</v>
      </c>
      <c r="AF69" s="172">
        <f t="shared" si="5"/>
        <v>0</v>
      </c>
      <c r="AG69" s="172">
        <f t="shared" si="5"/>
        <v>8</v>
      </c>
      <c r="AH69" s="172">
        <f t="shared" si="5"/>
        <v>94</v>
      </c>
      <c r="AI69" s="172">
        <f t="shared" si="5"/>
        <v>14</v>
      </c>
      <c r="AJ69" s="172">
        <f t="shared" si="5"/>
        <v>0</v>
      </c>
      <c r="AK69" s="171">
        <f t="shared" si="5"/>
        <v>2878</v>
      </c>
      <c r="AL69" s="174">
        <f t="shared" si="5"/>
        <v>76303.320000000007</v>
      </c>
    </row>
    <row r="70" spans="1:38">
      <c r="A70" s="312" t="s">
        <v>448</v>
      </c>
      <c r="B70" s="126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91">
        <v>0</v>
      </c>
      <c r="X70" s="228">
        <v>0</v>
      </c>
      <c r="Y70" s="170">
        <v>0</v>
      </c>
      <c r="Z70" s="167">
        <v>0</v>
      </c>
      <c r="AA70" s="168">
        <v>0</v>
      </c>
      <c r="AB70" s="168">
        <v>0</v>
      </c>
      <c r="AC70" s="168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0</v>
      </c>
      <c r="AI70" s="168">
        <v>0</v>
      </c>
      <c r="AJ70" s="168">
        <v>0</v>
      </c>
      <c r="AK70" s="228">
        <v>0</v>
      </c>
      <c r="AL70" s="170">
        <v>0</v>
      </c>
    </row>
    <row r="71" spans="1:38">
      <c r="A71" s="312" t="s">
        <v>449</v>
      </c>
      <c r="B71" s="126">
        <v>1</v>
      </c>
      <c r="C71" s="168">
        <v>0</v>
      </c>
      <c r="D71" s="168">
        <v>0</v>
      </c>
      <c r="E71" s="168">
        <v>1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91">
        <v>0</v>
      </c>
      <c r="X71" s="228">
        <v>10</v>
      </c>
      <c r="Y71" s="170">
        <v>200000</v>
      </c>
      <c r="Z71" s="167">
        <v>10</v>
      </c>
      <c r="AA71" s="168">
        <v>2</v>
      </c>
      <c r="AB71" s="168">
        <v>1</v>
      </c>
      <c r="AC71" s="168">
        <v>0</v>
      </c>
      <c r="AD71" s="168">
        <v>0</v>
      </c>
      <c r="AE71" s="168">
        <v>0</v>
      </c>
      <c r="AF71" s="168">
        <v>0</v>
      </c>
      <c r="AG71" s="168">
        <v>7</v>
      </c>
      <c r="AH71" s="168">
        <v>0</v>
      </c>
      <c r="AI71" s="168">
        <v>0</v>
      </c>
      <c r="AJ71" s="168">
        <v>0</v>
      </c>
      <c r="AK71" s="228">
        <v>20</v>
      </c>
      <c r="AL71" s="170">
        <v>273.81</v>
      </c>
    </row>
    <row r="72" spans="1:38">
      <c r="A72" s="312" t="s">
        <v>450</v>
      </c>
      <c r="B72" s="126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91">
        <v>0</v>
      </c>
      <c r="X72" s="228">
        <v>0</v>
      </c>
      <c r="Y72" s="170">
        <v>0</v>
      </c>
      <c r="Z72" s="167">
        <v>0</v>
      </c>
      <c r="AA72" s="168">
        <v>0</v>
      </c>
      <c r="AB72" s="168">
        <v>0</v>
      </c>
      <c r="AC72" s="168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168">
        <v>0</v>
      </c>
      <c r="AJ72" s="168">
        <v>0</v>
      </c>
      <c r="AK72" s="228">
        <v>0</v>
      </c>
      <c r="AL72" s="170">
        <v>0</v>
      </c>
    </row>
    <row r="73" spans="1:38">
      <c r="A73" s="312" t="s">
        <v>451</v>
      </c>
      <c r="B73" s="126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91">
        <v>0</v>
      </c>
      <c r="X73" s="228">
        <v>0</v>
      </c>
      <c r="Y73" s="170">
        <v>0</v>
      </c>
      <c r="Z73" s="167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228">
        <v>0</v>
      </c>
      <c r="AL73" s="170">
        <v>0</v>
      </c>
    </row>
    <row r="74" spans="1:38">
      <c r="A74" s="312" t="s">
        <v>452</v>
      </c>
      <c r="B74" s="126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91">
        <v>0</v>
      </c>
      <c r="X74" s="228">
        <v>0</v>
      </c>
      <c r="Y74" s="170">
        <v>0</v>
      </c>
      <c r="Z74" s="167">
        <v>0</v>
      </c>
      <c r="AA74" s="168">
        <v>0</v>
      </c>
      <c r="AB74" s="168">
        <v>0</v>
      </c>
      <c r="AC74" s="168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0</v>
      </c>
      <c r="AI74" s="168">
        <v>0</v>
      </c>
      <c r="AJ74" s="168">
        <v>0</v>
      </c>
      <c r="AK74" s="228">
        <v>0</v>
      </c>
      <c r="AL74" s="170">
        <v>0</v>
      </c>
    </row>
    <row r="75" spans="1:38">
      <c r="A75" s="312" t="s">
        <v>453</v>
      </c>
      <c r="B75" s="126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91">
        <v>0</v>
      </c>
      <c r="X75" s="228">
        <v>0</v>
      </c>
      <c r="Y75" s="170">
        <v>0</v>
      </c>
      <c r="Z75" s="167">
        <v>0</v>
      </c>
      <c r="AA75" s="168">
        <v>0</v>
      </c>
      <c r="AB75" s="168">
        <v>0</v>
      </c>
      <c r="AC75" s="168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168">
        <v>0</v>
      </c>
      <c r="AJ75" s="168">
        <v>0</v>
      </c>
      <c r="AK75" s="228">
        <v>32</v>
      </c>
      <c r="AL75" s="170">
        <v>1302.03</v>
      </c>
    </row>
    <row r="76" spans="1:38">
      <c r="A76" s="312" t="s">
        <v>454</v>
      </c>
      <c r="B76" s="126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91">
        <v>0</v>
      </c>
      <c r="X76" s="228">
        <v>0</v>
      </c>
      <c r="Y76" s="170">
        <v>0</v>
      </c>
      <c r="Z76" s="167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228">
        <v>0</v>
      </c>
      <c r="AL76" s="170">
        <v>0</v>
      </c>
    </row>
    <row r="77" spans="1:38">
      <c r="A77" s="312" t="s">
        <v>455</v>
      </c>
      <c r="B77" s="126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91">
        <v>0</v>
      </c>
      <c r="X77" s="228">
        <v>0</v>
      </c>
      <c r="Y77" s="170">
        <v>0</v>
      </c>
      <c r="Z77" s="167">
        <v>0</v>
      </c>
      <c r="AA77" s="168">
        <v>0</v>
      </c>
      <c r="AB77" s="168">
        <v>0</v>
      </c>
      <c r="AC77" s="168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168">
        <v>0</v>
      </c>
      <c r="AJ77" s="168">
        <v>0</v>
      </c>
      <c r="AK77" s="228">
        <v>0</v>
      </c>
      <c r="AL77" s="170">
        <v>0</v>
      </c>
    </row>
    <row r="78" spans="1:38">
      <c r="A78" s="312" t="s">
        <v>456</v>
      </c>
      <c r="B78" s="126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91">
        <v>0</v>
      </c>
      <c r="X78" s="228">
        <v>0</v>
      </c>
      <c r="Y78" s="170">
        <v>0</v>
      </c>
      <c r="Z78" s="167">
        <v>0</v>
      </c>
      <c r="AA78" s="168">
        <v>0</v>
      </c>
      <c r="AB78" s="168">
        <v>0</v>
      </c>
      <c r="AC78" s="168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168">
        <v>0</v>
      </c>
      <c r="AJ78" s="168">
        <v>0</v>
      </c>
      <c r="AK78" s="228">
        <v>0</v>
      </c>
      <c r="AL78" s="170">
        <v>0</v>
      </c>
    </row>
    <row r="79" spans="1:38">
      <c r="A79" s="312" t="s">
        <v>457</v>
      </c>
      <c r="B79" s="126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91">
        <v>0</v>
      </c>
      <c r="X79" s="228">
        <v>0</v>
      </c>
      <c r="Y79" s="170">
        <v>0</v>
      </c>
      <c r="Z79" s="167">
        <v>0</v>
      </c>
      <c r="AA79" s="168">
        <v>0</v>
      </c>
      <c r="AB79" s="168">
        <v>0</v>
      </c>
      <c r="AC79" s="168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168">
        <v>0</v>
      </c>
      <c r="AJ79" s="168">
        <v>0</v>
      </c>
      <c r="AK79" s="228">
        <v>0</v>
      </c>
      <c r="AL79" s="170">
        <v>0</v>
      </c>
    </row>
    <row r="80" spans="1:38">
      <c r="A80" s="312" t="s">
        <v>458</v>
      </c>
      <c r="B80" s="126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91">
        <v>0</v>
      </c>
      <c r="X80" s="228">
        <v>0</v>
      </c>
      <c r="Y80" s="170">
        <v>0</v>
      </c>
      <c r="Z80" s="167">
        <v>0</v>
      </c>
      <c r="AA80" s="168">
        <v>0</v>
      </c>
      <c r="AB80" s="168">
        <v>0</v>
      </c>
      <c r="AC80" s="168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168">
        <v>0</v>
      </c>
      <c r="AJ80" s="168">
        <v>0</v>
      </c>
      <c r="AK80" s="228">
        <v>0</v>
      </c>
      <c r="AL80" s="170">
        <v>0</v>
      </c>
    </row>
    <row r="81" spans="1:38">
      <c r="A81" s="312" t="s">
        <v>459</v>
      </c>
      <c r="B81" s="126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91">
        <v>0</v>
      </c>
      <c r="X81" s="228">
        <v>0</v>
      </c>
      <c r="Y81" s="170">
        <v>0</v>
      </c>
      <c r="Z81" s="167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228">
        <v>0</v>
      </c>
      <c r="AL81" s="170">
        <v>0</v>
      </c>
    </row>
    <row r="82" spans="1:38">
      <c r="A82" s="312" t="s">
        <v>460</v>
      </c>
      <c r="B82" s="126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91">
        <v>0</v>
      </c>
      <c r="X82" s="228">
        <v>0</v>
      </c>
      <c r="Y82" s="170">
        <v>0</v>
      </c>
      <c r="Z82" s="167">
        <v>0</v>
      </c>
      <c r="AA82" s="168">
        <v>0</v>
      </c>
      <c r="AB82" s="168">
        <v>0</v>
      </c>
      <c r="AC82" s="168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0</v>
      </c>
      <c r="AI82" s="168">
        <v>0</v>
      </c>
      <c r="AJ82" s="168">
        <v>0</v>
      </c>
      <c r="AK82" s="228">
        <v>0</v>
      </c>
      <c r="AL82" s="170">
        <v>0</v>
      </c>
    </row>
    <row r="83" spans="1:38" ht="13.5">
      <c r="A83" s="316" t="s">
        <v>461</v>
      </c>
      <c r="B83" s="200">
        <f>SUM(B70:B82)</f>
        <v>1</v>
      </c>
      <c r="C83" s="172">
        <f t="shared" ref="C83:AL83" si="6">SUM(C70:C82)</f>
        <v>0</v>
      </c>
      <c r="D83" s="172">
        <f t="shared" si="6"/>
        <v>0</v>
      </c>
      <c r="E83" s="172">
        <f t="shared" si="6"/>
        <v>1</v>
      </c>
      <c r="F83" s="172">
        <f t="shared" si="6"/>
        <v>0</v>
      </c>
      <c r="G83" s="172">
        <f t="shared" si="6"/>
        <v>0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0</v>
      </c>
      <c r="M83" s="172">
        <f t="shared" si="6"/>
        <v>0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94">
        <f t="shared" si="6"/>
        <v>0</v>
      </c>
      <c r="X83" s="171">
        <f t="shared" si="6"/>
        <v>10</v>
      </c>
      <c r="Y83" s="174">
        <f t="shared" si="6"/>
        <v>200000</v>
      </c>
      <c r="Z83" s="171">
        <f t="shared" si="6"/>
        <v>10</v>
      </c>
      <c r="AA83" s="172">
        <f t="shared" si="6"/>
        <v>2</v>
      </c>
      <c r="AB83" s="172">
        <f t="shared" si="6"/>
        <v>1</v>
      </c>
      <c r="AC83" s="172">
        <f t="shared" si="6"/>
        <v>0</v>
      </c>
      <c r="AD83" s="172">
        <f t="shared" si="6"/>
        <v>0</v>
      </c>
      <c r="AE83" s="172">
        <f t="shared" si="6"/>
        <v>0</v>
      </c>
      <c r="AF83" s="172">
        <f t="shared" si="6"/>
        <v>0</v>
      </c>
      <c r="AG83" s="172">
        <f t="shared" si="6"/>
        <v>7</v>
      </c>
      <c r="AH83" s="172">
        <f t="shared" si="6"/>
        <v>0</v>
      </c>
      <c r="AI83" s="172">
        <f t="shared" si="6"/>
        <v>0</v>
      </c>
      <c r="AJ83" s="172">
        <f t="shared" si="6"/>
        <v>0</v>
      </c>
      <c r="AK83" s="171">
        <f t="shared" si="6"/>
        <v>52</v>
      </c>
      <c r="AL83" s="174">
        <f t="shared" si="6"/>
        <v>1575.84</v>
      </c>
    </row>
    <row r="84" spans="1:38">
      <c r="A84" s="312" t="s">
        <v>462</v>
      </c>
      <c r="B84" s="126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91">
        <v>0</v>
      </c>
      <c r="X84" s="228">
        <v>0</v>
      </c>
      <c r="Y84" s="170">
        <v>0</v>
      </c>
      <c r="Z84" s="167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228">
        <v>0</v>
      </c>
      <c r="AL84" s="170">
        <v>0</v>
      </c>
    </row>
    <row r="85" spans="1:38">
      <c r="A85" s="312" t="s">
        <v>463</v>
      </c>
      <c r="B85" s="126">
        <v>1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68">
        <v>1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91">
        <v>0</v>
      </c>
      <c r="X85" s="228">
        <v>0</v>
      </c>
      <c r="Y85" s="170">
        <v>0</v>
      </c>
      <c r="Z85" s="167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228">
        <v>0</v>
      </c>
      <c r="AL85" s="170">
        <v>0</v>
      </c>
    </row>
    <row r="86" spans="1:38">
      <c r="A86" s="312" t="s">
        <v>464</v>
      </c>
      <c r="B86" s="126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91">
        <v>0</v>
      </c>
      <c r="X86" s="228">
        <v>0</v>
      </c>
      <c r="Y86" s="170">
        <v>0</v>
      </c>
      <c r="Z86" s="167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228">
        <v>0</v>
      </c>
      <c r="AL86" s="170">
        <v>0</v>
      </c>
    </row>
    <row r="87" spans="1:38">
      <c r="A87" s="312" t="s">
        <v>465</v>
      </c>
      <c r="B87" s="126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91">
        <v>0</v>
      </c>
      <c r="X87" s="228">
        <v>0</v>
      </c>
      <c r="Y87" s="170">
        <v>0</v>
      </c>
      <c r="Z87" s="167">
        <v>0</v>
      </c>
      <c r="AA87" s="168">
        <v>0</v>
      </c>
      <c r="AB87" s="168">
        <v>0</v>
      </c>
      <c r="AC87" s="168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8">
        <v>0</v>
      </c>
      <c r="AJ87" s="168">
        <v>0</v>
      </c>
      <c r="AK87" s="228">
        <v>0</v>
      </c>
      <c r="AL87" s="170">
        <v>0</v>
      </c>
    </row>
    <row r="88" spans="1:38">
      <c r="A88" s="312" t="s">
        <v>466</v>
      </c>
      <c r="B88" s="126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91">
        <v>0</v>
      </c>
      <c r="X88" s="228">
        <v>0</v>
      </c>
      <c r="Y88" s="170">
        <v>0</v>
      </c>
      <c r="Z88" s="167">
        <v>5</v>
      </c>
      <c r="AA88" s="168">
        <v>0</v>
      </c>
      <c r="AB88" s="168">
        <v>0</v>
      </c>
      <c r="AC88" s="168">
        <v>0</v>
      </c>
      <c r="AD88" s="168">
        <v>0</v>
      </c>
      <c r="AE88" s="168">
        <v>0</v>
      </c>
      <c r="AF88" s="168">
        <v>0</v>
      </c>
      <c r="AG88" s="168">
        <v>4</v>
      </c>
      <c r="AH88" s="168">
        <v>1</v>
      </c>
      <c r="AI88" s="168">
        <v>0</v>
      </c>
      <c r="AJ88" s="168">
        <v>0</v>
      </c>
      <c r="AK88" s="228">
        <v>144</v>
      </c>
      <c r="AL88" s="170">
        <v>5612.52</v>
      </c>
    </row>
    <row r="89" spans="1:38">
      <c r="A89" s="312" t="s">
        <v>467</v>
      </c>
      <c r="B89" s="126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91">
        <v>0</v>
      </c>
      <c r="X89" s="228">
        <v>0</v>
      </c>
      <c r="Y89" s="170">
        <v>0</v>
      </c>
      <c r="Z89" s="167">
        <v>1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1</v>
      </c>
      <c r="AH89" s="168">
        <v>0</v>
      </c>
      <c r="AI89" s="168">
        <v>0</v>
      </c>
      <c r="AJ89" s="168">
        <v>0</v>
      </c>
      <c r="AK89" s="228">
        <v>30</v>
      </c>
      <c r="AL89" s="170">
        <v>2456.6</v>
      </c>
    </row>
    <row r="90" spans="1:38">
      <c r="A90" s="312" t="s">
        <v>468</v>
      </c>
      <c r="B90" s="126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91">
        <v>0</v>
      </c>
      <c r="X90" s="228">
        <v>0</v>
      </c>
      <c r="Y90" s="170">
        <v>0</v>
      </c>
      <c r="Z90" s="167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228">
        <v>0</v>
      </c>
      <c r="AL90" s="170">
        <v>0</v>
      </c>
    </row>
    <row r="91" spans="1:38">
      <c r="A91" s="312" t="s">
        <v>469</v>
      </c>
      <c r="B91" s="126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91">
        <v>0</v>
      </c>
      <c r="X91" s="228">
        <v>0</v>
      </c>
      <c r="Y91" s="170">
        <v>0</v>
      </c>
      <c r="Z91" s="167">
        <v>12</v>
      </c>
      <c r="AA91" s="168">
        <v>0</v>
      </c>
      <c r="AB91" s="168">
        <v>0</v>
      </c>
      <c r="AC91" s="168">
        <v>0</v>
      </c>
      <c r="AD91" s="168">
        <v>1</v>
      </c>
      <c r="AE91" s="168">
        <v>0</v>
      </c>
      <c r="AF91" s="168">
        <v>0</v>
      </c>
      <c r="AG91" s="168">
        <v>8</v>
      </c>
      <c r="AH91" s="168">
        <v>3</v>
      </c>
      <c r="AI91" s="168">
        <v>0</v>
      </c>
      <c r="AJ91" s="168">
        <v>0</v>
      </c>
      <c r="AK91" s="228">
        <v>88</v>
      </c>
      <c r="AL91" s="170">
        <v>3411.56</v>
      </c>
    </row>
    <row r="92" spans="1:38">
      <c r="A92" s="312" t="s">
        <v>470</v>
      </c>
      <c r="B92" s="126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91">
        <v>0</v>
      </c>
      <c r="X92" s="228">
        <v>0</v>
      </c>
      <c r="Y92" s="170">
        <v>0</v>
      </c>
      <c r="Z92" s="167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228">
        <v>0</v>
      </c>
      <c r="AL92" s="170">
        <v>0</v>
      </c>
    </row>
    <row r="93" spans="1:38">
      <c r="A93" s="312" t="s">
        <v>471</v>
      </c>
      <c r="B93" s="126">
        <v>1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1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91">
        <v>0</v>
      </c>
      <c r="X93" s="228">
        <v>70</v>
      </c>
      <c r="Y93" s="170">
        <v>45539.58</v>
      </c>
      <c r="Z93" s="167">
        <v>67</v>
      </c>
      <c r="AA93" s="168">
        <v>2</v>
      </c>
      <c r="AB93" s="168">
        <v>5</v>
      </c>
      <c r="AC93" s="168">
        <v>4</v>
      </c>
      <c r="AD93" s="168">
        <v>1</v>
      </c>
      <c r="AE93" s="168">
        <v>0</v>
      </c>
      <c r="AF93" s="168">
        <v>0</v>
      </c>
      <c r="AG93" s="168">
        <v>42</v>
      </c>
      <c r="AH93" s="168">
        <v>3</v>
      </c>
      <c r="AI93" s="168">
        <v>10</v>
      </c>
      <c r="AJ93" s="168">
        <v>0</v>
      </c>
      <c r="AK93" s="228">
        <v>67</v>
      </c>
      <c r="AL93" s="170">
        <v>11836.58</v>
      </c>
    </row>
    <row r="94" spans="1:38">
      <c r="A94" s="312" t="s">
        <v>472</v>
      </c>
      <c r="B94" s="126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91">
        <v>0</v>
      </c>
      <c r="X94" s="228">
        <v>0</v>
      </c>
      <c r="Y94" s="170">
        <v>0</v>
      </c>
      <c r="Z94" s="167">
        <v>0</v>
      </c>
      <c r="AA94" s="168">
        <v>0</v>
      </c>
      <c r="AB94" s="168">
        <v>0</v>
      </c>
      <c r="AC94" s="168">
        <v>0</v>
      </c>
      <c r="AD94" s="168">
        <v>0</v>
      </c>
      <c r="AE94" s="168">
        <v>0</v>
      </c>
      <c r="AF94" s="168">
        <v>0</v>
      </c>
      <c r="AG94" s="168">
        <v>0</v>
      </c>
      <c r="AH94" s="168">
        <v>0</v>
      </c>
      <c r="AI94" s="168">
        <v>0</v>
      </c>
      <c r="AJ94" s="168">
        <v>0</v>
      </c>
      <c r="AK94" s="228">
        <v>0</v>
      </c>
      <c r="AL94" s="170">
        <v>0</v>
      </c>
    </row>
    <row r="95" spans="1:38" ht="14.25" thickBot="1">
      <c r="A95" s="316" t="s">
        <v>473</v>
      </c>
      <c r="B95" s="202">
        <f>SUM(B84:B94)</f>
        <v>2</v>
      </c>
      <c r="C95" s="204">
        <f t="shared" ref="C95:AL95" si="7">SUM(C84:C94)</f>
        <v>0</v>
      </c>
      <c r="D95" s="204">
        <f t="shared" si="7"/>
        <v>0</v>
      </c>
      <c r="E95" s="204">
        <f t="shared" si="7"/>
        <v>0</v>
      </c>
      <c r="F95" s="204">
        <f t="shared" si="7"/>
        <v>0</v>
      </c>
      <c r="G95" s="204">
        <f t="shared" si="7"/>
        <v>0</v>
      </c>
      <c r="H95" s="204">
        <f t="shared" si="7"/>
        <v>2</v>
      </c>
      <c r="I95" s="204">
        <f t="shared" si="7"/>
        <v>0</v>
      </c>
      <c r="J95" s="204">
        <f t="shared" si="7"/>
        <v>0</v>
      </c>
      <c r="K95" s="204">
        <f t="shared" si="7"/>
        <v>0</v>
      </c>
      <c r="L95" s="204">
        <f t="shared" si="7"/>
        <v>0</v>
      </c>
      <c r="M95" s="204">
        <f t="shared" si="7"/>
        <v>0</v>
      </c>
      <c r="N95" s="204">
        <f t="shared" si="7"/>
        <v>0</v>
      </c>
      <c r="O95" s="204">
        <f t="shared" si="7"/>
        <v>0</v>
      </c>
      <c r="P95" s="204">
        <f t="shared" si="7"/>
        <v>0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16">
        <f t="shared" si="7"/>
        <v>0</v>
      </c>
      <c r="X95" s="205">
        <f t="shared" si="7"/>
        <v>70</v>
      </c>
      <c r="Y95" s="229">
        <f t="shared" si="7"/>
        <v>45539.58</v>
      </c>
      <c r="Z95" s="205">
        <f t="shared" si="7"/>
        <v>85</v>
      </c>
      <c r="AA95" s="204">
        <f t="shared" si="7"/>
        <v>2</v>
      </c>
      <c r="AB95" s="204">
        <f t="shared" si="7"/>
        <v>5</v>
      </c>
      <c r="AC95" s="204">
        <f t="shared" si="7"/>
        <v>4</v>
      </c>
      <c r="AD95" s="204">
        <f t="shared" si="7"/>
        <v>2</v>
      </c>
      <c r="AE95" s="204">
        <f t="shared" si="7"/>
        <v>0</v>
      </c>
      <c r="AF95" s="204">
        <f t="shared" si="7"/>
        <v>0</v>
      </c>
      <c r="AG95" s="204">
        <f t="shared" si="7"/>
        <v>55</v>
      </c>
      <c r="AH95" s="204">
        <f t="shared" si="7"/>
        <v>7</v>
      </c>
      <c r="AI95" s="204">
        <f t="shared" si="7"/>
        <v>10</v>
      </c>
      <c r="AJ95" s="204">
        <f t="shared" si="7"/>
        <v>0</v>
      </c>
      <c r="AK95" s="205">
        <f t="shared" si="7"/>
        <v>329</v>
      </c>
      <c r="AL95" s="229">
        <f t="shared" si="7"/>
        <v>23317.260000000002</v>
      </c>
    </row>
    <row r="96" spans="1:38" ht="14.25" thickBot="1">
      <c r="A96" s="318" t="s">
        <v>386</v>
      </c>
      <c r="B96" s="208">
        <f>B17+B25+B35+B43+B55+B69+B83+B95</f>
        <v>14</v>
      </c>
      <c r="C96" s="180">
        <f>C17+C25+C35+C43+C55+C69+C83+C95</f>
        <v>0</v>
      </c>
      <c r="D96" s="180">
        <f t="shared" ref="D96:Z96" si="8">D17+D25+D35+D43+D55+D69+D83+D95</f>
        <v>0</v>
      </c>
      <c r="E96" s="180">
        <f t="shared" si="8"/>
        <v>7</v>
      </c>
      <c r="F96" s="180">
        <f t="shared" si="8"/>
        <v>0</v>
      </c>
      <c r="G96" s="180">
        <f t="shared" si="8"/>
        <v>0</v>
      </c>
      <c r="H96" s="180">
        <f t="shared" si="8"/>
        <v>4</v>
      </c>
      <c r="I96" s="180">
        <f t="shared" si="8"/>
        <v>1</v>
      </c>
      <c r="J96" s="180">
        <f t="shared" si="8"/>
        <v>1</v>
      </c>
      <c r="K96" s="180">
        <f t="shared" si="8"/>
        <v>0</v>
      </c>
      <c r="L96" s="180">
        <f t="shared" si="8"/>
        <v>0</v>
      </c>
      <c r="M96" s="180">
        <f t="shared" si="8"/>
        <v>0</v>
      </c>
      <c r="N96" s="180">
        <f t="shared" si="8"/>
        <v>0</v>
      </c>
      <c r="O96" s="180">
        <f t="shared" si="8"/>
        <v>0</v>
      </c>
      <c r="P96" s="180">
        <f t="shared" si="8"/>
        <v>1</v>
      </c>
      <c r="Q96" s="180">
        <f t="shared" si="8"/>
        <v>0</v>
      </c>
      <c r="R96" s="180">
        <f t="shared" si="8"/>
        <v>0</v>
      </c>
      <c r="S96" s="180">
        <f t="shared" si="8"/>
        <v>0</v>
      </c>
      <c r="T96" s="180">
        <f t="shared" si="8"/>
        <v>0</v>
      </c>
      <c r="U96" s="180">
        <f t="shared" si="8"/>
        <v>0</v>
      </c>
      <c r="V96" s="180">
        <f t="shared" si="8"/>
        <v>0</v>
      </c>
      <c r="W96" s="230">
        <f t="shared" si="8"/>
        <v>0</v>
      </c>
      <c r="X96" s="179">
        <f t="shared" si="8"/>
        <v>968</v>
      </c>
      <c r="Y96" s="182">
        <f t="shared" si="8"/>
        <v>850108.45</v>
      </c>
      <c r="Z96" s="179">
        <f t="shared" si="8"/>
        <v>569</v>
      </c>
      <c r="AA96" s="180">
        <f t="shared" ref="AA96" si="9">AA17+AA25+AA35+AA43+AA55+AA69+AA83+AA95</f>
        <v>14</v>
      </c>
      <c r="AB96" s="180">
        <f t="shared" ref="AB96" si="10">AB17+AB25+AB35+AB43+AB55+AB69+AB83+AB95</f>
        <v>17</v>
      </c>
      <c r="AC96" s="180">
        <f t="shared" ref="AC96" si="11">AC17+AC25+AC35+AC43+AC55+AC69+AC83+AC95</f>
        <v>71</v>
      </c>
      <c r="AD96" s="180">
        <f t="shared" ref="AD96" si="12">AD17+AD25+AD35+AD43+AD55+AD69+AD83+AD95</f>
        <v>16</v>
      </c>
      <c r="AE96" s="180">
        <f t="shared" ref="AE96" si="13">AE17+AE25+AE35+AE43+AE55+AE69+AE83+AE95</f>
        <v>26</v>
      </c>
      <c r="AF96" s="180">
        <f t="shared" ref="AF96" si="14">AF17+AF25+AF35+AF43+AF55+AF69+AF83+AF95</f>
        <v>0</v>
      </c>
      <c r="AG96" s="180">
        <f t="shared" ref="AG96" si="15">AG17+AG25+AG35+AG43+AG55+AG69+AG83+AG95</f>
        <v>219</v>
      </c>
      <c r="AH96" s="180">
        <f t="shared" ref="AH96" si="16">AH17+AH25+AH35+AH43+AH55+AH69+AH83+AH95</f>
        <v>169</v>
      </c>
      <c r="AI96" s="180">
        <f t="shared" ref="AI96" si="17">AI17+AI25+AI35+AI43+AI55+AI69+AI83+AI95</f>
        <v>37</v>
      </c>
      <c r="AJ96" s="180">
        <f t="shared" ref="AJ96" si="18">AJ17+AJ25+AJ35+AJ43+AJ55+AJ69+AJ83+AJ95</f>
        <v>0</v>
      </c>
      <c r="AK96" s="179">
        <f t="shared" ref="AK96" si="19">AK17+AK25+AK35+AK43+AK55+AK69+AK83+AK95</f>
        <v>5892</v>
      </c>
      <c r="AL96" s="182">
        <f t="shared" ref="AL96" si="20">AL17+AL25+AL35+AL43+AL55+AL69+AL83+AL95</f>
        <v>413290.83</v>
      </c>
    </row>
    <row r="98" spans="1:40">
      <c r="B98" s="328"/>
    </row>
    <row r="99" spans="1:40">
      <c r="A99" s="1" t="s">
        <v>491</v>
      </c>
      <c r="B99" s="467">
        <f>B17</f>
        <v>1</v>
      </c>
      <c r="C99" s="44">
        <f t="shared" ref="C99:AL99" si="21">C17</f>
        <v>0</v>
      </c>
      <c r="D99" s="44">
        <f t="shared" si="21"/>
        <v>0</v>
      </c>
      <c r="E99" s="44">
        <f t="shared" si="21"/>
        <v>0</v>
      </c>
      <c r="F99" s="44">
        <f t="shared" si="21"/>
        <v>0</v>
      </c>
      <c r="G99" s="44">
        <f t="shared" si="21"/>
        <v>0</v>
      </c>
      <c r="H99" s="44">
        <f t="shared" si="21"/>
        <v>0</v>
      </c>
      <c r="I99" s="44">
        <f t="shared" si="21"/>
        <v>0</v>
      </c>
      <c r="J99" s="44">
        <f t="shared" si="21"/>
        <v>0</v>
      </c>
      <c r="K99" s="44">
        <f t="shared" si="21"/>
        <v>0</v>
      </c>
      <c r="L99" s="44">
        <f t="shared" si="21"/>
        <v>0</v>
      </c>
      <c r="M99" s="44">
        <f t="shared" si="21"/>
        <v>0</v>
      </c>
      <c r="N99" s="44">
        <f t="shared" si="21"/>
        <v>0</v>
      </c>
      <c r="O99" s="44">
        <f t="shared" si="21"/>
        <v>0</v>
      </c>
      <c r="P99" s="44">
        <f t="shared" si="21"/>
        <v>1</v>
      </c>
      <c r="Q99" s="44">
        <f t="shared" si="21"/>
        <v>0</v>
      </c>
      <c r="R99" s="44">
        <f t="shared" si="21"/>
        <v>0</v>
      </c>
      <c r="S99" s="44">
        <f t="shared" si="21"/>
        <v>0</v>
      </c>
      <c r="T99" s="44">
        <f t="shared" si="21"/>
        <v>0</v>
      </c>
      <c r="U99" s="44">
        <f t="shared" si="21"/>
        <v>0</v>
      </c>
      <c r="V99" s="44">
        <f t="shared" si="21"/>
        <v>0</v>
      </c>
      <c r="W99" s="44">
        <f t="shared" si="21"/>
        <v>0</v>
      </c>
      <c r="X99" s="44">
        <f t="shared" si="21"/>
        <v>11</v>
      </c>
      <c r="Y99" s="325">
        <f t="shared" si="21"/>
        <v>23835.24</v>
      </c>
      <c r="Z99" s="44">
        <f t="shared" si="21"/>
        <v>11</v>
      </c>
      <c r="AA99" s="44">
        <f t="shared" si="21"/>
        <v>0</v>
      </c>
      <c r="AB99" s="44">
        <f t="shared" si="21"/>
        <v>0</v>
      </c>
      <c r="AC99" s="44">
        <f t="shared" si="21"/>
        <v>0</v>
      </c>
      <c r="AD99" s="44">
        <f t="shared" si="21"/>
        <v>0</v>
      </c>
      <c r="AE99" s="44">
        <f t="shared" si="21"/>
        <v>0</v>
      </c>
      <c r="AF99" s="44">
        <f t="shared" si="21"/>
        <v>0</v>
      </c>
      <c r="AG99" s="44">
        <f t="shared" si="21"/>
        <v>0</v>
      </c>
      <c r="AH99" s="44">
        <f t="shared" si="21"/>
        <v>11</v>
      </c>
      <c r="AI99" s="44">
        <f t="shared" si="21"/>
        <v>0</v>
      </c>
      <c r="AJ99" s="44">
        <f t="shared" si="21"/>
        <v>0</v>
      </c>
      <c r="AK99" s="44">
        <f t="shared" si="21"/>
        <v>632</v>
      </c>
      <c r="AL99" s="325">
        <f t="shared" si="21"/>
        <v>53458.22</v>
      </c>
    </row>
    <row r="100" spans="1:40">
      <c r="A100" s="1" t="s">
        <v>386</v>
      </c>
      <c r="B100" s="467">
        <f>B96-B17</f>
        <v>13</v>
      </c>
      <c r="C100" s="328">
        <f t="shared" ref="C100:AL100" si="22">C96-C17</f>
        <v>0</v>
      </c>
      <c r="D100" s="328">
        <f t="shared" si="22"/>
        <v>0</v>
      </c>
      <c r="E100" s="328">
        <f t="shared" si="22"/>
        <v>7</v>
      </c>
      <c r="F100" s="328">
        <f t="shared" si="22"/>
        <v>0</v>
      </c>
      <c r="G100" s="328">
        <f t="shared" si="22"/>
        <v>0</v>
      </c>
      <c r="H100" s="328">
        <f t="shared" si="22"/>
        <v>4</v>
      </c>
      <c r="I100" s="328">
        <f t="shared" si="22"/>
        <v>1</v>
      </c>
      <c r="J100" s="328">
        <f t="shared" si="22"/>
        <v>1</v>
      </c>
      <c r="K100" s="328">
        <f t="shared" si="22"/>
        <v>0</v>
      </c>
      <c r="L100" s="328">
        <f t="shared" si="22"/>
        <v>0</v>
      </c>
      <c r="M100" s="328">
        <f t="shared" si="22"/>
        <v>0</v>
      </c>
      <c r="N100" s="328">
        <f t="shared" si="22"/>
        <v>0</v>
      </c>
      <c r="O100" s="328">
        <f t="shared" si="22"/>
        <v>0</v>
      </c>
      <c r="P100" s="328">
        <f t="shared" si="22"/>
        <v>0</v>
      </c>
      <c r="Q100" s="328">
        <f t="shared" si="22"/>
        <v>0</v>
      </c>
      <c r="R100" s="328">
        <f t="shared" si="22"/>
        <v>0</v>
      </c>
      <c r="S100" s="328">
        <f t="shared" si="22"/>
        <v>0</v>
      </c>
      <c r="T100" s="328">
        <f t="shared" si="22"/>
        <v>0</v>
      </c>
      <c r="U100" s="328">
        <f t="shared" si="22"/>
        <v>0</v>
      </c>
      <c r="V100" s="328">
        <f t="shared" si="22"/>
        <v>0</v>
      </c>
      <c r="W100" s="328">
        <f t="shared" si="22"/>
        <v>0</v>
      </c>
      <c r="X100" s="328">
        <f t="shared" si="22"/>
        <v>957</v>
      </c>
      <c r="Y100" s="352">
        <f t="shared" si="22"/>
        <v>826273.21</v>
      </c>
      <c r="Z100" s="328">
        <f t="shared" si="22"/>
        <v>558</v>
      </c>
      <c r="AA100" s="328">
        <f t="shared" si="22"/>
        <v>14</v>
      </c>
      <c r="AB100" s="328">
        <f t="shared" si="22"/>
        <v>17</v>
      </c>
      <c r="AC100" s="328">
        <f t="shared" si="22"/>
        <v>71</v>
      </c>
      <c r="AD100" s="328">
        <f t="shared" si="22"/>
        <v>16</v>
      </c>
      <c r="AE100" s="328">
        <f t="shared" si="22"/>
        <v>26</v>
      </c>
      <c r="AF100" s="328">
        <f t="shared" si="22"/>
        <v>0</v>
      </c>
      <c r="AG100" s="328">
        <f t="shared" si="22"/>
        <v>219</v>
      </c>
      <c r="AH100" s="328">
        <f t="shared" si="22"/>
        <v>158</v>
      </c>
      <c r="AI100" s="328">
        <f t="shared" si="22"/>
        <v>37</v>
      </c>
      <c r="AJ100" s="328">
        <f t="shared" si="22"/>
        <v>0</v>
      </c>
      <c r="AK100" s="328">
        <f t="shared" si="22"/>
        <v>5260</v>
      </c>
      <c r="AL100" s="352">
        <f t="shared" si="22"/>
        <v>359832.61</v>
      </c>
      <c r="AM100" s="328"/>
      <c r="AN100" s="328"/>
    </row>
  </sheetData>
  <mergeCells count="7">
    <mergeCell ref="AK6:AK7"/>
    <mergeCell ref="Z6:Z7"/>
    <mergeCell ref="AA6:AJ6"/>
    <mergeCell ref="A6:A7"/>
    <mergeCell ref="B6:B7"/>
    <mergeCell ref="C6:W6"/>
    <mergeCell ref="X6:Y6"/>
  </mergeCells>
  <phoneticPr fontId="17" type="noConversion"/>
  <pageMargins left="0.75" right="0.75" top="1" bottom="1" header="0.4921259845" footer="0.4921259845"/>
  <pageSetup paperSize="9" scale="36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árok9">
    <pageSetUpPr fitToPage="1"/>
  </sheetPr>
  <dimension ref="A1:AR122"/>
  <sheetViews>
    <sheetView showGridLines="0" zoomScale="85" zoomScaleNormal="85" workbookViewId="0">
      <pane xSplit="1" ySplit="8" topLeftCell="B87" activePane="bottomRight" state="frozenSplit"/>
      <selection pane="topRight" activeCell="B1" sqref="B1"/>
      <selection pane="bottomLeft" activeCell="A7" sqref="A7"/>
      <selection pane="bottomRight" activeCell="J1" sqref="J1:J1048576"/>
    </sheetView>
  </sheetViews>
  <sheetFormatPr defaultRowHeight="12.75"/>
  <cols>
    <col min="1" max="1" width="25.28515625" style="44" customWidth="1"/>
    <col min="2" max="2" width="12" style="44" customWidth="1"/>
    <col min="3" max="3" width="15.42578125" style="44" customWidth="1"/>
    <col min="4" max="4" width="11" style="44" customWidth="1"/>
    <col min="5" max="5" width="14.28515625" style="44" customWidth="1"/>
    <col min="6" max="23" width="7.7109375" style="44" customWidth="1"/>
    <col min="24" max="30" width="7.7109375" style="326" customWidth="1"/>
    <col min="31" max="42" width="10" style="326" customWidth="1"/>
    <col min="43" max="44" width="10.85546875" style="44" hidden="1" customWidth="1"/>
    <col min="45" max="16384" width="9.140625" style="44"/>
  </cols>
  <sheetData>
    <row r="1" spans="1:44" ht="20.25">
      <c r="A1" s="43" t="s">
        <v>181</v>
      </c>
      <c r="B1" s="45"/>
      <c r="C1" s="45"/>
      <c r="AI1" s="355"/>
      <c r="AJ1" s="355"/>
      <c r="AK1" s="355"/>
      <c r="AL1" s="355"/>
      <c r="AM1" s="355"/>
      <c r="AQ1" s="303"/>
      <c r="AR1" s="303"/>
    </row>
    <row r="2" spans="1:44" ht="15.75">
      <c r="A2" s="28" t="s">
        <v>501</v>
      </c>
      <c r="B2" s="3"/>
      <c r="C2" s="3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04"/>
      <c r="AR2" s="304"/>
    </row>
    <row r="3" spans="1:44" ht="15.75">
      <c r="A3" s="3"/>
      <c r="B3" s="3"/>
      <c r="C3" s="3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04"/>
      <c r="AR3" s="304"/>
    </row>
    <row r="4" spans="1:44" ht="16.5" thickBot="1">
      <c r="X4" s="301"/>
      <c r="Y4" s="301"/>
      <c r="Z4" s="301"/>
      <c r="AA4" s="301"/>
      <c r="AB4" s="301"/>
      <c r="AC4" s="301"/>
      <c r="AP4" s="301" t="s">
        <v>210</v>
      </c>
      <c r="AQ4" s="304"/>
      <c r="AR4" s="304"/>
    </row>
    <row r="5" spans="1:44" ht="27.75" customHeight="1">
      <c r="A5" s="533" t="s">
        <v>231</v>
      </c>
      <c r="B5" s="604" t="s">
        <v>157</v>
      </c>
      <c r="C5" s="605"/>
      <c r="D5" s="547" t="s">
        <v>229</v>
      </c>
      <c r="E5" s="527"/>
      <c r="F5" s="537" t="s">
        <v>364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81" t="s">
        <v>293</v>
      </c>
      <c r="AF5" s="552"/>
      <c r="AG5" s="552"/>
      <c r="AH5" s="552"/>
      <c r="AI5" s="582"/>
      <c r="AJ5" s="552" t="s">
        <v>300</v>
      </c>
      <c r="AK5" s="552"/>
      <c r="AL5" s="552"/>
      <c r="AM5" s="592" t="s">
        <v>351</v>
      </c>
      <c r="AN5" s="581" t="s">
        <v>301</v>
      </c>
      <c r="AO5" s="552"/>
      <c r="AP5" s="582"/>
      <c r="AQ5" s="524"/>
      <c r="AR5" s="524"/>
    </row>
    <row r="6" spans="1:44" ht="36" customHeight="1">
      <c r="A6" s="534"/>
      <c r="B6" s="606"/>
      <c r="C6" s="603"/>
      <c r="D6" s="539" t="s">
        <v>131</v>
      </c>
      <c r="E6" s="529" t="s">
        <v>254</v>
      </c>
      <c r="F6" s="693" t="s">
        <v>45</v>
      </c>
      <c r="G6" s="530" t="s">
        <v>46</v>
      </c>
      <c r="H6" s="532"/>
      <c r="I6" s="599" t="s">
        <v>356</v>
      </c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570" t="s">
        <v>249</v>
      </c>
      <c r="Y6" s="570"/>
      <c r="Z6" s="570"/>
      <c r="AA6" s="570" t="s">
        <v>250</v>
      </c>
      <c r="AB6" s="570"/>
      <c r="AC6" s="570"/>
      <c r="AD6" s="564"/>
      <c r="AE6" s="650" t="s">
        <v>45</v>
      </c>
      <c r="AF6" s="565" t="s">
        <v>46</v>
      </c>
      <c r="AG6" s="566"/>
      <c r="AH6" s="564" t="s">
        <v>155</v>
      </c>
      <c r="AI6" s="585"/>
      <c r="AJ6" s="679" t="s">
        <v>27</v>
      </c>
      <c r="AK6" s="678" t="s">
        <v>28</v>
      </c>
      <c r="AL6" s="677" t="s">
        <v>20</v>
      </c>
      <c r="AM6" s="593"/>
      <c r="AN6" s="650" t="s">
        <v>234</v>
      </c>
      <c r="AO6" s="564" t="s">
        <v>46</v>
      </c>
      <c r="AP6" s="585"/>
      <c r="AQ6" s="525"/>
      <c r="AR6" s="525"/>
    </row>
    <row r="7" spans="1:44" ht="79.5" customHeight="1">
      <c r="A7" s="256"/>
      <c r="B7" s="298" t="s">
        <v>131</v>
      </c>
      <c r="C7" s="257" t="s">
        <v>302</v>
      </c>
      <c r="D7" s="294" t="s">
        <v>131</v>
      </c>
      <c r="E7" s="260" t="s">
        <v>254</v>
      </c>
      <c r="F7" s="540"/>
      <c r="G7" s="294" t="s">
        <v>47</v>
      </c>
      <c r="H7" s="257" t="s">
        <v>303</v>
      </c>
      <c r="I7" s="294" t="s">
        <v>132</v>
      </c>
      <c r="J7" s="294" t="s">
        <v>133</v>
      </c>
      <c r="K7" s="294" t="s">
        <v>134</v>
      </c>
      <c r="L7" s="294" t="s">
        <v>135</v>
      </c>
      <c r="M7" s="294" t="s">
        <v>136</v>
      </c>
      <c r="N7" s="294" t="s">
        <v>137</v>
      </c>
      <c r="O7" s="294" t="s">
        <v>138</v>
      </c>
      <c r="P7" s="294" t="s">
        <v>139</v>
      </c>
      <c r="Q7" s="294" t="s">
        <v>140</v>
      </c>
      <c r="R7" s="294" t="s">
        <v>141</v>
      </c>
      <c r="S7" s="294" t="s">
        <v>142</v>
      </c>
      <c r="T7" s="294" t="s">
        <v>143</v>
      </c>
      <c r="U7" s="294" t="s">
        <v>144</v>
      </c>
      <c r="V7" s="294" t="s">
        <v>145</v>
      </c>
      <c r="W7" s="292" t="s">
        <v>146</v>
      </c>
      <c r="X7" s="293" t="s">
        <v>246</v>
      </c>
      <c r="Y7" s="257" t="s">
        <v>238</v>
      </c>
      <c r="Z7" s="293" t="s">
        <v>239</v>
      </c>
      <c r="AA7" s="257" t="s">
        <v>244</v>
      </c>
      <c r="AB7" s="293" t="s">
        <v>242</v>
      </c>
      <c r="AC7" s="257" t="s">
        <v>243</v>
      </c>
      <c r="AD7" s="262" t="s">
        <v>245</v>
      </c>
      <c r="AE7" s="560"/>
      <c r="AF7" s="263" t="s">
        <v>47</v>
      </c>
      <c r="AG7" s="263" t="s">
        <v>73</v>
      </c>
      <c r="AH7" s="263" t="s">
        <v>376</v>
      </c>
      <c r="AI7" s="273" t="s">
        <v>58</v>
      </c>
      <c r="AJ7" s="568"/>
      <c r="AK7" s="561"/>
      <c r="AL7" s="576"/>
      <c r="AM7" s="576"/>
      <c r="AN7" s="560"/>
      <c r="AO7" s="263" t="s">
        <v>47</v>
      </c>
      <c r="AP7" s="273" t="s">
        <v>73</v>
      </c>
      <c r="AQ7" s="525"/>
      <c r="AR7" s="525"/>
    </row>
    <row r="8" spans="1:44" ht="13.5" thickBot="1">
      <c r="A8" s="118">
        <v>1</v>
      </c>
      <c r="B8" s="119">
        <v>2</v>
      </c>
      <c r="C8" s="123">
        <v>3</v>
      </c>
      <c r="D8" s="122">
        <v>5</v>
      </c>
      <c r="E8" s="120">
        <v>6</v>
      </c>
      <c r="F8" s="121">
        <v>8</v>
      </c>
      <c r="G8" s="122">
        <v>9</v>
      </c>
      <c r="H8" s="123">
        <v>10</v>
      </c>
      <c r="I8" s="122">
        <v>11</v>
      </c>
      <c r="J8" s="122">
        <v>12</v>
      </c>
      <c r="K8" s="122">
        <v>13</v>
      </c>
      <c r="L8" s="122">
        <v>14</v>
      </c>
      <c r="M8" s="122">
        <v>15</v>
      </c>
      <c r="N8" s="122">
        <v>16</v>
      </c>
      <c r="O8" s="122">
        <v>17</v>
      </c>
      <c r="P8" s="122">
        <v>18</v>
      </c>
      <c r="Q8" s="122">
        <v>19</v>
      </c>
      <c r="R8" s="122">
        <v>20</v>
      </c>
      <c r="S8" s="122">
        <v>21</v>
      </c>
      <c r="T8" s="122">
        <v>22</v>
      </c>
      <c r="U8" s="122">
        <v>23</v>
      </c>
      <c r="V8" s="122">
        <v>24</v>
      </c>
      <c r="W8" s="123">
        <v>25</v>
      </c>
      <c r="X8" s="122">
        <v>26</v>
      </c>
      <c r="Y8" s="123">
        <v>27</v>
      </c>
      <c r="Z8" s="122">
        <v>28</v>
      </c>
      <c r="AA8" s="123">
        <v>29</v>
      </c>
      <c r="AB8" s="122">
        <v>30</v>
      </c>
      <c r="AC8" s="123">
        <v>31</v>
      </c>
      <c r="AD8" s="123">
        <v>32</v>
      </c>
      <c r="AE8" s="113">
        <v>33</v>
      </c>
      <c r="AF8" s="114">
        <v>34</v>
      </c>
      <c r="AG8" s="114">
        <v>35</v>
      </c>
      <c r="AH8" s="114">
        <v>36</v>
      </c>
      <c r="AI8" s="116">
        <v>37</v>
      </c>
      <c r="AJ8" s="159">
        <v>38</v>
      </c>
      <c r="AK8" s="114">
        <v>39</v>
      </c>
      <c r="AL8" s="115">
        <v>40</v>
      </c>
      <c r="AM8" s="68">
        <v>41</v>
      </c>
      <c r="AN8" s="113">
        <v>42</v>
      </c>
      <c r="AO8" s="114">
        <v>43</v>
      </c>
      <c r="AP8" s="116">
        <v>44</v>
      </c>
      <c r="AQ8" s="526"/>
      <c r="AR8" s="526"/>
    </row>
    <row r="9" spans="1:44" ht="13.5" thickTop="1">
      <c r="A9" s="306" t="s">
        <v>387</v>
      </c>
      <c r="B9" s="199">
        <v>0</v>
      </c>
      <c r="C9" s="165">
        <v>0</v>
      </c>
      <c r="D9" s="164">
        <v>0</v>
      </c>
      <c r="E9" s="166">
        <v>0</v>
      </c>
      <c r="F9" s="163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89">
        <v>0</v>
      </c>
      <c r="AE9" s="163">
        <v>0</v>
      </c>
      <c r="AF9" s="164">
        <v>0</v>
      </c>
      <c r="AG9" s="164">
        <v>0</v>
      </c>
      <c r="AH9" s="164">
        <v>0</v>
      </c>
      <c r="AI9" s="189">
        <v>0</v>
      </c>
      <c r="AJ9" s="187">
        <v>0</v>
      </c>
      <c r="AK9" s="164">
        <v>0</v>
      </c>
      <c r="AL9" s="164">
        <v>0</v>
      </c>
      <c r="AM9" s="188">
        <v>0</v>
      </c>
      <c r="AN9" s="137">
        <v>0</v>
      </c>
      <c r="AO9" s="164">
        <v>0</v>
      </c>
      <c r="AP9" s="189">
        <v>0</v>
      </c>
      <c r="AQ9" s="310">
        <v>0</v>
      </c>
      <c r="AR9" s="310">
        <v>0</v>
      </c>
    </row>
    <row r="10" spans="1:44">
      <c r="A10" s="312" t="s">
        <v>388</v>
      </c>
      <c r="B10" s="126">
        <v>0</v>
      </c>
      <c r="C10" s="169">
        <v>0</v>
      </c>
      <c r="D10" s="168">
        <v>0</v>
      </c>
      <c r="E10" s="170">
        <v>0</v>
      </c>
      <c r="F10" s="167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92">
        <v>0</v>
      </c>
      <c r="AE10" s="167">
        <v>0</v>
      </c>
      <c r="AF10" s="168">
        <v>0</v>
      </c>
      <c r="AG10" s="168">
        <v>0</v>
      </c>
      <c r="AH10" s="168">
        <v>0</v>
      </c>
      <c r="AI10" s="192">
        <v>0</v>
      </c>
      <c r="AJ10" s="190">
        <v>0</v>
      </c>
      <c r="AK10" s="168">
        <v>0</v>
      </c>
      <c r="AL10" s="168">
        <v>0</v>
      </c>
      <c r="AM10" s="191">
        <v>0</v>
      </c>
      <c r="AN10" s="138">
        <v>0</v>
      </c>
      <c r="AO10" s="168">
        <v>0</v>
      </c>
      <c r="AP10" s="192">
        <v>0</v>
      </c>
      <c r="AQ10" s="315">
        <v>0</v>
      </c>
      <c r="AR10" s="315">
        <v>0</v>
      </c>
    </row>
    <row r="11" spans="1:44">
      <c r="A11" s="312" t="s">
        <v>389</v>
      </c>
      <c r="B11" s="126">
        <v>0</v>
      </c>
      <c r="C11" s="169">
        <v>0</v>
      </c>
      <c r="D11" s="168">
        <v>0</v>
      </c>
      <c r="E11" s="170">
        <v>0</v>
      </c>
      <c r="F11" s="167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92">
        <v>0</v>
      </c>
      <c r="AE11" s="167">
        <v>0</v>
      </c>
      <c r="AF11" s="168">
        <v>0</v>
      </c>
      <c r="AG11" s="168">
        <v>0</v>
      </c>
      <c r="AH11" s="168">
        <v>0</v>
      </c>
      <c r="AI11" s="192">
        <v>0</v>
      </c>
      <c r="AJ11" s="190">
        <v>0</v>
      </c>
      <c r="AK11" s="168">
        <v>0</v>
      </c>
      <c r="AL11" s="168">
        <v>0</v>
      </c>
      <c r="AM11" s="191">
        <v>0</v>
      </c>
      <c r="AN11" s="138">
        <v>0</v>
      </c>
      <c r="AO11" s="168">
        <v>0</v>
      </c>
      <c r="AP11" s="192">
        <v>0</v>
      </c>
      <c r="AQ11" s="315">
        <v>0</v>
      </c>
      <c r="AR11" s="315">
        <v>0</v>
      </c>
    </row>
    <row r="12" spans="1:44">
      <c r="A12" s="312" t="s">
        <v>390</v>
      </c>
      <c r="B12" s="126">
        <v>0</v>
      </c>
      <c r="C12" s="169">
        <v>0</v>
      </c>
      <c r="D12" s="168">
        <v>0</v>
      </c>
      <c r="E12" s="170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92">
        <v>0</v>
      </c>
      <c r="AE12" s="167">
        <v>0</v>
      </c>
      <c r="AF12" s="168">
        <v>0</v>
      </c>
      <c r="AG12" s="168">
        <v>0</v>
      </c>
      <c r="AH12" s="168">
        <v>0</v>
      </c>
      <c r="AI12" s="192">
        <v>0</v>
      </c>
      <c r="AJ12" s="190">
        <v>0</v>
      </c>
      <c r="AK12" s="168">
        <v>0</v>
      </c>
      <c r="AL12" s="168">
        <v>0</v>
      </c>
      <c r="AM12" s="191">
        <v>0</v>
      </c>
      <c r="AN12" s="138">
        <v>0</v>
      </c>
      <c r="AO12" s="168">
        <v>0</v>
      </c>
      <c r="AP12" s="192">
        <v>0</v>
      </c>
      <c r="AQ12" s="315">
        <v>0</v>
      </c>
      <c r="AR12" s="315">
        <v>0</v>
      </c>
    </row>
    <row r="13" spans="1:44">
      <c r="A13" s="312" t="s">
        <v>391</v>
      </c>
      <c r="B13" s="126">
        <v>0</v>
      </c>
      <c r="C13" s="169">
        <v>0</v>
      </c>
      <c r="D13" s="168">
        <v>0</v>
      </c>
      <c r="E13" s="170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92">
        <v>0</v>
      </c>
      <c r="AE13" s="167">
        <v>0</v>
      </c>
      <c r="AF13" s="168">
        <v>0</v>
      </c>
      <c r="AG13" s="168">
        <v>0</v>
      </c>
      <c r="AH13" s="168">
        <v>0</v>
      </c>
      <c r="AI13" s="192">
        <v>0</v>
      </c>
      <c r="AJ13" s="190">
        <v>0</v>
      </c>
      <c r="AK13" s="168">
        <v>0</v>
      </c>
      <c r="AL13" s="168">
        <v>0</v>
      </c>
      <c r="AM13" s="191">
        <v>0</v>
      </c>
      <c r="AN13" s="138">
        <v>0</v>
      </c>
      <c r="AO13" s="168">
        <v>0</v>
      </c>
      <c r="AP13" s="192">
        <v>0</v>
      </c>
      <c r="AQ13" s="315">
        <v>0</v>
      </c>
      <c r="AR13" s="315">
        <v>0</v>
      </c>
    </row>
    <row r="14" spans="1:44">
      <c r="A14" s="312" t="s">
        <v>392</v>
      </c>
      <c r="B14" s="126">
        <v>0</v>
      </c>
      <c r="C14" s="169">
        <v>0</v>
      </c>
      <c r="D14" s="168">
        <v>0</v>
      </c>
      <c r="E14" s="170">
        <v>0</v>
      </c>
      <c r="F14" s="167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92">
        <v>0</v>
      </c>
      <c r="AE14" s="167">
        <v>6</v>
      </c>
      <c r="AF14" s="168">
        <v>4</v>
      </c>
      <c r="AG14" s="168">
        <v>1</v>
      </c>
      <c r="AH14" s="168">
        <v>6</v>
      </c>
      <c r="AI14" s="192">
        <v>0</v>
      </c>
      <c r="AJ14" s="190">
        <v>0</v>
      </c>
      <c r="AK14" s="168">
        <v>5</v>
      </c>
      <c r="AL14" s="168">
        <v>1</v>
      </c>
      <c r="AM14" s="191">
        <v>0</v>
      </c>
      <c r="AN14" s="138">
        <v>0</v>
      </c>
      <c r="AO14" s="168">
        <v>0</v>
      </c>
      <c r="AP14" s="192">
        <v>0</v>
      </c>
      <c r="AQ14" s="315">
        <v>0</v>
      </c>
      <c r="AR14" s="315">
        <v>0</v>
      </c>
    </row>
    <row r="15" spans="1:44">
      <c r="A15" s="312" t="s">
        <v>393</v>
      </c>
      <c r="B15" s="126">
        <v>0</v>
      </c>
      <c r="C15" s="169">
        <v>0</v>
      </c>
      <c r="D15" s="168">
        <v>0</v>
      </c>
      <c r="E15" s="170">
        <v>0</v>
      </c>
      <c r="F15" s="167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92">
        <v>0</v>
      </c>
      <c r="AE15" s="167">
        <v>16</v>
      </c>
      <c r="AF15" s="168">
        <v>5</v>
      </c>
      <c r="AG15" s="168">
        <v>8</v>
      </c>
      <c r="AH15" s="168">
        <v>16</v>
      </c>
      <c r="AI15" s="192">
        <v>0</v>
      </c>
      <c r="AJ15" s="190">
        <v>0</v>
      </c>
      <c r="AK15" s="168">
        <v>16</v>
      </c>
      <c r="AL15" s="168">
        <v>0</v>
      </c>
      <c r="AM15" s="191">
        <v>0</v>
      </c>
      <c r="AN15" s="138">
        <v>0</v>
      </c>
      <c r="AO15" s="168">
        <v>0</v>
      </c>
      <c r="AP15" s="192">
        <v>0</v>
      </c>
      <c r="AQ15" s="315">
        <v>0</v>
      </c>
      <c r="AR15" s="315">
        <v>0</v>
      </c>
    </row>
    <row r="16" spans="1:44">
      <c r="A16" s="312" t="s">
        <v>394</v>
      </c>
      <c r="B16" s="126">
        <v>0</v>
      </c>
      <c r="C16" s="169">
        <v>0</v>
      </c>
      <c r="D16" s="168">
        <v>0</v>
      </c>
      <c r="E16" s="170">
        <v>0</v>
      </c>
      <c r="F16" s="167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92">
        <v>0</v>
      </c>
      <c r="AE16" s="167">
        <v>6</v>
      </c>
      <c r="AF16" s="168">
        <v>3</v>
      </c>
      <c r="AG16" s="168">
        <v>2</v>
      </c>
      <c r="AH16" s="168">
        <v>6</v>
      </c>
      <c r="AI16" s="192">
        <v>0</v>
      </c>
      <c r="AJ16" s="190">
        <v>0</v>
      </c>
      <c r="AK16" s="168">
        <v>6</v>
      </c>
      <c r="AL16" s="168">
        <v>0</v>
      </c>
      <c r="AM16" s="191">
        <v>0</v>
      </c>
      <c r="AN16" s="138">
        <v>0</v>
      </c>
      <c r="AO16" s="168">
        <v>0</v>
      </c>
      <c r="AP16" s="192">
        <v>0</v>
      </c>
      <c r="AQ16" s="315">
        <v>0</v>
      </c>
      <c r="AR16" s="315">
        <v>0</v>
      </c>
    </row>
    <row r="17" spans="1:44" ht="13.5">
      <c r="A17" s="316" t="s">
        <v>395</v>
      </c>
      <c r="B17" s="200">
        <f>SUM(B9:B16)</f>
        <v>0</v>
      </c>
      <c r="C17" s="173">
        <f t="shared" ref="C17:AR17" si="0">SUM(C9:C16)</f>
        <v>0</v>
      </c>
      <c r="D17" s="172">
        <f t="shared" si="0"/>
        <v>0</v>
      </c>
      <c r="E17" s="174">
        <f t="shared" si="0"/>
        <v>0</v>
      </c>
      <c r="F17" s="171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0</v>
      </c>
      <c r="AB17" s="172">
        <f t="shared" si="0"/>
        <v>0</v>
      </c>
      <c r="AC17" s="172">
        <f t="shared" si="0"/>
        <v>0</v>
      </c>
      <c r="AD17" s="195">
        <f t="shared" si="0"/>
        <v>0</v>
      </c>
      <c r="AE17" s="171">
        <f t="shared" si="0"/>
        <v>28</v>
      </c>
      <c r="AF17" s="172">
        <f t="shared" si="0"/>
        <v>12</v>
      </c>
      <c r="AG17" s="172">
        <f t="shared" si="0"/>
        <v>11</v>
      </c>
      <c r="AH17" s="172">
        <f t="shared" si="0"/>
        <v>28</v>
      </c>
      <c r="AI17" s="195">
        <f t="shared" si="0"/>
        <v>0</v>
      </c>
      <c r="AJ17" s="193">
        <f t="shared" si="0"/>
        <v>0</v>
      </c>
      <c r="AK17" s="172">
        <f t="shared" si="0"/>
        <v>27</v>
      </c>
      <c r="AL17" s="172">
        <f t="shared" si="0"/>
        <v>1</v>
      </c>
      <c r="AM17" s="194">
        <f t="shared" si="0"/>
        <v>0</v>
      </c>
      <c r="AN17" s="139">
        <f t="shared" si="0"/>
        <v>0</v>
      </c>
      <c r="AO17" s="172">
        <f t="shared" si="0"/>
        <v>0</v>
      </c>
      <c r="AP17" s="195">
        <f t="shared" si="0"/>
        <v>0</v>
      </c>
      <c r="AQ17" s="317">
        <f t="shared" si="0"/>
        <v>0</v>
      </c>
      <c r="AR17" s="317">
        <f t="shared" si="0"/>
        <v>0</v>
      </c>
    </row>
    <row r="18" spans="1:44">
      <c r="A18" s="312" t="s">
        <v>396</v>
      </c>
      <c r="B18" s="126">
        <v>0</v>
      </c>
      <c r="C18" s="169">
        <v>0</v>
      </c>
      <c r="D18" s="168">
        <v>0</v>
      </c>
      <c r="E18" s="170">
        <v>0</v>
      </c>
      <c r="F18" s="167">
        <v>1</v>
      </c>
      <c r="G18" s="168">
        <v>1</v>
      </c>
      <c r="H18" s="168">
        <v>1</v>
      </c>
      <c r="I18" s="168">
        <v>1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1</v>
      </c>
      <c r="Y18" s="168">
        <v>0</v>
      </c>
      <c r="Z18" s="168">
        <v>0</v>
      </c>
      <c r="AA18" s="168">
        <v>0</v>
      </c>
      <c r="AB18" s="168">
        <v>1</v>
      </c>
      <c r="AC18" s="168">
        <v>0</v>
      </c>
      <c r="AD18" s="192">
        <v>0</v>
      </c>
      <c r="AE18" s="167">
        <v>85</v>
      </c>
      <c r="AF18" s="168">
        <v>26</v>
      </c>
      <c r="AG18" s="168">
        <v>23</v>
      </c>
      <c r="AH18" s="168">
        <v>60</v>
      </c>
      <c r="AI18" s="192">
        <v>13</v>
      </c>
      <c r="AJ18" s="190">
        <v>1</v>
      </c>
      <c r="AK18" s="168">
        <v>59</v>
      </c>
      <c r="AL18" s="168">
        <v>0</v>
      </c>
      <c r="AM18" s="191">
        <v>0</v>
      </c>
      <c r="AN18" s="138">
        <v>0</v>
      </c>
      <c r="AO18" s="168">
        <v>0</v>
      </c>
      <c r="AP18" s="192">
        <v>0</v>
      </c>
      <c r="AQ18" s="315">
        <v>0</v>
      </c>
      <c r="AR18" s="315">
        <v>0</v>
      </c>
    </row>
    <row r="19" spans="1:44">
      <c r="A19" s="312" t="s">
        <v>397</v>
      </c>
      <c r="B19" s="126">
        <v>0</v>
      </c>
      <c r="C19" s="169">
        <v>0</v>
      </c>
      <c r="D19" s="168">
        <v>0</v>
      </c>
      <c r="E19" s="170">
        <v>0</v>
      </c>
      <c r="F19" s="167">
        <v>1</v>
      </c>
      <c r="G19" s="168">
        <v>1</v>
      </c>
      <c r="H19" s="168">
        <v>1</v>
      </c>
      <c r="I19" s="168">
        <v>0</v>
      </c>
      <c r="J19" s="168">
        <v>0</v>
      </c>
      <c r="K19" s="168">
        <v>0</v>
      </c>
      <c r="L19" s="168">
        <v>0</v>
      </c>
      <c r="M19" s="168">
        <v>1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1</v>
      </c>
      <c r="Z19" s="168">
        <v>0</v>
      </c>
      <c r="AA19" s="168">
        <v>1</v>
      </c>
      <c r="AB19" s="168">
        <v>0</v>
      </c>
      <c r="AC19" s="168">
        <v>0</v>
      </c>
      <c r="AD19" s="192">
        <v>0</v>
      </c>
      <c r="AE19" s="167">
        <v>29</v>
      </c>
      <c r="AF19" s="168">
        <v>9</v>
      </c>
      <c r="AG19" s="168">
        <v>10</v>
      </c>
      <c r="AH19" s="168">
        <v>15</v>
      </c>
      <c r="AI19" s="192">
        <v>6</v>
      </c>
      <c r="AJ19" s="190">
        <v>10</v>
      </c>
      <c r="AK19" s="168">
        <v>5</v>
      </c>
      <c r="AL19" s="168">
        <v>0</v>
      </c>
      <c r="AM19" s="191">
        <v>0</v>
      </c>
      <c r="AN19" s="138">
        <v>0</v>
      </c>
      <c r="AO19" s="168">
        <v>0</v>
      </c>
      <c r="AP19" s="192">
        <v>0</v>
      </c>
      <c r="AQ19" s="315">
        <v>0</v>
      </c>
      <c r="AR19" s="315">
        <v>0</v>
      </c>
    </row>
    <row r="20" spans="1:44">
      <c r="A20" s="312" t="s">
        <v>398</v>
      </c>
      <c r="B20" s="126">
        <v>0</v>
      </c>
      <c r="C20" s="169">
        <v>0</v>
      </c>
      <c r="D20" s="168">
        <v>0</v>
      </c>
      <c r="E20" s="170">
        <v>0</v>
      </c>
      <c r="F20" s="167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92">
        <v>0</v>
      </c>
      <c r="AE20" s="167">
        <v>0</v>
      </c>
      <c r="AF20" s="168">
        <v>0</v>
      </c>
      <c r="AG20" s="168">
        <v>0</v>
      </c>
      <c r="AH20" s="168">
        <v>0</v>
      </c>
      <c r="AI20" s="192">
        <v>0</v>
      </c>
      <c r="AJ20" s="190">
        <v>0</v>
      </c>
      <c r="AK20" s="168">
        <v>0</v>
      </c>
      <c r="AL20" s="168">
        <v>0</v>
      </c>
      <c r="AM20" s="191">
        <v>0</v>
      </c>
      <c r="AN20" s="138">
        <v>0</v>
      </c>
      <c r="AO20" s="168">
        <v>0</v>
      </c>
      <c r="AP20" s="192">
        <v>0</v>
      </c>
      <c r="AQ20" s="315">
        <v>0</v>
      </c>
      <c r="AR20" s="315">
        <v>0</v>
      </c>
    </row>
    <row r="21" spans="1:44">
      <c r="A21" s="312" t="s">
        <v>399</v>
      </c>
      <c r="B21" s="126">
        <v>0</v>
      </c>
      <c r="C21" s="169">
        <v>0</v>
      </c>
      <c r="D21" s="168">
        <v>0</v>
      </c>
      <c r="E21" s="170">
        <v>0</v>
      </c>
      <c r="F21" s="167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92">
        <v>0</v>
      </c>
      <c r="AE21" s="167">
        <v>0</v>
      </c>
      <c r="AF21" s="168">
        <v>0</v>
      </c>
      <c r="AG21" s="168">
        <v>0</v>
      </c>
      <c r="AH21" s="168">
        <v>0</v>
      </c>
      <c r="AI21" s="192">
        <v>0</v>
      </c>
      <c r="AJ21" s="190">
        <v>0</v>
      </c>
      <c r="AK21" s="168">
        <v>0</v>
      </c>
      <c r="AL21" s="168">
        <v>0</v>
      </c>
      <c r="AM21" s="191">
        <v>0</v>
      </c>
      <c r="AN21" s="138">
        <v>0</v>
      </c>
      <c r="AO21" s="168">
        <v>0</v>
      </c>
      <c r="AP21" s="192">
        <v>0</v>
      </c>
      <c r="AQ21" s="315">
        <v>0</v>
      </c>
      <c r="AR21" s="315">
        <v>0</v>
      </c>
    </row>
    <row r="22" spans="1:44">
      <c r="A22" s="312" t="s">
        <v>400</v>
      </c>
      <c r="B22" s="126">
        <v>0</v>
      </c>
      <c r="C22" s="169">
        <v>0</v>
      </c>
      <c r="D22" s="168">
        <v>0</v>
      </c>
      <c r="E22" s="170">
        <v>0</v>
      </c>
      <c r="F22" s="167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92">
        <v>0</v>
      </c>
      <c r="AE22" s="167">
        <v>43</v>
      </c>
      <c r="AF22" s="168">
        <v>15</v>
      </c>
      <c r="AG22" s="168">
        <v>23</v>
      </c>
      <c r="AH22" s="168">
        <v>43</v>
      </c>
      <c r="AI22" s="192">
        <v>0</v>
      </c>
      <c r="AJ22" s="190">
        <v>25</v>
      </c>
      <c r="AK22" s="168">
        <v>18</v>
      </c>
      <c r="AL22" s="168">
        <v>47</v>
      </c>
      <c r="AM22" s="191">
        <v>0</v>
      </c>
      <c r="AN22" s="138">
        <v>0</v>
      </c>
      <c r="AO22" s="168">
        <v>0</v>
      </c>
      <c r="AP22" s="192">
        <v>0</v>
      </c>
      <c r="AQ22" s="315">
        <v>0</v>
      </c>
      <c r="AR22" s="315">
        <v>0</v>
      </c>
    </row>
    <row r="23" spans="1:44">
      <c r="A23" s="312" t="s">
        <v>401</v>
      </c>
      <c r="B23" s="126">
        <v>0</v>
      </c>
      <c r="C23" s="169">
        <v>0</v>
      </c>
      <c r="D23" s="168">
        <v>0</v>
      </c>
      <c r="E23" s="170">
        <v>0</v>
      </c>
      <c r="F23" s="16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92">
        <v>0</v>
      </c>
      <c r="AE23" s="167">
        <v>4</v>
      </c>
      <c r="AF23" s="168">
        <v>3</v>
      </c>
      <c r="AG23" s="168">
        <v>0</v>
      </c>
      <c r="AH23" s="168">
        <v>4</v>
      </c>
      <c r="AI23" s="192">
        <v>0</v>
      </c>
      <c r="AJ23" s="190">
        <v>4</v>
      </c>
      <c r="AK23" s="168">
        <v>5</v>
      </c>
      <c r="AL23" s="168">
        <v>26</v>
      </c>
      <c r="AM23" s="191">
        <v>0</v>
      </c>
      <c r="AN23" s="138">
        <v>0</v>
      </c>
      <c r="AO23" s="168">
        <v>0</v>
      </c>
      <c r="AP23" s="192">
        <v>0</v>
      </c>
      <c r="AQ23" s="315">
        <v>0</v>
      </c>
      <c r="AR23" s="315">
        <v>0</v>
      </c>
    </row>
    <row r="24" spans="1:44">
      <c r="A24" s="312" t="s">
        <v>402</v>
      </c>
      <c r="B24" s="126">
        <v>0</v>
      </c>
      <c r="C24" s="169">
        <v>0</v>
      </c>
      <c r="D24" s="168">
        <v>0</v>
      </c>
      <c r="E24" s="170">
        <v>0</v>
      </c>
      <c r="F24" s="167">
        <v>1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1</v>
      </c>
      <c r="Z24" s="168">
        <v>0</v>
      </c>
      <c r="AA24" s="168">
        <v>1</v>
      </c>
      <c r="AB24" s="168">
        <v>0</v>
      </c>
      <c r="AC24" s="168">
        <v>0</v>
      </c>
      <c r="AD24" s="192">
        <v>0</v>
      </c>
      <c r="AE24" s="167">
        <v>33</v>
      </c>
      <c r="AF24" s="168">
        <v>18</v>
      </c>
      <c r="AG24" s="168">
        <v>18</v>
      </c>
      <c r="AH24" s="168">
        <v>20</v>
      </c>
      <c r="AI24" s="192">
        <v>0</v>
      </c>
      <c r="AJ24" s="190">
        <v>1</v>
      </c>
      <c r="AK24" s="168">
        <v>0</v>
      </c>
      <c r="AL24" s="168">
        <v>84</v>
      </c>
      <c r="AM24" s="191">
        <v>0</v>
      </c>
      <c r="AN24" s="138">
        <v>0</v>
      </c>
      <c r="AO24" s="168">
        <v>0</v>
      </c>
      <c r="AP24" s="192">
        <v>0</v>
      </c>
      <c r="AQ24" s="315">
        <v>0</v>
      </c>
      <c r="AR24" s="315">
        <v>0</v>
      </c>
    </row>
    <row r="25" spans="1:44" ht="13.5">
      <c r="A25" s="316" t="s">
        <v>403</v>
      </c>
      <c r="B25" s="200">
        <f>SUM(B18:B24)</f>
        <v>0</v>
      </c>
      <c r="C25" s="173">
        <f t="shared" ref="C25:AR25" si="1">SUM(C18:C24)</f>
        <v>0</v>
      </c>
      <c r="D25" s="172">
        <f t="shared" si="1"/>
        <v>0</v>
      </c>
      <c r="E25" s="174">
        <f t="shared" si="1"/>
        <v>0</v>
      </c>
      <c r="F25" s="171">
        <f t="shared" si="1"/>
        <v>3</v>
      </c>
      <c r="G25" s="172">
        <f t="shared" si="1"/>
        <v>2</v>
      </c>
      <c r="H25" s="172">
        <f t="shared" si="1"/>
        <v>2</v>
      </c>
      <c r="I25" s="172">
        <f t="shared" si="1"/>
        <v>1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1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1</v>
      </c>
      <c r="Y25" s="172">
        <f t="shared" si="1"/>
        <v>2</v>
      </c>
      <c r="Z25" s="172">
        <f t="shared" si="1"/>
        <v>0</v>
      </c>
      <c r="AA25" s="172">
        <f t="shared" si="1"/>
        <v>2</v>
      </c>
      <c r="AB25" s="172">
        <f t="shared" si="1"/>
        <v>1</v>
      </c>
      <c r="AC25" s="172">
        <f t="shared" si="1"/>
        <v>0</v>
      </c>
      <c r="AD25" s="195">
        <f t="shared" si="1"/>
        <v>0</v>
      </c>
      <c r="AE25" s="171">
        <f t="shared" si="1"/>
        <v>194</v>
      </c>
      <c r="AF25" s="172">
        <f t="shared" si="1"/>
        <v>71</v>
      </c>
      <c r="AG25" s="172">
        <f t="shared" si="1"/>
        <v>74</v>
      </c>
      <c r="AH25" s="172">
        <f t="shared" si="1"/>
        <v>142</v>
      </c>
      <c r="AI25" s="195">
        <f t="shared" si="1"/>
        <v>19</v>
      </c>
      <c r="AJ25" s="193">
        <f t="shared" si="1"/>
        <v>41</v>
      </c>
      <c r="AK25" s="172">
        <f t="shared" si="1"/>
        <v>87</v>
      </c>
      <c r="AL25" s="172">
        <f t="shared" si="1"/>
        <v>157</v>
      </c>
      <c r="AM25" s="194">
        <f t="shared" si="1"/>
        <v>0</v>
      </c>
      <c r="AN25" s="139">
        <f t="shared" si="1"/>
        <v>0</v>
      </c>
      <c r="AO25" s="172">
        <f t="shared" si="1"/>
        <v>0</v>
      </c>
      <c r="AP25" s="195">
        <f t="shared" si="1"/>
        <v>0</v>
      </c>
      <c r="AQ25" s="317">
        <f t="shared" si="1"/>
        <v>0</v>
      </c>
      <c r="AR25" s="317">
        <f t="shared" si="1"/>
        <v>0</v>
      </c>
    </row>
    <row r="26" spans="1:44">
      <c r="A26" s="312" t="s">
        <v>404</v>
      </c>
      <c r="B26" s="126">
        <v>0</v>
      </c>
      <c r="C26" s="169">
        <v>0</v>
      </c>
      <c r="D26" s="168">
        <v>0</v>
      </c>
      <c r="E26" s="170">
        <v>0</v>
      </c>
      <c r="F26" s="167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92">
        <v>0</v>
      </c>
      <c r="AE26" s="167">
        <v>12</v>
      </c>
      <c r="AF26" s="168">
        <v>4</v>
      </c>
      <c r="AG26" s="168">
        <v>2</v>
      </c>
      <c r="AH26" s="168">
        <v>12</v>
      </c>
      <c r="AI26" s="192">
        <v>0</v>
      </c>
      <c r="AJ26" s="190">
        <v>15</v>
      </c>
      <c r="AK26" s="168">
        <v>20</v>
      </c>
      <c r="AL26" s="168">
        <v>18</v>
      </c>
      <c r="AM26" s="191">
        <v>0</v>
      </c>
      <c r="AN26" s="138">
        <v>0</v>
      </c>
      <c r="AO26" s="168">
        <v>0</v>
      </c>
      <c r="AP26" s="192">
        <v>0</v>
      </c>
      <c r="AQ26" s="315">
        <v>0</v>
      </c>
      <c r="AR26" s="315">
        <v>0</v>
      </c>
    </row>
    <row r="27" spans="1:44">
      <c r="A27" s="312" t="s">
        <v>405</v>
      </c>
      <c r="B27" s="126">
        <v>0</v>
      </c>
      <c r="C27" s="169">
        <v>0</v>
      </c>
      <c r="D27" s="168">
        <v>0</v>
      </c>
      <c r="E27" s="170">
        <v>0</v>
      </c>
      <c r="F27" s="167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92">
        <v>0</v>
      </c>
      <c r="AE27" s="167">
        <v>52</v>
      </c>
      <c r="AF27" s="168">
        <v>23</v>
      </c>
      <c r="AG27" s="168">
        <v>9</v>
      </c>
      <c r="AH27" s="168">
        <v>32</v>
      </c>
      <c r="AI27" s="192">
        <v>6</v>
      </c>
      <c r="AJ27" s="190">
        <v>7</v>
      </c>
      <c r="AK27" s="168">
        <v>25</v>
      </c>
      <c r="AL27" s="168">
        <v>0</v>
      </c>
      <c r="AM27" s="191">
        <v>1</v>
      </c>
      <c r="AN27" s="138">
        <v>0</v>
      </c>
      <c r="AO27" s="168">
        <v>0</v>
      </c>
      <c r="AP27" s="192">
        <v>0</v>
      </c>
      <c r="AQ27" s="315">
        <v>0</v>
      </c>
      <c r="AR27" s="315">
        <v>0</v>
      </c>
    </row>
    <row r="28" spans="1:44">
      <c r="A28" s="312" t="s">
        <v>406</v>
      </c>
      <c r="B28" s="126">
        <v>0</v>
      </c>
      <c r="C28" s="169">
        <v>0</v>
      </c>
      <c r="D28" s="168">
        <v>0</v>
      </c>
      <c r="E28" s="170">
        <v>0</v>
      </c>
      <c r="F28" s="167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92">
        <v>0</v>
      </c>
      <c r="AE28" s="167">
        <v>75</v>
      </c>
      <c r="AF28" s="168">
        <v>42</v>
      </c>
      <c r="AG28" s="168">
        <v>47</v>
      </c>
      <c r="AH28" s="168">
        <v>8</v>
      </c>
      <c r="AI28" s="192">
        <v>42</v>
      </c>
      <c r="AJ28" s="190">
        <v>8</v>
      </c>
      <c r="AK28" s="168">
        <v>0</v>
      </c>
      <c r="AL28" s="168">
        <v>0</v>
      </c>
      <c r="AM28" s="191">
        <v>0</v>
      </c>
      <c r="AN28" s="138">
        <v>0</v>
      </c>
      <c r="AO28" s="168">
        <v>0</v>
      </c>
      <c r="AP28" s="192">
        <v>0</v>
      </c>
      <c r="AQ28" s="315">
        <v>0</v>
      </c>
      <c r="AR28" s="315">
        <v>0</v>
      </c>
    </row>
    <row r="29" spans="1:44">
      <c r="A29" s="312" t="s">
        <v>407</v>
      </c>
      <c r="B29" s="126">
        <v>0</v>
      </c>
      <c r="C29" s="169">
        <v>0</v>
      </c>
      <c r="D29" s="168">
        <v>0</v>
      </c>
      <c r="E29" s="170">
        <v>0</v>
      </c>
      <c r="F29" s="167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92">
        <v>0</v>
      </c>
      <c r="AE29" s="167">
        <v>259</v>
      </c>
      <c r="AF29" s="168">
        <v>134</v>
      </c>
      <c r="AG29" s="168">
        <v>158</v>
      </c>
      <c r="AH29" s="168">
        <v>35</v>
      </c>
      <c r="AI29" s="192">
        <v>187</v>
      </c>
      <c r="AJ29" s="190">
        <v>35</v>
      </c>
      <c r="AK29" s="168">
        <v>0</v>
      </c>
      <c r="AL29" s="168">
        <v>0</v>
      </c>
      <c r="AM29" s="191">
        <v>0</v>
      </c>
      <c r="AN29" s="138">
        <v>0</v>
      </c>
      <c r="AO29" s="168">
        <v>0</v>
      </c>
      <c r="AP29" s="192">
        <v>0</v>
      </c>
      <c r="AQ29" s="315">
        <v>0</v>
      </c>
      <c r="AR29" s="315">
        <v>0</v>
      </c>
    </row>
    <row r="30" spans="1:44">
      <c r="A30" s="312" t="s">
        <v>408</v>
      </c>
      <c r="B30" s="126">
        <v>0</v>
      </c>
      <c r="C30" s="169">
        <v>0</v>
      </c>
      <c r="D30" s="168">
        <v>0</v>
      </c>
      <c r="E30" s="170">
        <v>0</v>
      </c>
      <c r="F30" s="167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92">
        <v>0</v>
      </c>
      <c r="AE30" s="167">
        <v>19</v>
      </c>
      <c r="AF30" s="168">
        <v>6</v>
      </c>
      <c r="AG30" s="168">
        <v>7</v>
      </c>
      <c r="AH30" s="168">
        <v>19</v>
      </c>
      <c r="AI30" s="192">
        <v>0</v>
      </c>
      <c r="AJ30" s="190">
        <v>22</v>
      </c>
      <c r="AK30" s="168">
        <v>9</v>
      </c>
      <c r="AL30" s="168">
        <v>10</v>
      </c>
      <c r="AM30" s="191">
        <v>0</v>
      </c>
      <c r="AN30" s="138">
        <v>0</v>
      </c>
      <c r="AO30" s="168">
        <v>0</v>
      </c>
      <c r="AP30" s="192">
        <v>0</v>
      </c>
      <c r="AQ30" s="315">
        <v>0</v>
      </c>
      <c r="AR30" s="315">
        <v>0</v>
      </c>
    </row>
    <row r="31" spans="1:44">
      <c r="A31" s="312" t="s">
        <v>409</v>
      </c>
      <c r="B31" s="126">
        <v>0</v>
      </c>
      <c r="C31" s="169">
        <v>0</v>
      </c>
      <c r="D31" s="168">
        <v>0</v>
      </c>
      <c r="E31" s="170">
        <v>0</v>
      </c>
      <c r="F31" s="167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92">
        <v>0</v>
      </c>
      <c r="AE31" s="167">
        <v>111</v>
      </c>
      <c r="AF31" s="168">
        <v>48</v>
      </c>
      <c r="AG31" s="168">
        <v>44</v>
      </c>
      <c r="AH31" s="168">
        <v>89</v>
      </c>
      <c r="AI31" s="192">
        <v>22</v>
      </c>
      <c r="AJ31" s="190">
        <v>7</v>
      </c>
      <c r="AK31" s="168">
        <v>0</v>
      </c>
      <c r="AL31" s="168">
        <v>0</v>
      </c>
      <c r="AM31" s="191">
        <v>0</v>
      </c>
      <c r="AN31" s="138">
        <v>0</v>
      </c>
      <c r="AO31" s="168">
        <v>0</v>
      </c>
      <c r="AP31" s="192">
        <v>0</v>
      </c>
      <c r="AQ31" s="315">
        <v>0</v>
      </c>
      <c r="AR31" s="315">
        <v>0</v>
      </c>
    </row>
    <row r="32" spans="1:44">
      <c r="A32" s="312" t="s">
        <v>410</v>
      </c>
      <c r="B32" s="126">
        <v>0</v>
      </c>
      <c r="C32" s="169">
        <v>0</v>
      </c>
      <c r="D32" s="168">
        <v>0</v>
      </c>
      <c r="E32" s="170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92">
        <v>0</v>
      </c>
      <c r="AE32" s="167">
        <v>73</v>
      </c>
      <c r="AF32" s="168">
        <v>35</v>
      </c>
      <c r="AG32" s="168">
        <v>30</v>
      </c>
      <c r="AH32" s="168">
        <v>73</v>
      </c>
      <c r="AI32" s="192">
        <v>0</v>
      </c>
      <c r="AJ32" s="190">
        <v>73</v>
      </c>
      <c r="AK32" s="168">
        <v>224</v>
      </c>
      <c r="AL32" s="168">
        <v>0</v>
      </c>
      <c r="AM32" s="191">
        <v>0</v>
      </c>
      <c r="AN32" s="138">
        <v>0</v>
      </c>
      <c r="AO32" s="168">
        <v>0</v>
      </c>
      <c r="AP32" s="192">
        <v>0</v>
      </c>
      <c r="AQ32" s="315">
        <v>0</v>
      </c>
      <c r="AR32" s="315">
        <v>0</v>
      </c>
    </row>
    <row r="33" spans="1:44">
      <c r="A33" s="312" t="s">
        <v>411</v>
      </c>
      <c r="B33" s="126">
        <v>0</v>
      </c>
      <c r="C33" s="169">
        <v>0</v>
      </c>
      <c r="D33" s="168">
        <v>0</v>
      </c>
      <c r="E33" s="170">
        <v>0</v>
      </c>
      <c r="F33" s="167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92">
        <v>0</v>
      </c>
      <c r="AE33" s="167">
        <v>19</v>
      </c>
      <c r="AF33" s="168">
        <v>14</v>
      </c>
      <c r="AG33" s="168">
        <v>9</v>
      </c>
      <c r="AH33" s="168">
        <v>12</v>
      </c>
      <c r="AI33" s="192">
        <v>7</v>
      </c>
      <c r="AJ33" s="190">
        <v>12</v>
      </c>
      <c r="AK33" s="168">
        <v>0</v>
      </c>
      <c r="AL33" s="168">
        <v>0</v>
      </c>
      <c r="AM33" s="191">
        <v>0</v>
      </c>
      <c r="AN33" s="138">
        <v>0</v>
      </c>
      <c r="AO33" s="168">
        <v>0</v>
      </c>
      <c r="AP33" s="192">
        <v>0</v>
      </c>
      <c r="AQ33" s="315">
        <v>0</v>
      </c>
      <c r="AR33" s="315">
        <v>0</v>
      </c>
    </row>
    <row r="34" spans="1:44">
      <c r="A34" s="312" t="s">
        <v>412</v>
      </c>
      <c r="B34" s="126">
        <v>0</v>
      </c>
      <c r="C34" s="169">
        <v>0</v>
      </c>
      <c r="D34" s="168">
        <v>0</v>
      </c>
      <c r="E34" s="170">
        <v>0</v>
      </c>
      <c r="F34" s="167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0</v>
      </c>
      <c r="AD34" s="192">
        <v>0</v>
      </c>
      <c r="AE34" s="167">
        <v>87</v>
      </c>
      <c r="AF34" s="168">
        <v>56</v>
      </c>
      <c r="AG34" s="168">
        <v>42</v>
      </c>
      <c r="AH34" s="168">
        <v>65</v>
      </c>
      <c r="AI34" s="192">
        <v>7</v>
      </c>
      <c r="AJ34" s="190">
        <v>11</v>
      </c>
      <c r="AK34" s="168">
        <v>54</v>
      </c>
      <c r="AL34" s="168">
        <v>0</v>
      </c>
      <c r="AM34" s="191">
        <v>0</v>
      </c>
      <c r="AN34" s="138">
        <v>0</v>
      </c>
      <c r="AO34" s="168">
        <v>0</v>
      </c>
      <c r="AP34" s="192">
        <v>0</v>
      </c>
      <c r="AQ34" s="315">
        <v>0</v>
      </c>
      <c r="AR34" s="315">
        <v>0</v>
      </c>
    </row>
    <row r="35" spans="1:44" ht="13.5">
      <c r="A35" s="316" t="s">
        <v>413</v>
      </c>
      <c r="B35" s="200">
        <f>SUM(B26:B34)</f>
        <v>0</v>
      </c>
      <c r="C35" s="173">
        <f t="shared" ref="C35:AR35" si="2">SUM(C26:C34)</f>
        <v>0</v>
      </c>
      <c r="D35" s="172">
        <f t="shared" si="2"/>
        <v>0</v>
      </c>
      <c r="E35" s="174">
        <f t="shared" si="2"/>
        <v>0</v>
      </c>
      <c r="F35" s="171">
        <f t="shared" si="2"/>
        <v>0</v>
      </c>
      <c r="G35" s="172">
        <f t="shared" si="2"/>
        <v>0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0</v>
      </c>
      <c r="AD35" s="195">
        <f t="shared" si="2"/>
        <v>0</v>
      </c>
      <c r="AE35" s="171">
        <f t="shared" si="2"/>
        <v>707</v>
      </c>
      <c r="AF35" s="172">
        <f t="shared" si="2"/>
        <v>362</v>
      </c>
      <c r="AG35" s="172">
        <f t="shared" si="2"/>
        <v>348</v>
      </c>
      <c r="AH35" s="172">
        <f t="shared" si="2"/>
        <v>345</v>
      </c>
      <c r="AI35" s="195">
        <f t="shared" si="2"/>
        <v>271</v>
      </c>
      <c r="AJ35" s="193">
        <f t="shared" si="2"/>
        <v>190</v>
      </c>
      <c r="AK35" s="172">
        <f t="shared" si="2"/>
        <v>332</v>
      </c>
      <c r="AL35" s="172">
        <f t="shared" si="2"/>
        <v>28</v>
      </c>
      <c r="AM35" s="194">
        <f t="shared" si="2"/>
        <v>1</v>
      </c>
      <c r="AN35" s="139">
        <f t="shared" si="2"/>
        <v>0</v>
      </c>
      <c r="AO35" s="172">
        <f t="shared" si="2"/>
        <v>0</v>
      </c>
      <c r="AP35" s="195">
        <f t="shared" si="2"/>
        <v>0</v>
      </c>
      <c r="AQ35" s="317">
        <f t="shared" si="2"/>
        <v>0</v>
      </c>
      <c r="AR35" s="317">
        <f t="shared" si="2"/>
        <v>0</v>
      </c>
    </row>
    <row r="36" spans="1:44">
      <c r="A36" s="312" t="s">
        <v>414</v>
      </c>
      <c r="B36" s="126">
        <v>0</v>
      </c>
      <c r="C36" s="169">
        <v>0</v>
      </c>
      <c r="D36" s="168">
        <v>0</v>
      </c>
      <c r="E36" s="170">
        <v>0</v>
      </c>
      <c r="F36" s="167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92">
        <v>0</v>
      </c>
      <c r="AE36" s="167">
        <v>28</v>
      </c>
      <c r="AF36" s="168">
        <v>6</v>
      </c>
      <c r="AG36" s="168">
        <v>7</v>
      </c>
      <c r="AH36" s="168">
        <v>7</v>
      </c>
      <c r="AI36" s="192">
        <v>11</v>
      </c>
      <c r="AJ36" s="190">
        <v>7</v>
      </c>
      <c r="AK36" s="168">
        <v>17</v>
      </c>
      <c r="AL36" s="168">
        <v>1</v>
      </c>
      <c r="AM36" s="191">
        <v>0</v>
      </c>
      <c r="AN36" s="138">
        <v>0</v>
      </c>
      <c r="AO36" s="168">
        <v>0</v>
      </c>
      <c r="AP36" s="192">
        <v>0</v>
      </c>
      <c r="AQ36" s="315">
        <v>0</v>
      </c>
      <c r="AR36" s="315">
        <v>0</v>
      </c>
    </row>
    <row r="37" spans="1:44">
      <c r="A37" s="312" t="s">
        <v>415</v>
      </c>
      <c r="B37" s="126">
        <v>0</v>
      </c>
      <c r="C37" s="169">
        <v>0</v>
      </c>
      <c r="D37" s="168">
        <v>0</v>
      </c>
      <c r="E37" s="170">
        <v>0</v>
      </c>
      <c r="F37" s="167">
        <v>3</v>
      </c>
      <c r="G37" s="168">
        <v>1</v>
      </c>
      <c r="H37" s="168">
        <v>3</v>
      </c>
      <c r="I37" s="168">
        <v>1</v>
      </c>
      <c r="J37" s="168">
        <v>1</v>
      </c>
      <c r="K37" s="168">
        <v>2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1</v>
      </c>
      <c r="Y37" s="168">
        <v>1</v>
      </c>
      <c r="Z37" s="168">
        <v>1</v>
      </c>
      <c r="AA37" s="168">
        <v>0</v>
      </c>
      <c r="AB37" s="168">
        <v>3</v>
      </c>
      <c r="AC37" s="168">
        <v>0</v>
      </c>
      <c r="AD37" s="192">
        <v>0</v>
      </c>
      <c r="AE37" s="167">
        <v>122</v>
      </c>
      <c r="AF37" s="168">
        <v>56</v>
      </c>
      <c r="AG37" s="168">
        <v>77</v>
      </c>
      <c r="AH37" s="168">
        <v>108</v>
      </c>
      <c r="AI37" s="192">
        <v>14</v>
      </c>
      <c r="AJ37" s="190">
        <v>2</v>
      </c>
      <c r="AK37" s="168">
        <v>96</v>
      </c>
      <c r="AL37" s="168">
        <v>260</v>
      </c>
      <c r="AM37" s="191">
        <v>0</v>
      </c>
      <c r="AN37" s="138">
        <v>0</v>
      </c>
      <c r="AO37" s="168">
        <v>0</v>
      </c>
      <c r="AP37" s="192">
        <v>0</v>
      </c>
      <c r="AQ37" s="315">
        <v>0</v>
      </c>
      <c r="AR37" s="315">
        <v>0</v>
      </c>
    </row>
    <row r="38" spans="1:44">
      <c r="A38" s="312" t="s">
        <v>416</v>
      </c>
      <c r="B38" s="126">
        <v>0</v>
      </c>
      <c r="C38" s="169">
        <v>0</v>
      </c>
      <c r="D38" s="168">
        <v>0</v>
      </c>
      <c r="E38" s="170">
        <v>0</v>
      </c>
      <c r="F38" s="167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0</v>
      </c>
      <c r="AD38" s="192">
        <v>0</v>
      </c>
      <c r="AE38" s="167">
        <v>91</v>
      </c>
      <c r="AF38" s="168">
        <v>51</v>
      </c>
      <c r="AG38" s="168">
        <v>36</v>
      </c>
      <c r="AH38" s="168">
        <v>86</v>
      </c>
      <c r="AI38" s="192">
        <v>5</v>
      </c>
      <c r="AJ38" s="190">
        <v>1</v>
      </c>
      <c r="AK38" s="168">
        <v>55</v>
      </c>
      <c r="AL38" s="168">
        <v>165</v>
      </c>
      <c r="AM38" s="191">
        <v>0</v>
      </c>
      <c r="AN38" s="138">
        <v>0</v>
      </c>
      <c r="AO38" s="168">
        <v>0</v>
      </c>
      <c r="AP38" s="192">
        <v>0</v>
      </c>
      <c r="AQ38" s="315">
        <v>0</v>
      </c>
      <c r="AR38" s="315">
        <v>0</v>
      </c>
    </row>
    <row r="39" spans="1:44">
      <c r="A39" s="312" t="s">
        <v>417</v>
      </c>
      <c r="B39" s="126">
        <v>0</v>
      </c>
      <c r="C39" s="169">
        <v>0</v>
      </c>
      <c r="D39" s="168">
        <v>0</v>
      </c>
      <c r="E39" s="170">
        <v>0</v>
      </c>
      <c r="F39" s="167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92">
        <v>0</v>
      </c>
      <c r="AE39" s="167">
        <v>28</v>
      </c>
      <c r="AF39" s="168">
        <v>7</v>
      </c>
      <c r="AG39" s="168">
        <v>15</v>
      </c>
      <c r="AH39" s="168">
        <v>0</v>
      </c>
      <c r="AI39" s="192">
        <v>0</v>
      </c>
      <c r="AJ39" s="190">
        <v>0</v>
      </c>
      <c r="AK39" s="168">
        <v>0</v>
      </c>
      <c r="AL39" s="168">
        <v>0</v>
      </c>
      <c r="AM39" s="191">
        <v>0</v>
      </c>
      <c r="AN39" s="138">
        <v>0</v>
      </c>
      <c r="AO39" s="168">
        <v>0</v>
      </c>
      <c r="AP39" s="192">
        <v>0</v>
      </c>
      <c r="AQ39" s="315">
        <v>0</v>
      </c>
      <c r="AR39" s="315">
        <v>0</v>
      </c>
    </row>
    <row r="40" spans="1:44">
      <c r="A40" s="312" t="s">
        <v>418</v>
      </c>
      <c r="B40" s="126">
        <v>0</v>
      </c>
      <c r="C40" s="169">
        <v>0</v>
      </c>
      <c r="D40" s="168">
        <v>0</v>
      </c>
      <c r="E40" s="170">
        <v>0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92">
        <v>0</v>
      </c>
      <c r="AE40" s="167">
        <v>2</v>
      </c>
      <c r="AF40" s="168">
        <v>0</v>
      </c>
      <c r="AG40" s="168">
        <v>2</v>
      </c>
      <c r="AH40" s="168">
        <v>0</v>
      </c>
      <c r="AI40" s="192">
        <v>0</v>
      </c>
      <c r="AJ40" s="190">
        <v>0</v>
      </c>
      <c r="AK40" s="168">
        <v>0</v>
      </c>
      <c r="AL40" s="168">
        <v>0</v>
      </c>
      <c r="AM40" s="191">
        <v>0</v>
      </c>
      <c r="AN40" s="138">
        <v>0</v>
      </c>
      <c r="AO40" s="168">
        <v>0</v>
      </c>
      <c r="AP40" s="192">
        <v>0</v>
      </c>
      <c r="AQ40" s="315">
        <v>0</v>
      </c>
      <c r="AR40" s="315">
        <v>0</v>
      </c>
    </row>
    <row r="41" spans="1:44">
      <c r="A41" s="312" t="s">
        <v>419</v>
      </c>
      <c r="B41" s="126">
        <v>0</v>
      </c>
      <c r="C41" s="169">
        <v>0</v>
      </c>
      <c r="D41" s="168">
        <v>0</v>
      </c>
      <c r="E41" s="170">
        <v>0</v>
      </c>
      <c r="F41" s="167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92">
        <v>0</v>
      </c>
      <c r="AE41" s="167">
        <v>0</v>
      </c>
      <c r="AF41" s="168">
        <v>0</v>
      </c>
      <c r="AG41" s="168">
        <v>0</v>
      </c>
      <c r="AH41" s="168">
        <v>0</v>
      </c>
      <c r="AI41" s="192">
        <v>0</v>
      </c>
      <c r="AJ41" s="190">
        <v>0</v>
      </c>
      <c r="AK41" s="168">
        <v>23</v>
      </c>
      <c r="AL41" s="168">
        <v>43</v>
      </c>
      <c r="AM41" s="191">
        <v>0</v>
      </c>
      <c r="AN41" s="138">
        <v>0</v>
      </c>
      <c r="AO41" s="168">
        <v>0</v>
      </c>
      <c r="AP41" s="192">
        <v>0</v>
      </c>
      <c r="AQ41" s="315">
        <v>0</v>
      </c>
      <c r="AR41" s="315">
        <v>0</v>
      </c>
    </row>
    <row r="42" spans="1:44">
      <c r="A42" s="312" t="s">
        <v>420</v>
      </c>
      <c r="B42" s="126">
        <v>0</v>
      </c>
      <c r="C42" s="169">
        <v>0</v>
      </c>
      <c r="D42" s="168">
        <v>0</v>
      </c>
      <c r="E42" s="170">
        <v>0</v>
      </c>
      <c r="F42" s="167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92">
        <v>0</v>
      </c>
      <c r="AE42" s="167">
        <v>3</v>
      </c>
      <c r="AF42" s="168">
        <v>1</v>
      </c>
      <c r="AG42" s="168">
        <v>2</v>
      </c>
      <c r="AH42" s="168">
        <v>3</v>
      </c>
      <c r="AI42" s="192">
        <v>0</v>
      </c>
      <c r="AJ42" s="190">
        <v>0</v>
      </c>
      <c r="AK42" s="168">
        <v>2</v>
      </c>
      <c r="AL42" s="168">
        <v>7</v>
      </c>
      <c r="AM42" s="191">
        <v>0</v>
      </c>
      <c r="AN42" s="138">
        <v>0</v>
      </c>
      <c r="AO42" s="168">
        <v>0</v>
      </c>
      <c r="AP42" s="192">
        <v>0</v>
      </c>
      <c r="AQ42" s="315">
        <v>0</v>
      </c>
      <c r="AR42" s="315">
        <v>0</v>
      </c>
    </row>
    <row r="43" spans="1:44" ht="13.5">
      <c r="A43" s="316" t="s">
        <v>421</v>
      </c>
      <c r="B43" s="200">
        <f>SUM(B36:B42)</f>
        <v>0</v>
      </c>
      <c r="C43" s="173">
        <f t="shared" ref="C43:AR43" si="3">SUM(C36:C42)</f>
        <v>0</v>
      </c>
      <c r="D43" s="172">
        <f t="shared" si="3"/>
        <v>0</v>
      </c>
      <c r="E43" s="174">
        <f t="shared" si="3"/>
        <v>0</v>
      </c>
      <c r="F43" s="171">
        <f t="shared" si="3"/>
        <v>3</v>
      </c>
      <c r="G43" s="172">
        <f t="shared" si="3"/>
        <v>1</v>
      </c>
      <c r="H43" s="172">
        <f t="shared" si="3"/>
        <v>3</v>
      </c>
      <c r="I43" s="172">
        <f t="shared" si="3"/>
        <v>1</v>
      </c>
      <c r="J43" s="172">
        <f t="shared" si="3"/>
        <v>1</v>
      </c>
      <c r="K43" s="172">
        <f t="shared" si="3"/>
        <v>2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1</v>
      </c>
      <c r="Y43" s="172">
        <f t="shared" si="3"/>
        <v>1</v>
      </c>
      <c r="Z43" s="172">
        <f t="shared" si="3"/>
        <v>1</v>
      </c>
      <c r="AA43" s="172">
        <f t="shared" si="3"/>
        <v>0</v>
      </c>
      <c r="AB43" s="172">
        <f t="shared" si="3"/>
        <v>3</v>
      </c>
      <c r="AC43" s="172">
        <f t="shared" si="3"/>
        <v>0</v>
      </c>
      <c r="AD43" s="195">
        <f t="shared" si="3"/>
        <v>0</v>
      </c>
      <c r="AE43" s="171">
        <f t="shared" si="3"/>
        <v>274</v>
      </c>
      <c r="AF43" s="172">
        <f t="shared" si="3"/>
        <v>121</v>
      </c>
      <c r="AG43" s="172">
        <f t="shared" si="3"/>
        <v>139</v>
      </c>
      <c r="AH43" s="172">
        <f t="shared" si="3"/>
        <v>204</v>
      </c>
      <c r="AI43" s="195">
        <f t="shared" si="3"/>
        <v>30</v>
      </c>
      <c r="AJ43" s="193">
        <f t="shared" si="3"/>
        <v>10</v>
      </c>
      <c r="AK43" s="172">
        <f t="shared" si="3"/>
        <v>193</v>
      </c>
      <c r="AL43" s="172">
        <f t="shared" si="3"/>
        <v>476</v>
      </c>
      <c r="AM43" s="194">
        <f t="shared" si="3"/>
        <v>0</v>
      </c>
      <c r="AN43" s="139">
        <f t="shared" si="3"/>
        <v>0</v>
      </c>
      <c r="AO43" s="172">
        <f t="shared" si="3"/>
        <v>0</v>
      </c>
      <c r="AP43" s="195">
        <f t="shared" si="3"/>
        <v>0</v>
      </c>
      <c r="AQ43" s="317">
        <f t="shared" si="3"/>
        <v>0</v>
      </c>
      <c r="AR43" s="317">
        <f t="shared" si="3"/>
        <v>0</v>
      </c>
    </row>
    <row r="44" spans="1:44">
      <c r="A44" s="312" t="s">
        <v>422</v>
      </c>
      <c r="B44" s="126">
        <v>0</v>
      </c>
      <c r="C44" s="169">
        <v>0</v>
      </c>
      <c r="D44" s="168">
        <v>0</v>
      </c>
      <c r="E44" s="170">
        <v>0</v>
      </c>
      <c r="F44" s="167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92">
        <v>0</v>
      </c>
      <c r="AE44" s="167">
        <v>3</v>
      </c>
      <c r="AF44" s="168">
        <v>1</v>
      </c>
      <c r="AG44" s="168">
        <v>0</v>
      </c>
      <c r="AH44" s="168">
        <v>0</v>
      </c>
      <c r="AI44" s="192">
        <v>3</v>
      </c>
      <c r="AJ44" s="190">
        <v>3</v>
      </c>
      <c r="AK44" s="168">
        <v>0</v>
      </c>
      <c r="AL44" s="168">
        <v>0</v>
      </c>
      <c r="AM44" s="191">
        <v>0</v>
      </c>
      <c r="AN44" s="138">
        <v>0</v>
      </c>
      <c r="AO44" s="168">
        <v>0</v>
      </c>
      <c r="AP44" s="192">
        <v>0</v>
      </c>
      <c r="AQ44" s="315">
        <v>0</v>
      </c>
      <c r="AR44" s="315">
        <v>0</v>
      </c>
    </row>
    <row r="45" spans="1:44">
      <c r="A45" s="312" t="s">
        <v>423</v>
      </c>
      <c r="B45" s="126">
        <v>0</v>
      </c>
      <c r="C45" s="169">
        <v>0</v>
      </c>
      <c r="D45" s="168">
        <v>0</v>
      </c>
      <c r="E45" s="170">
        <v>0</v>
      </c>
      <c r="F45" s="167">
        <v>4</v>
      </c>
      <c r="G45" s="168">
        <v>2</v>
      </c>
      <c r="H45" s="168">
        <v>1</v>
      </c>
      <c r="I45" s="168">
        <v>1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2</v>
      </c>
      <c r="Y45" s="168">
        <v>2</v>
      </c>
      <c r="Z45" s="168">
        <v>0</v>
      </c>
      <c r="AA45" s="168">
        <v>2</v>
      </c>
      <c r="AB45" s="168">
        <v>2</v>
      </c>
      <c r="AC45" s="168">
        <v>0</v>
      </c>
      <c r="AD45" s="192">
        <v>0</v>
      </c>
      <c r="AE45" s="167">
        <v>176</v>
      </c>
      <c r="AF45" s="168">
        <v>121</v>
      </c>
      <c r="AG45" s="168">
        <v>50</v>
      </c>
      <c r="AH45" s="168">
        <v>163</v>
      </c>
      <c r="AI45" s="192">
        <v>1</v>
      </c>
      <c r="AJ45" s="190">
        <v>0</v>
      </c>
      <c r="AK45" s="168">
        <v>163</v>
      </c>
      <c r="AL45" s="168">
        <v>0</v>
      </c>
      <c r="AM45" s="191">
        <v>0</v>
      </c>
      <c r="AN45" s="138">
        <v>0</v>
      </c>
      <c r="AO45" s="168">
        <v>0</v>
      </c>
      <c r="AP45" s="192">
        <v>0</v>
      </c>
      <c r="AQ45" s="315">
        <v>0</v>
      </c>
      <c r="AR45" s="315">
        <v>0</v>
      </c>
    </row>
    <row r="46" spans="1:44">
      <c r="A46" s="312" t="s">
        <v>424</v>
      </c>
      <c r="B46" s="126">
        <v>0</v>
      </c>
      <c r="C46" s="169">
        <v>0</v>
      </c>
      <c r="D46" s="168">
        <v>0</v>
      </c>
      <c r="E46" s="170">
        <v>0</v>
      </c>
      <c r="F46" s="167">
        <v>5</v>
      </c>
      <c r="G46" s="168">
        <v>1</v>
      </c>
      <c r="H46" s="168">
        <v>2</v>
      </c>
      <c r="I46" s="168">
        <v>1</v>
      </c>
      <c r="J46" s="168">
        <v>0</v>
      </c>
      <c r="K46" s="168">
        <v>1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1</v>
      </c>
      <c r="T46" s="168">
        <v>0</v>
      </c>
      <c r="U46" s="168">
        <v>0</v>
      </c>
      <c r="V46" s="168">
        <v>0</v>
      </c>
      <c r="W46" s="168">
        <v>0</v>
      </c>
      <c r="X46" s="168">
        <v>2</v>
      </c>
      <c r="Y46" s="168">
        <v>3</v>
      </c>
      <c r="Z46" s="168">
        <v>0</v>
      </c>
      <c r="AA46" s="168">
        <v>2</v>
      </c>
      <c r="AB46" s="168">
        <v>2</v>
      </c>
      <c r="AC46" s="168">
        <v>0</v>
      </c>
      <c r="AD46" s="192">
        <v>1</v>
      </c>
      <c r="AE46" s="167">
        <v>36</v>
      </c>
      <c r="AF46" s="168">
        <v>14</v>
      </c>
      <c r="AG46" s="168">
        <v>23</v>
      </c>
      <c r="AH46" s="168">
        <v>14</v>
      </c>
      <c r="AI46" s="192">
        <v>0</v>
      </c>
      <c r="AJ46" s="190">
        <v>0</v>
      </c>
      <c r="AK46" s="168">
        <v>14</v>
      </c>
      <c r="AL46" s="168">
        <v>32</v>
      </c>
      <c r="AM46" s="191">
        <v>0</v>
      </c>
      <c r="AN46" s="138">
        <v>0</v>
      </c>
      <c r="AO46" s="168">
        <v>0</v>
      </c>
      <c r="AP46" s="192">
        <v>0</v>
      </c>
      <c r="AQ46" s="315">
        <v>0</v>
      </c>
      <c r="AR46" s="315">
        <v>0</v>
      </c>
    </row>
    <row r="47" spans="1:44">
      <c r="A47" s="312" t="s">
        <v>425</v>
      </c>
      <c r="B47" s="126">
        <v>0</v>
      </c>
      <c r="C47" s="169">
        <v>0</v>
      </c>
      <c r="D47" s="168">
        <v>0</v>
      </c>
      <c r="E47" s="170">
        <v>0</v>
      </c>
      <c r="F47" s="167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92">
        <v>0</v>
      </c>
      <c r="AE47" s="167">
        <v>4</v>
      </c>
      <c r="AF47" s="168">
        <v>0</v>
      </c>
      <c r="AG47" s="168">
        <v>4</v>
      </c>
      <c r="AH47" s="168">
        <v>0</v>
      </c>
      <c r="AI47" s="192">
        <v>4</v>
      </c>
      <c r="AJ47" s="190">
        <v>4</v>
      </c>
      <c r="AK47" s="168">
        <v>0</v>
      </c>
      <c r="AL47" s="168">
        <v>0</v>
      </c>
      <c r="AM47" s="191">
        <v>0</v>
      </c>
      <c r="AN47" s="138">
        <v>0</v>
      </c>
      <c r="AO47" s="168">
        <v>0</v>
      </c>
      <c r="AP47" s="192">
        <v>0</v>
      </c>
      <c r="AQ47" s="315">
        <v>0</v>
      </c>
      <c r="AR47" s="315">
        <v>0</v>
      </c>
    </row>
    <row r="48" spans="1:44">
      <c r="A48" s="312" t="s">
        <v>426</v>
      </c>
      <c r="B48" s="126">
        <v>0</v>
      </c>
      <c r="C48" s="169">
        <v>0</v>
      </c>
      <c r="D48" s="168">
        <v>0</v>
      </c>
      <c r="E48" s="170">
        <v>0</v>
      </c>
      <c r="F48" s="167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92">
        <v>0</v>
      </c>
      <c r="AE48" s="167">
        <v>0</v>
      </c>
      <c r="AF48" s="168">
        <v>0</v>
      </c>
      <c r="AG48" s="168">
        <v>0</v>
      </c>
      <c r="AH48" s="168">
        <v>0</v>
      </c>
      <c r="AI48" s="192">
        <v>0</v>
      </c>
      <c r="AJ48" s="190">
        <v>0</v>
      </c>
      <c r="AK48" s="168">
        <v>0</v>
      </c>
      <c r="AL48" s="168">
        <v>0</v>
      </c>
      <c r="AM48" s="191">
        <v>0</v>
      </c>
      <c r="AN48" s="138">
        <v>0</v>
      </c>
      <c r="AO48" s="168">
        <v>0</v>
      </c>
      <c r="AP48" s="192">
        <v>0</v>
      </c>
      <c r="AQ48" s="315">
        <v>0</v>
      </c>
      <c r="AR48" s="315">
        <v>0</v>
      </c>
    </row>
    <row r="49" spans="1:44">
      <c r="A49" s="312" t="s">
        <v>427</v>
      </c>
      <c r="B49" s="126">
        <v>0</v>
      </c>
      <c r="C49" s="169">
        <v>0</v>
      </c>
      <c r="D49" s="168">
        <v>0</v>
      </c>
      <c r="E49" s="170">
        <v>0</v>
      </c>
      <c r="F49" s="167">
        <v>2</v>
      </c>
      <c r="G49" s="168">
        <v>2</v>
      </c>
      <c r="H49" s="168">
        <v>2</v>
      </c>
      <c r="I49" s="168">
        <v>0</v>
      </c>
      <c r="J49" s="168">
        <v>0</v>
      </c>
      <c r="K49" s="168">
        <v>2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1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2</v>
      </c>
      <c r="Z49" s="168">
        <v>0</v>
      </c>
      <c r="AA49" s="168">
        <v>2</v>
      </c>
      <c r="AB49" s="168">
        <v>0</v>
      </c>
      <c r="AC49" s="168">
        <v>0</v>
      </c>
      <c r="AD49" s="192">
        <v>0</v>
      </c>
      <c r="AE49" s="167">
        <v>59</v>
      </c>
      <c r="AF49" s="168">
        <v>37</v>
      </c>
      <c r="AG49" s="168">
        <v>31</v>
      </c>
      <c r="AH49" s="168">
        <v>49</v>
      </c>
      <c r="AI49" s="192">
        <v>0</v>
      </c>
      <c r="AJ49" s="190">
        <v>10</v>
      </c>
      <c r="AK49" s="168">
        <v>46</v>
      </c>
      <c r="AL49" s="168">
        <v>73</v>
      </c>
      <c r="AM49" s="191">
        <v>0</v>
      </c>
      <c r="AN49" s="138">
        <v>0</v>
      </c>
      <c r="AO49" s="168">
        <v>0</v>
      </c>
      <c r="AP49" s="192">
        <v>0</v>
      </c>
      <c r="AQ49" s="315">
        <v>0</v>
      </c>
      <c r="AR49" s="315">
        <v>0</v>
      </c>
    </row>
    <row r="50" spans="1:44">
      <c r="A50" s="312" t="s">
        <v>428</v>
      </c>
      <c r="B50" s="126">
        <v>0</v>
      </c>
      <c r="C50" s="169">
        <v>0</v>
      </c>
      <c r="D50" s="168">
        <v>0</v>
      </c>
      <c r="E50" s="170">
        <v>0</v>
      </c>
      <c r="F50" s="167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92">
        <v>0</v>
      </c>
      <c r="AE50" s="167">
        <v>34</v>
      </c>
      <c r="AF50" s="168">
        <v>27</v>
      </c>
      <c r="AG50" s="168">
        <v>11</v>
      </c>
      <c r="AH50" s="168">
        <v>5</v>
      </c>
      <c r="AI50" s="192">
        <v>4</v>
      </c>
      <c r="AJ50" s="190">
        <v>6</v>
      </c>
      <c r="AK50" s="168">
        <v>10</v>
      </c>
      <c r="AL50" s="168">
        <v>2</v>
      </c>
      <c r="AM50" s="191">
        <v>0</v>
      </c>
      <c r="AN50" s="138">
        <v>0</v>
      </c>
      <c r="AO50" s="168">
        <v>0</v>
      </c>
      <c r="AP50" s="192">
        <v>0</v>
      </c>
      <c r="AQ50" s="315">
        <v>0</v>
      </c>
      <c r="AR50" s="315">
        <v>0</v>
      </c>
    </row>
    <row r="51" spans="1:44">
      <c r="A51" s="312" t="s">
        <v>429</v>
      </c>
      <c r="B51" s="126">
        <v>0</v>
      </c>
      <c r="C51" s="169">
        <v>0</v>
      </c>
      <c r="D51" s="168">
        <v>0</v>
      </c>
      <c r="E51" s="170">
        <v>0</v>
      </c>
      <c r="F51" s="167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92">
        <v>0</v>
      </c>
      <c r="AE51" s="167">
        <v>0</v>
      </c>
      <c r="AF51" s="168">
        <v>0</v>
      </c>
      <c r="AG51" s="168">
        <v>0</v>
      </c>
      <c r="AH51" s="168">
        <v>0</v>
      </c>
      <c r="AI51" s="192">
        <v>0</v>
      </c>
      <c r="AJ51" s="190">
        <v>12</v>
      </c>
      <c r="AK51" s="168">
        <v>7</v>
      </c>
      <c r="AL51" s="168">
        <v>9</v>
      </c>
      <c r="AM51" s="191">
        <v>0</v>
      </c>
      <c r="AN51" s="138">
        <v>0</v>
      </c>
      <c r="AO51" s="168">
        <v>0</v>
      </c>
      <c r="AP51" s="192">
        <v>0</v>
      </c>
      <c r="AQ51" s="315">
        <v>0</v>
      </c>
      <c r="AR51" s="315">
        <v>0</v>
      </c>
    </row>
    <row r="52" spans="1:44">
      <c r="A52" s="312" t="s">
        <v>430</v>
      </c>
      <c r="B52" s="126">
        <v>0</v>
      </c>
      <c r="C52" s="169">
        <v>0</v>
      </c>
      <c r="D52" s="168">
        <v>0</v>
      </c>
      <c r="E52" s="170">
        <v>0</v>
      </c>
      <c r="F52" s="167">
        <v>1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1</v>
      </c>
      <c r="Z52" s="168">
        <v>0</v>
      </c>
      <c r="AA52" s="168">
        <v>1</v>
      </c>
      <c r="AB52" s="168">
        <v>0</v>
      </c>
      <c r="AC52" s="168">
        <v>0</v>
      </c>
      <c r="AD52" s="192">
        <v>0</v>
      </c>
      <c r="AE52" s="167">
        <v>8</v>
      </c>
      <c r="AF52" s="168">
        <v>4</v>
      </c>
      <c r="AG52" s="168">
        <v>7</v>
      </c>
      <c r="AH52" s="168">
        <v>8</v>
      </c>
      <c r="AI52" s="192">
        <v>0</v>
      </c>
      <c r="AJ52" s="190">
        <v>0</v>
      </c>
      <c r="AK52" s="168">
        <v>8</v>
      </c>
      <c r="AL52" s="168">
        <v>0</v>
      </c>
      <c r="AM52" s="191">
        <v>0</v>
      </c>
      <c r="AN52" s="138">
        <v>0</v>
      </c>
      <c r="AO52" s="168">
        <v>0</v>
      </c>
      <c r="AP52" s="192">
        <v>0</v>
      </c>
      <c r="AQ52" s="315">
        <v>0</v>
      </c>
      <c r="AR52" s="315">
        <v>0</v>
      </c>
    </row>
    <row r="53" spans="1:44">
      <c r="A53" s="312" t="s">
        <v>431</v>
      </c>
      <c r="B53" s="126">
        <v>0</v>
      </c>
      <c r="C53" s="169">
        <v>0</v>
      </c>
      <c r="D53" s="168">
        <v>0</v>
      </c>
      <c r="E53" s="170">
        <v>0</v>
      </c>
      <c r="F53" s="167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92">
        <v>0</v>
      </c>
      <c r="AE53" s="167">
        <v>13</v>
      </c>
      <c r="AF53" s="168">
        <v>5</v>
      </c>
      <c r="AG53" s="168">
        <v>5</v>
      </c>
      <c r="AH53" s="168">
        <v>5</v>
      </c>
      <c r="AI53" s="192">
        <v>0</v>
      </c>
      <c r="AJ53" s="190">
        <v>3</v>
      </c>
      <c r="AK53" s="168">
        <v>2</v>
      </c>
      <c r="AL53" s="168">
        <v>1</v>
      </c>
      <c r="AM53" s="191">
        <v>0</v>
      </c>
      <c r="AN53" s="138">
        <v>0</v>
      </c>
      <c r="AO53" s="168">
        <v>0</v>
      </c>
      <c r="AP53" s="192">
        <v>0</v>
      </c>
      <c r="AQ53" s="315">
        <v>0</v>
      </c>
      <c r="AR53" s="315">
        <v>0</v>
      </c>
    </row>
    <row r="54" spans="1:44">
      <c r="A54" s="312" t="s">
        <v>432</v>
      </c>
      <c r="B54" s="126">
        <v>0</v>
      </c>
      <c r="C54" s="169">
        <v>0</v>
      </c>
      <c r="D54" s="168">
        <v>0</v>
      </c>
      <c r="E54" s="170">
        <v>0</v>
      </c>
      <c r="F54" s="167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92">
        <v>0</v>
      </c>
      <c r="AE54" s="167">
        <v>46</v>
      </c>
      <c r="AF54" s="168">
        <v>25</v>
      </c>
      <c r="AG54" s="168">
        <v>36</v>
      </c>
      <c r="AH54" s="168">
        <v>0</v>
      </c>
      <c r="AI54" s="192">
        <v>46</v>
      </c>
      <c r="AJ54" s="190">
        <v>46</v>
      </c>
      <c r="AK54" s="168">
        <v>0</v>
      </c>
      <c r="AL54" s="168">
        <v>0</v>
      </c>
      <c r="AM54" s="191">
        <v>0</v>
      </c>
      <c r="AN54" s="138">
        <v>0</v>
      </c>
      <c r="AO54" s="168">
        <v>0</v>
      </c>
      <c r="AP54" s="192">
        <v>0</v>
      </c>
      <c r="AQ54" s="315">
        <v>0</v>
      </c>
      <c r="AR54" s="315">
        <v>0</v>
      </c>
    </row>
    <row r="55" spans="1:44" ht="13.5">
      <c r="A55" s="316" t="s">
        <v>433</v>
      </c>
      <c r="B55" s="200">
        <f>SUM(B44:B54)</f>
        <v>0</v>
      </c>
      <c r="C55" s="173">
        <f t="shared" ref="C55:AR55" si="4">SUM(C44:C54)</f>
        <v>0</v>
      </c>
      <c r="D55" s="172">
        <f t="shared" si="4"/>
        <v>0</v>
      </c>
      <c r="E55" s="174">
        <f t="shared" si="4"/>
        <v>0</v>
      </c>
      <c r="F55" s="171">
        <f t="shared" si="4"/>
        <v>12</v>
      </c>
      <c r="G55" s="172">
        <f t="shared" si="4"/>
        <v>5</v>
      </c>
      <c r="H55" s="172">
        <f t="shared" si="4"/>
        <v>5</v>
      </c>
      <c r="I55" s="172">
        <f t="shared" si="4"/>
        <v>2</v>
      </c>
      <c r="J55" s="172">
        <f t="shared" si="4"/>
        <v>0</v>
      </c>
      <c r="K55" s="172">
        <f t="shared" si="4"/>
        <v>3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2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4</v>
      </c>
      <c r="Y55" s="172">
        <f t="shared" si="4"/>
        <v>8</v>
      </c>
      <c r="Z55" s="172">
        <f t="shared" si="4"/>
        <v>0</v>
      </c>
      <c r="AA55" s="172">
        <f t="shared" si="4"/>
        <v>7</v>
      </c>
      <c r="AB55" s="172">
        <f t="shared" si="4"/>
        <v>4</v>
      </c>
      <c r="AC55" s="172">
        <f t="shared" si="4"/>
        <v>0</v>
      </c>
      <c r="AD55" s="195">
        <f t="shared" si="4"/>
        <v>1</v>
      </c>
      <c r="AE55" s="171">
        <f t="shared" si="4"/>
        <v>379</v>
      </c>
      <c r="AF55" s="172">
        <f t="shared" si="4"/>
        <v>234</v>
      </c>
      <c r="AG55" s="172">
        <f t="shared" si="4"/>
        <v>167</v>
      </c>
      <c r="AH55" s="172">
        <f t="shared" si="4"/>
        <v>244</v>
      </c>
      <c r="AI55" s="195">
        <f t="shared" si="4"/>
        <v>58</v>
      </c>
      <c r="AJ55" s="193">
        <f t="shared" si="4"/>
        <v>84</v>
      </c>
      <c r="AK55" s="172">
        <f t="shared" si="4"/>
        <v>250</v>
      </c>
      <c r="AL55" s="172">
        <f t="shared" si="4"/>
        <v>117</v>
      </c>
      <c r="AM55" s="194">
        <f t="shared" si="4"/>
        <v>0</v>
      </c>
      <c r="AN55" s="139">
        <f t="shared" si="4"/>
        <v>0</v>
      </c>
      <c r="AO55" s="172">
        <f t="shared" si="4"/>
        <v>0</v>
      </c>
      <c r="AP55" s="195">
        <f t="shared" si="4"/>
        <v>0</v>
      </c>
      <c r="AQ55" s="317">
        <f t="shared" si="4"/>
        <v>0</v>
      </c>
      <c r="AR55" s="317">
        <f t="shared" si="4"/>
        <v>0</v>
      </c>
    </row>
    <row r="56" spans="1:44">
      <c r="A56" s="312" t="s">
        <v>434</v>
      </c>
      <c r="B56" s="126">
        <v>0</v>
      </c>
      <c r="C56" s="169">
        <v>0</v>
      </c>
      <c r="D56" s="168">
        <v>0</v>
      </c>
      <c r="E56" s="170">
        <v>0</v>
      </c>
      <c r="F56" s="167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92">
        <v>0</v>
      </c>
      <c r="AE56" s="167">
        <v>11</v>
      </c>
      <c r="AF56" s="168">
        <v>7</v>
      </c>
      <c r="AG56" s="168">
        <v>3</v>
      </c>
      <c r="AH56" s="168">
        <v>10</v>
      </c>
      <c r="AI56" s="192">
        <v>1</v>
      </c>
      <c r="AJ56" s="190">
        <v>0</v>
      </c>
      <c r="AK56" s="168">
        <v>10</v>
      </c>
      <c r="AL56" s="168">
        <v>0</v>
      </c>
      <c r="AM56" s="191">
        <v>0</v>
      </c>
      <c r="AN56" s="138">
        <v>0</v>
      </c>
      <c r="AO56" s="168">
        <v>0</v>
      </c>
      <c r="AP56" s="192">
        <v>0</v>
      </c>
      <c r="AQ56" s="315">
        <v>0</v>
      </c>
      <c r="AR56" s="315">
        <v>0</v>
      </c>
    </row>
    <row r="57" spans="1:44">
      <c r="A57" s="312" t="s">
        <v>435</v>
      </c>
      <c r="B57" s="126">
        <v>0</v>
      </c>
      <c r="C57" s="169">
        <v>0</v>
      </c>
      <c r="D57" s="168">
        <v>0</v>
      </c>
      <c r="E57" s="170">
        <v>0</v>
      </c>
      <c r="F57" s="167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92">
        <v>0</v>
      </c>
      <c r="AE57" s="167">
        <v>4</v>
      </c>
      <c r="AF57" s="168">
        <v>3</v>
      </c>
      <c r="AG57" s="168">
        <v>2</v>
      </c>
      <c r="AH57" s="168">
        <v>4</v>
      </c>
      <c r="AI57" s="192">
        <v>0</v>
      </c>
      <c r="AJ57" s="190">
        <v>4</v>
      </c>
      <c r="AK57" s="168">
        <v>0</v>
      </c>
      <c r="AL57" s="168">
        <v>0</v>
      </c>
      <c r="AM57" s="191">
        <v>0</v>
      </c>
      <c r="AN57" s="138">
        <v>0</v>
      </c>
      <c r="AO57" s="168">
        <v>0</v>
      </c>
      <c r="AP57" s="192">
        <v>0</v>
      </c>
      <c r="AQ57" s="315">
        <v>0</v>
      </c>
      <c r="AR57" s="315">
        <v>0</v>
      </c>
    </row>
    <row r="58" spans="1:44">
      <c r="A58" s="312" t="s">
        <v>436</v>
      </c>
      <c r="B58" s="126">
        <v>0</v>
      </c>
      <c r="C58" s="169">
        <v>0</v>
      </c>
      <c r="D58" s="168">
        <v>0</v>
      </c>
      <c r="E58" s="170">
        <v>0</v>
      </c>
      <c r="F58" s="167">
        <v>4</v>
      </c>
      <c r="G58" s="168">
        <v>3</v>
      </c>
      <c r="H58" s="168">
        <v>3</v>
      </c>
      <c r="I58" s="168">
        <v>0</v>
      </c>
      <c r="J58" s="168">
        <v>0</v>
      </c>
      <c r="K58" s="168">
        <v>3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1</v>
      </c>
      <c r="T58" s="168">
        <v>0</v>
      </c>
      <c r="U58" s="168">
        <v>0</v>
      </c>
      <c r="V58" s="168">
        <v>0</v>
      </c>
      <c r="W58" s="168">
        <v>0</v>
      </c>
      <c r="X58" s="168">
        <v>1</v>
      </c>
      <c r="Y58" s="168">
        <v>3</v>
      </c>
      <c r="Z58" s="168">
        <v>0</v>
      </c>
      <c r="AA58" s="168">
        <v>0</v>
      </c>
      <c r="AB58" s="168">
        <v>1</v>
      </c>
      <c r="AC58" s="168">
        <v>0</v>
      </c>
      <c r="AD58" s="192">
        <v>3</v>
      </c>
      <c r="AE58" s="167">
        <v>132</v>
      </c>
      <c r="AF58" s="168">
        <v>41</v>
      </c>
      <c r="AG58" s="168">
        <v>81</v>
      </c>
      <c r="AH58" s="168">
        <v>124</v>
      </c>
      <c r="AI58" s="192">
        <v>8</v>
      </c>
      <c r="AJ58" s="190">
        <v>44</v>
      </c>
      <c r="AK58" s="168">
        <v>129</v>
      </c>
      <c r="AL58" s="168">
        <v>15</v>
      </c>
      <c r="AM58" s="191">
        <v>4</v>
      </c>
      <c r="AN58" s="138">
        <v>0</v>
      </c>
      <c r="AO58" s="168">
        <v>0</v>
      </c>
      <c r="AP58" s="192">
        <v>0</v>
      </c>
      <c r="AQ58" s="315">
        <v>0</v>
      </c>
      <c r="AR58" s="315">
        <v>0</v>
      </c>
    </row>
    <row r="59" spans="1:44">
      <c r="A59" s="312" t="s">
        <v>437</v>
      </c>
      <c r="B59" s="126">
        <v>0</v>
      </c>
      <c r="C59" s="169">
        <v>0</v>
      </c>
      <c r="D59" s="168">
        <v>0</v>
      </c>
      <c r="E59" s="170">
        <v>0</v>
      </c>
      <c r="F59" s="167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0</v>
      </c>
      <c r="AA59" s="168">
        <v>0</v>
      </c>
      <c r="AB59" s="168">
        <v>0</v>
      </c>
      <c r="AC59" s="168">
        <v>0</v>
      </c>
      <c r="AD59" s="192">
        <v>0</v>
      </c>
      <c r="AE59" s="167">
        <v>7</v>
      </c>
      <c r="AF59" s="168">
        <v>4</v>
      </c>
      <c r="AG59" s="168">
        <v>5</v>
      </c>
      <c r="AH59" s="168">
        <v>0</v>
      </c>
      <c r="AI59" s="192">
        <v>0</v>
      </c>
      <c r="AJ59" s="190">
        <v>1</v>
      </c>
      <c r="AK59" s="168">
        <v>0</v>
      </c>
      <c r="AL59" s="168">
        <v>0</v>
      </c>
      <c r="AM59" s="191">
        <v>0</v>
      </c>
      <c r="AN59" s="138">
        <v>0</v>
      </c>
      <c r="AO59" s="168">
        <v>0</v>
      </c>
      <c r="AP59" s="192">
        <v>0</v>
      </c>
      <c r="AQ59" s="315">
        <v>0</v>
      </c>
      <c r="AR59" s="315">
        <v>0</v>
      </c>
    </row>
    <row r="60" spans="1:44">
      <c r="A60" s="312" t="s">
        <v>438</v>
      </c>
      <c r="B60" s="126">
        <v>0</v>
      </c>
      <c r="C60" s="169">
        <v>0</v>
      </c>
      <c r="D60" s="168">
        <v>0</v>
      </c>
      <c r="E60" s="170">
        <v>0</v>
      </c>
      <c r="F60" s="167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92">
        <v>0</v>
      </c>
      <c r="AE60" s="167">
        <v>3</v>
      </c>
      <c r="AF60" s="168">
        <v>2</v>
      </c>
      <c r="AG60" s="168">
        <v>3</v>
      </c>
      <c r="AH60" s="168">
        <v>1</v>
      </c>
      <c r="AI60" s="192">
        <v>1</v>
      </c>
      <c r="AJ60" s="190">
        <v>1</v>
      </c>
      <c r="AK60" s="168">
        <v>0</v>
      </c>
      <c r="AL60" s="168">
        <v>0</v>
      </c>
      <c r="AM60" s="191">
        <v>0</v>
      </c>
      <c r="AN60" s="138">
        <v>0</v>
      </c>
      <c r="AO60" s="168">
        <v>0</v>
      </c>
      <c r="AP60" s="192">
        <v>0</v>
      </c>
      <c r="AQ60" s="315">
        <v>0</v>
      </c>
      <c r="AR60" s="315">
        <v>0</v>
      </c>
    </row>
    <row r="61" spans="1:44">
      <c r="A61" s="312" t="s">
        <v>439</v>
      </c>
      <c r="B61" s="126">
        <v>0</v>
      </c>
      <c r="C61" s="169">
        <v>0</v>
      </c>
      <c r="D61" s="168">
        <v>0</v>
      </c>
      <c r="E61" s="170">
        <v>0</v>
      </c>
      <c r="F61" s="167">
        <v>15</v>
      </c>
      <c r="G61" s="168">
        <v>4</v>
      </c>
      <c r="H61" s="168">
        <v>5</v>
      </c>
      <c r="I61" s="168">
        <v>1</v>
      </c>
      <c r="J61" s="168">
        <v>3</v>
      </c>
      <c r="K61" s="168">
        <v>1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1</v>
      </c>
      <c r="Y61" s="168">
        <v>12</v>
      </c>
      <c r="Z61" s="168">
        <v>2</v>
      </c>
      <c r="AA61" s="168">
        <v>11</v>
      </c>
      <c r="AB61" s="168">
        <v>2</v>
      </c>
      <c r="AC61" s="168">
        <v>0</v>
      </c>
      <c r="AD61" s="192">
        <v>2</v>
      </c>
      <c r="AE61" s="167">
        <v>85</v>
      </c>
      <c r="AF61" s="168">
        <v>25</v>
      </c>
      <c r="AG61" s="168">
        <v>37</v>
      </c>
      <c r="AH61" s="168">
        <v>43</v>
      </c>
      <c r="AI61" s="192">
        <v>21</v>
      </c>
      <c r="AJ61" s="190">
        <v>0</v>
      </c>
      <c r="AK61" s="168">
        <v>0</v>
      </c>
      <c r="AL61" s="168">
        <v>0</v>
      </c>
      <c r="AM61" s="191">
        <v>0</v>
      </c>
      <c r="AN61" s="138">
        <v>0</v>
      </c>
      <c r="AO61" s="168">
        <v>0</v>
      </c>
      <c r="AP61" s="192">
        <v>0</v>
      </c>
      <c r="AQ61" s="315">
        <v>0</v>
      </c>
      <c r="AR61" s="315">
        <v>0</v>
      </c>
    </row>
    <row r="62" spans="1:44">
      <c r="A62" s="312" t="s">
        <v>440</v>
      </c>
      <c r="B62" s="126">
        <v>0</v>
      </c>
      <c r="C62" s="169">
        <v>0</v>
      </c>
      <c r="D62" s="168">
        <v>0</v>
      </c>
      <c r="E62" s="170">
        <v>0</v>
      </c>
      <c r="F62" s="167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8">
        <v>0</v>
      </c>
      <c r="AD62" s="192">
        <v>0</v>
      </c>
      <c r="AE62" s="167">
        <v>0</v>
      </c>
      <c r="AF62" s="168">
        <v>0</v>
      </c>
      <c r="AG62" s="168">
        <v>0</v>
      </c>
      <c r="AH62" s="168">
        <v>0</v>
      </c>
      <c r="AI62" s="192">
        <v>0</v>
      </c>
      <c r="AJ62" s="190">
        <v>0</v>
      </c>
      <c r="AK62" s="168">
        <v>0</v>
      </c>
      <c r="AL62" s="168">
        <v>0</v>
      </c>
      <c r="AM62" s="191">
        <v>0</v>
      </c>
      <c r="AN62" s="138">
        <v>0</v>
      </c>
      <c r="AO62" s="168">
        <v>0</v>
      </c>
      <c r="AP62" s="192">
        <v>0</v>
      </c>
      <c r="AQ62" s="315">
        <v>0</v>
      </c>
      <c r="AR62" s="315">
        <v>0</v>
      </c>
    </row>
    <row r="63" spans="1:44">
      <c r="A63" s="312" t="s">
        <v>441</v>
      </c>
      <c r="B63" s="126">
        <v>0</v>
      </c>
      <c r="C63" s="169">
        <v>0</v>
      </c>
      <c r="D63" s="168">
        <v>0</v>
      </c>
      <c r="E63" s="170">
        <v>0</v>
      </c>
      <c r="F63" s="167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92">
        <v>0</v>
      </c>
      <c r="AE63" s="167">
        <v>0</v>
      </c>
      <c r="AF63" s="168">
        <v>0</v>
      </c>
      <c r="AG63" s="168">
        <v>0</v>
      </c>
      <c r="AH63" s="168">
        <v>0</v>
      </c>
      <c r="AI63" s="192">
        <v>0</v>
      </c>
      <c r="AJ63" s="190">
        <v>0</v>
      </c>
      <c r="AK63" s="168">
        <v>0</v>
      </c>
      <c r="AL63" s="168">
        <v>0</v>
      </c>
      <c r="AM63" s="191">
        <v>0</v>
      </c>
      <c r="AN63" s="138">
        <v>0</v>
      </c>
      <c r="AO63" s="168">
        <v>0</v>
      </c>
      <c r="AP63" s="192">
        <v>0</v>
      </c>
      <c r="AQ63" s="315">
        <v>0</v>
      </c>
      <c r="AR63" s="315">
        <v>0</v>
      </c>
    </row>
    <row r="64" spans="1:44">
      <c r="A64" s="312" t="s">
        <v>442</v>
      </c>
      <c r="B64" s="126">
        <v>0</v>
      </c>
      <c r="C64" s="169">
        <v>0</v>
      </c>
      <c r="D64" s="168">
        <v>0</v>
      </c>
      <c r="E64" s="170">
        <v>0</v>
      </c>
      <c r="F64" s="167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8">
        <v>0</v>
      </c>
      <c r="AD64" s="192">
        <v>0</v>
      </c>
      <c r="AE64" s="167">
        <v>0</v>
      </c>
      <c r="AF64" s="168">
        <v>0</v>
      </c>
      <c r="AG64" s="168">
        <v>0</v>
      </c>
      <c r="AH64" s="168">
        <v>0</v>
      </c>
      <c r="AI64" s="192">
        <v>0</v>
      </c>
      <c r="AJ64" s="190">
        <v>0</v>
      </c>
      <c r="AK64" s="168">
        <v>0</v>
      </c>
      <c r="AL64" s="168">
        <v>0</v>
      </c>
      <c r="AM64" s="191">
        <v>0</v>
      </c>
      <c r="AN64" s="138">
        <v>0</v>
      </c>
      <c r="AO64" s="168">
        <v>0</v>
      </c>
      <c r="AP64" s="192">
        <v>0</v>
      </c>
      <c r="AQ64" s="315">
        <v>0</v>
      </c>
      <c r="AR64" s="315">
        <v>0</v>
      </c>
    </row>
    <row r="65" spans="1:44">
      <c r="A65" s="312" t="s">
        <v>443</v>
      </c>
      <c r="B65" s="126">
        <v>0</v>
      </c>
      <c r="C65" s="169">
        <v>0</v>
      </c>
      <c r="D65" s="168">
        <v>0</v>
      </c>
      <c r="E65" s="170">
        <v>0</v>
      </c>
      <c r="F65" s="167">
        <v>1</v>
      </c>
      <c r="G65" s="168">
        <v>1</v>
      </c>
      <c r="H65" s="168">
        <v>1</v>
      </c>
      <c r="I65" s="168">
        <v>0</v>
      </c>
      <c r="J65" s="168">
        <v>0</v>
      </c>
      <c r="K65" s="168">
        <v>1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1</v>
      </c>
      <c r="Z65" s="168">
        <v>0</v>
      </c>
      <c r="AA65" s="168">
        <v>1</v>
      </c>
      <c r="AB65" s="168">
        <v>0</v>
      </c>
      <c r="AC65" s="168">
        <v>0</v>
      </c>
      <c r="AD65" s="192">
        <v>0</v>
      </c>
      <c r="AE65" s="167">
        <v>77</v>
      </c>
      <c r="AF65" s="168">
        <v>44</v>
      </c>
      <c r="AG65" s="168">
        <v>36</v>
      </c>
      <c r="AH65" s="168">
        <v>64</v>
      </c>
      <c r="AI65" s="192">
        <v>13</v>
      </c>
      <c r="AJ65" s="190">
        <v>0</v>
      </c>
      <c r="AK65" s="168">
        <v>56</v>
      </c>
      <c r="AL65" s="168">
        <v>114</v>
      </c>
      <c r="AM65" s="191">
        <v>0</v>
      </c>
      <c r="AN65" s="138">
        <v>0</v>
      </c>
      <c r="AO65" s="168">
        <v>0</v>
      </c>
      <c r="AP65" s="192">
        <v>0</v>
      </c>
      <c r="AQ65" s="315">
        <v>0</v>
      </c>
      <c r="AR65" s="315">
        <v>0</v>
      </c>
    </row>
    <row r="66" spans="1:44">
      <c r="A66" s="312" t="s">
        <v>444</v>
      </c>
      <c r="B66" s="126">
        <v>0</v>
      </c>
      <c r="C66" s="169">
        <v>0</v>
      </c>
      <c r="D66" s="168">
        <v>0</v>
      </c>
      <c r="E66" s="170">
        <v>0</v>
      </c>
      <c r="F66" s="167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8">
        <v>0</v>
      </c>
      <c r="AD66" s="192">
        <v>0</v>
      </c>
      <c r="AE66" s="167">
        <v>42</v>
      </c>
      <c r="AF66" s="168">
        <v>13</v>
      </c>
      <c r="AG66" s="168">
        <v>19</v>
      </c>
      <c r="AH66" s="168">
        <v>4</v>
      </c>
      <c r="AI66" s="192">
        <v>5</v>
      </c>
      <c r="AJ66" s="190">
        <v>5</v>
      </c>
      <c r="AK66" s="168">
        <v>0</v>
      </c>
      <c r="AL66" s="168">
        <v>0</v>
      </c>
      <c r="AM66" s="191">
        <v>0</v>
      </c>
      <c r="AN66" s="138">
        <v>0</v>
      </c>
      <c r="AO66" s="168">
        <v>0</v>
      </c>
      <c r="AP66" s="192">
        <v>0</v>
      </c>
      <c r="AQ66" s="315">
        <v>0</v>
      </c>
      <c r="AR66" s="315">
        <v>0</v>
      </c>
    </row>
    <row r="67" spans="1:44">
      <c r="A67" s="312" t="s">
        <v>445</v>
      </c>
      <c r="B67" s="126">
        <v>0</v>
      </c>
      <c r="C67" s="169">
        <v>0</v>
      </c>
      <c r="D67" s="168">
        <v>0</v>
      </c>
      <c r="E67" s="170">
        <v>0</v>
      </c>
      <c r="F67" s="167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0</v>
      </c>
      <c r="AD67" s="192">
        <v>0</v>
      </c>
      <c r="AE67" s="167">
        <v>7</v>
      </c>
      <c r="AF67" s="168">
        <v>5</v>
      </c>
      <c r="AG67" s="168">
        <v>3</v>
      </c>
      <c r="AH67" s="168">
        <v>7</v>
      </c>
      <c r="AI67" s="192">
        <v>0</v>
      </c>
      <c r="AJ67" s="190">
        <v>7</v>
      </c>
      <c r="AK67" s="168">
        <v>0</v>
      </c>
      <c r="AL67" s="168">
        <v>0</v>
      </c>
      <c r="AM67" s="191">
        <v>0</v>
      </c>
      <c r="AN67" s="138">
        <v>0</v>
      </c>
      <c r="AO67" s="168">
        <v>0</v>
      </c>
      <c r="AP67" s="192">
        <v>0</v>
      </c>
      <c r="AQ67" s="315">
        <v>0</v>
      </c>
      <c r="AR67" s="315">
        <v>0</v>
      </c>
    </row>
    <row r="68" spans="1:44">
      <c r="A68" s="312" t="s">
        <v>446</v>
      </c>
      <c r="B68" s="126">
        <v>0</v>
      </c>
      <c r="C68" s="169">
        <v>0</v>
      </c>
      <c r="D68" s="168">
        <v>0</v>
      </c>
      <c r="E68" s="170">
        <v>0</v>
      </c>
      <c r="F68" s="167">
        <v>1</v>
      </c>
      <c r="G68" s="168">
        <v>1</v>
      </c>
      <c r="H68" s="168">
        <v>1</v>
      </c>
      <c r="I68" s="168">
        <v>1</v>
      </c>
      <c r="J68" s="168">
        <v>0</v>
      </c>
      <c r="K68" s="168">
        <v>1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1</v>
      </c>
      <c r="Y68" s="168">
        <v>0</v>
      </c>
      <c r="Z68" s="168">
        <v>0</v>
      </c>
      <c r="AA68" s="168">
        <v>0</v>
      </c>
      <c r="AB68" s="168">
        <v>1</v>
      </c>
      <c r="AC68" s="168">
        <v>0</v>
      </c>
      <c r="AD68" s="192">
        <v>0</v>
      </c>
      <c r="AE68" s="167">
        <v>5</v>
      </c>
      <c r="AF68" s="168">
        <v>3</v>
      </c>
      <c r="AG68" s="168">
        <v>3</v>
      </c>
      <c r="AH68" s="168">
        <v>3</v>
      </c>
      <c r="AI68" s="192">
        <v>2</v>
      </c>
      <c r="AJ68" s="190">
        <v>3</v>
      </c>
      <c r="AK68" s="168">
        <v>0</v>
      </c>
      <c r="AL68" s="168">
        <v>0</v>
      </c>
      <c r="AM68" s="191">
        <v>0</v>
      </c>
      <c r="AN68" s="138">
        <v>0</v>
      </c>
      <c r="AO68" s="168">
        <v>0</v>
      </c>
      <c r="AP68" s="192">
        <v>0</v>
      </c>
      <c r="AQ68" s="315">
        <v>0</v>
      </c>
      <c r="AR68" s="315">
        <v>0</v>
      </c>
    </row>
    <row r="69" spans="1:44" ht="13.5">
      <c r="A69" s="316" t="s">
        <v>447</v>
      </c>
      <c r="B69" s="200">
        <f>SUM(B56:B68)</f>
        <v>0</v>
      </c>
      <c r="C69" s="173">
        <f t="shared" ref="C69:AR69" si="5">SUM(C56:C68)</f>
        <v>0</v>
      </c>
      <c r="D69" s="172">
        <f t="shared" si="5"/>
        <v>0</v>
      </c>
      <c r="E69" s="174">
        <f t="shared" si="5"/>
        <v>0</v>
      </c>
      <c r="F69" s="171">
        <f t="shared" si="5"/>
        <v>21</v>
      </c>
      <c r="G69" s="172">
        <f t="shared" si="5"/>
        <v>9</v>
      </c>
      <c r="H69" s="172">
        <f t="shared" si="5"/>
        <v>10</v>
      </c>
      <c r="I69" s="172">
        <f t="shared" si="5"/>
        <v>2</v>
      </c>
      <c r="J69" s="172">
        <f t="shared" si="5"/>
        <v>3</v>
      </c>
      <c r="K69" s="172">
        <f t="shared" si="5"/>
        <v>6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1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3</v>
      </c>
      <c r="Y69" s="172">
        <f t="shared" si="5"/>
        <v>16</v>
      </c>
      <c r="Z69" s="172">
        <f t="shared" si="5"/>
        <v>2</v>
      </c>
      <c r="AA69" s="172">
        <f t="shared" si="5"/>
        <v>12</v>
      </c>
      <c r="AB69" s="172">
        <f t="shared" si="5"/>
        <v>4</v>
      </c>
      <c r="AC69" s="172">
        <f t="shared" si="5"/>
        <v>0</v>
      </c>
      <c r="AD69" s="195">
        <f t="shared" si="5"/>
        <v>5</v>
      </c>
      <c r="AE69" s="171">
        <f t="shared" si="5"/>
        <v>373</v>
      </c>
      <c r="AF69" s="172">
        <f t="shared" si="5"/>
        <v>147</v>
      </c>
      <c r="AG69" s="172">
        <f t="shared" si="5"/>
        <v>192</v>
      </c>
      <c r="AH69" s="172">
        <f t="shared" si="5"/>
        <v>260</v>
      </c>
      <c r="AI69" s="195">
        <f t="shared" si="5"/>
        <v>51</v>
      </c>
      <c r="AJ69" s="193">
        <f t="shared" si="5"/>
        <v>65</v>
      </c>
      <c r="AK69" s="172">
        <f t="shared" si="5"/>
        <v>195</v>
      </c>
      <c r="AL69" s="172">
        <f t="shared" si="5"/>
        <v>129</v>
      </c>
      <c r="AM69" s="194">
        <f t="shared" si="5"/>
        <v>4</v>
      </c>
      <c r="AN69" s="139">
        <f t="shared" si="5"/>
        <v>0</v>
      </c>
      <c r="AO69" s="172">
        <f t="shared" si="5"/>
        <v>0</v>
      </c>
      <c r="AP69" s="195">
        <f t="shared" si="5"/>
        <v>0</v>
      </c>
      <c r="AQ69" s="317">
        <f t="shared" si="5"/>
        <v>0</v>
      </c>
      <c r="AR69" s="317">
        <f t="shared" si="5"/>
        <v>0</v>
      </c>
    </row>
    <row r="70" spans="1:44">
      <c r="A70" s="312" t="s">
        <v>448</v>
      </c>
      <c r="B70" s="126">
        <v>0</v>
      </c>
      <c r="C70" s="169">
        <v>0</v>
      </c>
      <c r="D70" s="168">
        <v>0</v>
      </c>
      <c r="E70" s="170">
        <v>0</v>
      </c>
      <c r="F70" s="167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92">
        <v>0</v>
      </c>
      <c r="AE70" s="167">
        <v>0</v>
      </c>
      <c r="AF70" s="168">
        <v>0</v>
      </c>
      <c r="AG70" s="168">
        <v>0</v>
      </c>
      <c r="AH70" s="168">
        <v>0</v>
      </c>
      <c r="AI70" s="192">
        <v>0</v>
      </c>
      <c r="AJ70" s="190">
        <v>0</v>
      </c>
      <c r="AK70" s="168">
        <v>0</v>
      </c>
      <c r="AL70" s="168">
        <v>0</v>
      </c>
      <c r="AM70" s="191">
        <v>0</v>
      </c>
      <c r="AN70" s="138">
        <v>0</v>
      </c>
      <c r="AO70" s="168">
        <v>0</v>
      </c>
      <c r="AP70" s="192">
        <v>0</v>
      </c>
      <c r="AQ70" s="315">
        <v>0</v>
      </c>
      <c r="AR70" s="315">
        <v>0</v>
      </c>
    </row>
    <row r="71" spans="1:44">
      <c r="A71" s="312" t="s">
        <v>449</v>
      </c>
      <c r="B71" s="126">
        <v>0</v>
      </c>
      <c r="C71" s="169">
        <v>0</v>
      </c>
      <c r="D71" s="168">
        <v>0</v>
      </c>
      <c r="E71" s="170">
        <v>0</v>
      </c>
      <c r="F71" s="167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8">
        <v>0</v>
      </c>
      <c r="AD71" s="192">
        <v>0</v>
      </c>
      <c r="AE71" s="167">
        <v>64</v>
      </c>
      <c r="AF71" s="168">
        <v>37</v>
      </c>
      <c r="AG71" s="168">
        <v>37</v>
      </c>
      <c r="AH71" s="168">
        <v>58</v>
      </c>
      <c r="AI71" s="192">
        <v>4</v>
      </c>
      <c r="AJ71" s="190">
        <v>22</v>
      </c>
      <c r="AK71" s="168">
        <v>150</v>
      </c>
      <c r="AL71" s="168">
        <v>12</v>
      </c>
      <c r="AM71" s="191">
        <v>0</v>
      </c>
      <c r="AN71" s="138">
        <v>0</v>
      </c>
      <c r="AO71" s="168">
        <v>0</v>
      </c>
      <c r="AP71" s="192">
        <v>0</v>
      </c>
      <c r="AQ71" s="315">
        <v>0</v>
      </c>
      <c r="AR71" s="315">
        <v>0</v>
      </c>
    </row>
    <row r="72" spans="1:44">
      <c r="A72" s="312" t="s">
        <v>450</v>
      </c>
      <c r="B72" s="126">
        <v>0</v>
      </c>
      <c r="C72" s="169">
        <v>0</v>
      </c>
      <c r="D72" s="168">
        <v>0</v>
      </c>
      <c r="E72" s="170">
        <v>0</v>
      </c>
      <c r="F72" s="167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0</v>
      </c>
      <c r="AD72" s="192">
        <v>0</v>
      </c>
      <c r="AE72" s="167">
        <v>42</v>
      </c>
      <c r="AF72" s="168">
        <v>25</v>
      </c>
      <c r="AG72" s="168">
        <v>13</v>
      </c>
      <c r="AH72" s="168">
        <v>29</v>
      </c>
      <c r="AI72" s="192">
        <v>13</v>
      </c>
      <c r="AJ72" s="190">
        <v>1</v>
      </c>
      <c r="AK72" s="168">
        <v>3</v>
      </c>
      <c r="AL72" s="168">
        <v>56</v>
      </c>
      <c r="AM72" s="191">
        <v>0</v>
      </c>
      <c r="AN72" s="138">
        <v>0</v>
      </c>
      <c r="AO72" s="168">
        <v>0</v>
      </c>
      <c r="AP72" s="192">
        <v>0</v>
      </c>
      <c r="AQ72" s="315">
        <v>0</v>
      </c>
      <c r="AR72" s="315">
        <v>0</v>
      </c>
    </row>
    <row r="73" spans="1:44">
      <c r="A73" s="312" t="s">
        <v>451</v>
      </c>
      <c r="B73" s="126">
        <v>0</v>
      </c>
      <c r="C73" s="169">
        <v>0</v>
      </c>
      <c r="D73" s="168">
        <v>0</v>
      </c>
      <c r="E73" s="170">
        <v>0</v>
      </c>
      <c r="F73" s="167">
        <v>2</v>
      </c>
      <c r="G73" s="168">
        <v>0</v>
      </c>
      <c r="H73" s="168">
        <v>1</v>
      </c>
      <c r="I73" s="168">
        <v>0</v>
      </c>
      <c r="J73" s="168">
        <v>0</v>
      </c>
      <c r="K73" s="168">
        <v>1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1</v>
      </c>
      <c r="Y73" s="168">
        <v>1</v>
      </c>
      <c r="Z73" s="168">
        <v>0</v>
      </c>
      <c r="AA73" s="168">
        <v>1</v>
      </c>
      <c r="AB73" s="168">
        <v>1</v>
      </c>
      <c r="AC73" s="168">
        <v>0</v>
      </c>
      <c r="AD73" s="192">
        <v>0</v>
      </c>
      <c r="AE73" s="167">
        <v>19</v>
      </c>
      <c r="AF73" s="168">
        <v>12</v>
      </c>
      <c r="AG73" s="168">
        <v>9</v>
      </c>
      <c r="AH73" s="168">
        <v>0</v>
      </c>
      <c r="AI73" s="192">
        <v>0</v>
      </c>
      <c r="AJ73" s="190">
        <v>0</v>
      </c>
      <c r="AK73" s="168">
        <v>0</v>
      </c>
      <c r="AL73" s="168">
        <v>25</v>
      </c>
      <c r="AM73" s="191">
        <v>0</v>
      </c>
      <c r="AN73" s="138">
        <v>0</v>
      </c>
      <c r="AO73" s="168">
        <v>0</v>
      </c>
      <c r="AP73" s="192">
        <v>0</v>
      </c>
      <c r="AQ73" s="315">
        <v>0</v>
      </c>
      <c r="AR73" s="315">
        <v>0</v>
      </c>
    </row>
    <row r="74" spans="1:44">
      <c r="A74" s="312" t="s">
        <v>452</v>
      </c>
      <c r="B74" s="126">
        <v>0</v>
      </c>
      <c r="C74" s="169">
        <v>0</v>
      </c>
      <c r="D74" s="168">
        <v>0</v>
      </c>
      <c r="E74" s="170">
        <v>0</v>
      </c>
      <c r="F74" s="167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92">
        <v>0</v>
      </c>
      <c r="AE74" s="167">
        <v>0</v>
      </c>
      <c r="AF74" s="168">
        <v>0</v>
      </c>
      <c r="AG74" s="168">
        <v>0</v>
      </c>
      <c r="AH74" s="168">
        <v>0</v>
      </c>
      <c r="AI74" s="192">
        <v>0</v>
      </c>
      <c r="AJ74" s="190">
        <v>0</v>
      </c>
      <c r="AK74" s="168">
        <v>0</v>
      </c>
      <c r="AL74" s="168">
        <v>0</v>
      </c>
      <c r="AM74" s="191">
        <v>0</v>
      </c>
      <c r="AN74" s="138">
        <v>0</v>
      </c>
      <c r="AO74" s="168">
        <v>0</v>
      </c>
      <c r="AP74" s="192">
        <v>0</v>
      </c>
      <c r="AQ74" s="315">
        <v>0</v>
      </c>
      <c r="AR74" s="315">
        <v>0</v>
      </c>
    </row>
    <row r="75" spans="1:44">
      <c r="A75" s="312" t="s">
        <v>453</v>
      </c>
      <c r="B75" s="126">
        <v>0</v>
      </c>
      <c r="C75" s="169">
        <v>0</v>
      </c>
      <c r="D75" s="168">
        <v>0</v>
      </c>
      <c r="E75" s="170">
        <v>0</v>
      </c>
      <c r="F75" s="167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92">
        <v>0</v>
      </c>
      <c r="AE75" s="167">
        <v>43</v>
      </c>
      <c r="AF75" s="168">
        <v>17</v>
      </c>
      <c r="AG75" s="168">
        <v>19</v>
      </c>
      <c r="AH75" s="168">
        <v>39</v>
      </c>
      <c r="AI75" s="192">
        <v>3</v>
      </c>
      <c r="AJ75" s="190">
        <v>2</v>
      </c>
      <c r="AK75" s="168">
        <v>34</v>
      </c>
      <c r="AL75" s="168">
        <v>40</v>
      </c>
      <c r="AM75" s="191">
        <v>0</v>
      </c>
      <c r="AN75" s="138">
        <v>0</v>
      </c>
      <c r="AO75" s="168">
        <v>0</v>
      </c>
      <c r="AP75" s="192">
        <v>0</v>
      </c>
      <c r="AQ75" s="315">
        <v>0</v>
      </c>
      <c r="AR75" s="315">
        <v>0</v>
      </c>
    </row>
    <row r="76" spans="1:44">
      <c r="A76" s="312" t="s">
        <v>454</v>
      </c>
      <c r="B76" s="126">
        <v>0</v>
      </c>
      <c r="C76" s="169">
        <v>0</v>
      </c>
      <c r="D76" s="168">
        <v>0</v>
      </c>
      <c r="E76" s="170">
        <v>0</v>
      </c>
      <c r="F76" s="167">
        <v>1</v>
      </c>
      <c r="G76" s="168">
        <v>1</v>
      </c>
      <c r="H76" s="168">
        <v>1</v>
      </c>
      <c r="I76" s="168">
        <v>0</v>
      </c>
      <c r="J76" s="168">
        <v>1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1</v>
      </c>
      <c r="Z76" s="168">
        <v>0</v>
      </c>
      <c r="AA76" s="168">
        <v>1</v>
      </c>
      <c r="AB76" s="168">
        <v>0</v>
      </c>
      <c r="AC76" s="168">
        <v>0</v>
      </c>
      <c r="AD76" s="192">
        <v>0</v>
      </c>
      <c r="AE76" s="167">
        <v>116</v>
      </c>
      <c r="AF76" s="168">
        <v>47</v>
      </c>
      <c r="AG76" s="168">
        <v>57</v>
      </c>
      <c r="AH76" s="168">
        <v>106</v>
      </c>
      <c r="AI76" s="192">
        <v>10</v>
      </c>
      <c r="AJ76" s="190">
        <v>0</v>
      </c>
      <c r="AK76" s="168">
        <v>0</v>
      </c>
      <c r="AL76" s="168">
        <v>0</v>
      </c>
      <c r="AM76" s="191">
        <v>0</v>
      </c>
      <c r="AN76" s="138">
        <v>0</v>
      </c>
      <c r="AO76" s="168">
        <v>0</v>
      </c>
      <c r="AP76" s="192">
        <v>0</v>
      </c>
      <c r="AQ76" s="315">
        <v>0</v>
      </c>
      <c r="AR76" s="315">
        <v>0</v>
      </c>
    </row>
    <row r="77" spans="1:44">
      <c r="A77" s="312" t="s">
        <v>455</v>
      </c>
      <c r="B77" s="126">
        <v>0</v>
      </c>
      <c r="C77" s="169">
        <v>0</v>
      </c>
      <c r="D77" s="168">
        <v>0</v>
      </c>
      <c r="E77" s="170">
        <v>0</v>
      </c>
      <c r="F77" s="167">
        <v>1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1</v>
      </c>
      <c r="Y77" s="168">
        <v>0</v>
      </c>
      <c r="Z77" s="168">
        <v>0</v>
      </c>
      <c r="AA77" s="168">
        <v>1</v>
      </c>
      <c r="AB77" s="168">
        <v>0</v>
      </c>
      <c r="AC77" s="168">
        <v>0</v>
      </c>
      <c r="AD77" s="192">
        <v>0</v>
      </c>
      <c r="AE77" s="167">
        <v>43</v>
      </c>
      <c r="AF77" s="168">
        <v>21</v>
      </c>
      <c r="AG77" s="168">
        <v>27</v>
      </c>
      <c r="AH77" s="168">
        <v>34</v>
      </c>
      <c r="AI77" s="192">
        <v>9</v>
      </c>
      <c r="AJ77" s="190">
        <v>34</v>
      </c>
      <c r="AK77" s="168">
        <v>0</v>
      </c>
      <c r="AL77" s="168">
        <v>0</v>
      </c>
      <c r="AM77" s="191">
        <v>0</v>
      </c>
      <c r="AN77" s="138">
        <v>0</v>
      </c>
      <c r="AO77" s="168">
        <v>0</v>
      </c>
      <c r="AP77" s="192">
        <v>0</v>
      </c>
      <c r="AQ77" s="315">
        <v>0</v>
      </c>
      <c r="AR77" s="315">
        <v>0</v>
      </c>
    </row>
    <row r="78" spans="1:44">
      <c r="A78" s="312" t="s">
        <v>456</v>
      </c>
      <c r="B78" s="126">
        <v>0</v>
      </c>
      <c r="C78" s="169">
        <v>0</v>
      </c>
      <c r="D78" s="168">
        <v>0</v>
      </c>
      <c r="E78" s="170">
        <v>0</v>
      </c>
      <c r="F78" s="167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0</v>
      </c>
      <c r="AD78" s="192">
        <v>0</v>
      </c>
      <c r="AE78" s="167">
        <v>17</v>
      </c>
      <c r="AF78" s="168">
        <v>10</v>
      </c>
      <c r="AG78" s="168">
        <v>13</v>
      </c>
      <c r="AH78" s="168">
        <v>13</v>
      </c>
      <c r="AI78" s="192">
        <v>4</v>
      </c>
      <c r="AJ78" s="190">
        <v>13</v>
      </c>
      <c r="AK78" s="168">
        <v>182</v>
      </c>
      <c r="AL78" s="168">
        <v>0</v>
      </c>
      <c r="AM78" s="191">
        <v>0</v>
      </c>
      <c r="AN78" s="138">
        <v>0</v>
      </c>
      <c r="AO78" s="168">
        <v>0</v>
      </c>
      <c r="AP78" s="192">
        <v>0</v>
      </c>
      <c r="AQ78" s="315">
        <v>0</v>
      </c>
      <c r="AR78" s="315">
        <v>0</v>
      </c>
    </row>
    <row r="79" spans="1:44">
      <c r="A79" s="312" t="s">
        <v>457</v>
      </c>
      <c r="B79" s="126">
        <v>0</v>
      </c>
      <c r="C79" s="169">
        <v>0</v>
      </c>
      <c r="D79" s="168">
        <v>0</v>
      </c>
      <c r="E79" s="170">
        <v>0</v>
      </c>
      <c r="F79" s="167">
        <v>3</v>
      </c>
      <c r="G79" s="168">
        <v>3</v>
      </c>
      <c r="H79" s="168">
        <v>1</v>
      </c>
      <c r="I79" s="168">
        <v>0</v>
      </c>
      <c r="J79" s="168">
        <v>0</v>
      </c>
      <c r="K79" s="168">
        <v>1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1</v>
      </c>
      <c r="Y79" s="168">
        <v>2</v>
      </c>
      <c r="Z79" s="168">
        <v>0</v>
      </c>
      <c r="AA79" s="168">
        <v>1</v>
      </c>
      <c r="AB79" s="168">
        <v>0</v>
      </c>
      <c r="AC79" s="168">
        <v>0</v>
      </c>
      <c r="AD79" s="192">
        <v>2</v>
      </c>
      <c r="AE79" s="167">
        <v>122</v>
      </c>
      <c r="AF79" s="168">
        <v>97</v>
      </c>
      <c r="AG79" s="168">
        <v>67</v>
      </c>
      <c r="AH79" s="168">
        <v>75</v>
      </c>
      <c r="AI79" s="192">
        <v>0</v>
      </c>
      <c r="AJ79" s="190">
        <v>4</v>
      </c>
      <c r="AK79" s="168">
        <v>71</v>
      </c>
      <c r="AL79" s="168">
        <v>0</v>
      </c>
      <c r="AM79" s="191">
        <v>0</v>
      </c>
      <c r="AN79" s="138">
        <v>0</v>
      </c>
      <c r="AO79" s="168">
        <v>0</v>
      </c>
      <c r="AP79" s="192">
        <v>0</v>
      </c>
      <c r="AQ79" s="315">
        <v>0</v>
      </c>
      <c r="AR79" s="315">
        <v>0</v>
      </c>
    </row>
    <row r="80" spans="1:44">
      <c r="A80" s="312" t="s">
        <v>458</v>
      </c>
      <c r="B80" s="126">
        <v>0</v>
      </c>
      <c r="C80" s="169">
        <v>0</v>
      </c>
      <c r="D80" s="168">
        <v>0</v>
      </c>
      <c r="E80" s="170">
        <v>0</v>
      </c>
      <c r="F80" s="167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92">
        <v>0</v>
      </c>
      <c r="AE80" s="167">
        <v>2</v>
      </c>
      <c r="AF80" s="168">
        <v>1</v>
      </c>
      <c r="AG80" s="168">
        <v>2</v>
      </c>
      <c r="AH80" s="168">
        <v>0</v>
      </c>
      <c r="AI80" s="192">
        <v>2</v>
      </c>
      <c r="AJ80" s="190">
        <v>0</v>
      </c>
      <c r="AK80" s="168">
        <v>0</v>
      </c>
      <c r="AL80" s="168">
        <v>0</v>
      </c>
      <c r="AM80" s="191">
        <v>0</v>
      </c>
      <c r="AN80" s="138">
        <v>0</v>
      </c>
      <c r="AO80" s="168">
        <v>0</v>
      </c>
      <c r="AP80" s="192">
        <v>0</v>
      </c>
      <c r="AQ80" s="315">
        <v>0</v>
      </c>
      <c r="AR80" s="315">
        <v>0</v>
      </c>
    </row>
    <row r="81" spans="1:44">
      <c r="A81" s="312" t="s">
        <v>459</v>
      </c>
      <c r="B81" s="126">
        <v>0</v>
      </c>
      <c r="C81" s="169">
        <v>0</v>
      </c>
      <c r="D81" s="168">
        <v>0</v>
      </c>
      <c r="E81" s="170">
        <v>0</v>
      </c>
      <c r="F81" s="167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92">
        <v>0</v>
      </c>
      <c r="AE81" s="167">
        <v>0</v>
      </c>
      <c r="AF81" s="168">
        <v>0</v>
      </c>
      <c r="AG81" s="168">
        <v>0</v>
      </c>
      <c r="AH81" s="168">
        <v>0</v>
      </c>
      <c r="AI81" s="192">
        <v>0</v>
      </c>
      <c r="AJ81" s="190">
        <v>0</v>
      </c>
      <c r="AK81" s="168">
        <v>0</v>
      </c>
      <c r="AL81" s="168">
        <v>0</v>
      </c>
      <c r="AM81" s="191">
        <v>0</v>
      </c>
      <c r="AN81" s="138">
        <v>0</v>
      </c>
      <c r="AO81" s="168">
        <v>0</v>
      </c>
      <c r="AP81" s="192">
        <v>0</v>
      </c>
      <c r="AQ81" s="315">
        <v>0</v>
      </c>
      <c r="AR81" s="315">
        <v>0</v>
      </c>
    </row>
    <row r="82" spans="1:44">
      <c r="A82" s="312" t="s">
        <v>460</v>
      </c>
      <c r="B82" s="126">
        <v>0</v>
      </c>
      <c r="C82" s="169">
        <v>0</v>
      </c>
      <c r="D82" s="168">
        <v>0</v>
      </c>
      <c r="E82" s="170">
        <v>0</v>
      </c>
      <c r="F82" s="167">
        <v>5</v>
      </c>
      <c r="G82" s="168">
        <v>3</v>
      </c>
      <c r="H82" s="168">
        <v>4</v>
      </c>
      <c r="I82" s="168">
        <v>0</v>
      </c>
      <c r="J82" s="168">
        <v>1</v>
      </c>
      <c r="K82" s="168">
        <v>4</v>
      </c>
      <c r="L82" s="168">
        <v>1</v>
      </c>
      <c r="M82" s="168">
        <v>1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2</v>
      </c>
      <c r="Y82" s="168">
        <v>2</v>
      </c>
      <c r="Z82" s="168">
        <v>1</v>
      </c>
      <c r="AA82" s="168">
        <v>3</v>
      </c>
      <c r="AB82" s="168">
        <v>2</v>
      </c>
      <c r="AC82" s="168">
        <v>0</v>
      </c>
      <c r="AD82" s="192">
        <v>0</v>
      </c>
      <c r="AE82" s="167">
        <v>232</v>
      </c>
      <c r="AF82" s="168">
        <v>209</v>
      </c>
      <c r="AG82" s="168">
        <v>156</v>
      </c>
      <c r="AH82" s="168">
        <v>63</v>
      </c>
      <c r="AI82" s="192">
        <v>107</v>
      </c>
      <c r="AJ82" s="190">
        <v>63</v>
      </c>
      <c r="AK82" s="168">
        <v>61</v>
      </c>
      <c r="AL82" s="168">
        <v>39</v>
      </c>
      <c r="AM82" s="191">
        <v>0</v>
      </c>
      <c r="AN82" s="138">
        <v>0</v>
      </c>
      <c r="AO82" s="168">
        <v>0</v>
      </c>
      <c r="AP82" s="192">
        <v>0</v>
      </c>
      <c r="AQ82" s="315">
        <v>0</v>
      </c>
      <c r="AR82" s="315">
        <v>0</v>
      </c>
    </row>
    <row r="83" spans="1:44" ht="13.5">
      <c r="A83" s="316" t="s">
        <v>461</v>
      </c>
      <c r="B83" s="200">
        <f>SUM(B70:B82)</f>
        <v>0</v>
      </c>
      <c r="C83" s="173">
        <f t="shared" ref="C83:AR83" si="6">SUM(C70:C82)</f>
        <v>0</v>
      </c>
      <c r="D83" s="172">
        <f t="shared" si="6"/>
        <v>0</v>
      </c>
      <c r="E83" s="174">
        <f t="shared" si="6"/>
        <v>0</v>
      </c>
      <c r="F83" s="171">
        <f t="shared" si="6"/>
        <v>12</v>
      </c>
      <c r="G83" s="172">
        <f t="shared" si="6"/>
        <v>7</v>
      </c>
      <c r="H83" s="172">
        <f t="shared" si="6"/>
        <v>7</v>
      </c>
      <c r="I83" s="172">
        <f t="shared" si="6"/>
        <v>0</v>
      </c>
      <c r="J83" s="172">
        <f t="shared" si="6"/>
        <v>2</v>
      </c>
      <c r="K83" s="172">
        <f t="shared" si="6"/>
        <v>6</v>
      </c>
      <c r="L83" s="172">
        <f t="shared" si="6"/>
        <v>1</v>
      </c>
      <c r="M83" s="172">
        <f t="shared" si="6"/>
        <v>1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5</v>
      </c>
      <c r="Y83" s="172">
        <f t="shared" si="6"/>
        <v>6</v>
      </c>
      <c r="Z83" s="172">
        <f t="shared" si="6"/>
        <v>1</v>
      </c>
      <c r="AA83" s="172">
        <f t="shared" si="6"/>
        <v>7</v>
      </c>
      <c r="AB83" s="172">
        <f t="shared" si="6"/>
        <v>3</v>
      </c>
      <c r="AC83" s="172">
        <f t="shared" si="6"/>
        <v>0</v>
      </c>
      <c r="AD83" s="195">
        <f t="shared" si="6"/>
        <v>2</v>
      </c>
      <c r="AE83" s="171">
        <f t="shared" si="6"/>
        <v>700</v>
      </c>
      <c r="AF83" s="172">
        <f t="shared" si="6"/>
        <v>476</v>
      </c>
      <c r="AG83" s="172">
        <f t="shared" si="6"/>
        <v>400</v>
      </c>
      <c r="AH83" s="172">
        <f t="shared" si="6"/>
        <v>417</v>
      </c>
      <c r="AI83" s="195">
        <f t="shared" si="6"/>
        <v>152</v>
      </c>
      <c r="AJ83" s="193">
        <f t="shared" si="6"/>
        <v>139</v>
      </c>
      <c r="AK83" s="172">
        <f t="shared" si="6"/>
        <v>501</v>
      </c>
      <c r="AL83" s="172">
        <f t="shared" si="6"/>
        <v>172</v>
      </c>
      <c r="AM83" s="194">
        <f t="shared" si="6"/>
        <v>0</v>
      </c>
      <c r="AN83" s="139">
        <f t="shared" si="6"/>
        <v>0</v>
      </c>
      <c r="AO83" s="172">
        <f t="shared" si="6"/>
        <v>0</v>
      </c>
      <c r="AP83" s="195">
        <f t="shared" si="6"/>
        <v>0</v>
      </c>
      <c r="AQ83" s="317">
        <f t="shared" si="6"/>
        <v>0</v>
      </c>
      <c r="AR83" s="317">
        <f t="shared" si="6"/>
        <v>0</v>
      </c>
    </row>
    <row r="84" spans="1:44">
      <c r="A84" s="312" t="s">
        <v>462</v>
      </c>
      <c r="B84" s="126">
        <v>0</v>
      </c>
      <c r="C84" s="169">
        <v>0</v>
      </c>
      <c r="D84" s="168">
        <v>0</v>
      </c>
      <c r="E84" s="170">
        <v>0</v>
      </c>
      <c r="F84" s="167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92">
        <v>0</v>
      </c>
      <c r="AE84" s="167">
        <v>34</v>
      </c>
      <c r="AF84" s="168">
        <v>24</v>
      </c>
      <c r="AG84" s="168">
        <v>23</v>
      </c>
      <c r="AH84" s="168">
        <v>30</v>
      </c>
      <c r="AI84" s="192">
        <v>4</v>
      </c>
      <c r="AJ84" s="190">
        <v>17</v>
      </c>
      <c r="AK84" s="168">
        <v>19</v>
      </c>
      <c r="AL84" s="168">
        <v>7</v>
      </c>
      <c r="AM84" s="191">
        <v>0</v>
      </c>
      <c r="AN84" s="138">
        <v>0</v>
      </c>
      <c r="AO84" s="168">
        <v>0</v>
      </c>
      <c r="AP84" s="192">
        <v>0</v>
      </c>
      <c r="AQ84" s="315">
        <v>0</v>
      </c>
      <c r="AR84" s="315">
        <v>0</v>
      </c>
    </row>
    <row r="85" spans="1:44">
      <c r="A85" s="312" t="s">
        <v>463</v>
      </c>
      <c r="B85" s="126">
        <v>0</v>
      </c>
      <c r="C85" s="169">
        <v>0</v>
      </c>
      <c r="D85" s="168">
        <v>0</v>
      </c>
      <c r="E85" s="170">
        <v>0</v>
      </c>
      <c r="F85" s="167">
        <v>2</v>
      </c>
      <c r="G85" s="168">
        <v>0</v>
      </c>
      <c r="H85" s="168">
        <v>2</v>
      </c>
      <c r="I85" s="168">
        <v>2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2</v>
      </c>
      <c r="Z85" s="168">
        <v>0</v>
      </c>
      <c r="AA85" s="168">
        <v>0</v>
      </c>
      <c r="AB85" s="168">
        <v>0</v>
      </c>
      <c r="AC85" s="168">
        <v>2</v>
      </c>
      <c r="AD85" s="192">
        <v>0</v>
      </c>
      <c r="AE85" s="167">
        <v>40</v>
      </c>
      <c r="AF85" s="168">
        <v>24</v>
      </c>
      <c r="AG85" s="168">
        <v>22</v>
      </c>
      <c r="AH85" s="168">
        <v>10</v>
      </c>
      <c r="AI85" s="192">
        <v>30</v>
      </c>
      <c r="AJ85" s="190">
        <v>0</v>
      </c>
      <c r="AK85" s="168">
        <v>0</v>
      </c>
      <c r="AL85" s="168">
        <v>0</v>
      </c>
      <c r="AM85" s="191">
        <v>0</v>
      </c>
      <c r="AN85" s="138">
        <v>0</v>
      </c>
      <c r="AO85" s="168">
        <v>0</v>
      </c>
      <c r="AP85" s="192">
        <v>0</v>
      </c>
      <c r="AQ85" s="315">
        <v>0</v>
      </c>
      <c r="AR85" s="315">
        <v>0</v>
      </c>
    </row>
    <row r="86" spans="1:44">
      <c r="A86" s="312" t="s">
        <v>464</v>
      </c>
      <c r="B86" s="126">
        <v>0</v>
      </c>
      <c r="C86" s="169">
        <v>0</v>
      </c>
      <c r="D86" s="168">
        <v>0</v>
      </c>
      <c r="E86" s="170">
        <v>0</v>
      </c>
      <c r="F86" s="167">
        <v>1</v>
      </c>
      <c r="G86" s="168">
        <v>1</v>
      </c>
      <c r="H86" s="168">
        <v>1</v>
      </c>
      <c r="I86" s="168">
        <v>0</v>
      </c>
      <c r="J86" s="168">
        <v>1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1</v>
      </c>
      <c r="Z86" s="168">
        <v>0</v>
      </c>
      <c r="AA86" s="168">
        <v>0</v>
      </c>
      <c r="AB86" s="168">
        <v>0</v>
      </c>
      <c r="AC86" s="168">
        <v>1</v>
      </c>
      <c r="AD86" s="192">
        <v>0</v>
      </c>
      <c r="AE86" s="167">
        <v>16</v>
      </c>
      <c r="AF86" s="168">
        <v>13</v>
      </c>
      <c r="AG86" s="168">
        <v>12</v>
      </c>
      <c r="AH86" s="168">
        <v>8</v>
      </c>
      <c r="AI86" s="192">
        <v>8</v>
      </c>
      <c r="AJ86" s="190">
        <v>0</v>
      </c>
      <c r="AK86" s="168">
        <v>0</v>
      </c>
      <c r="AL86" s="168">
        <v>0</v>
      </c>
      <c r="AM86" s="191">
        <v>0</v>
      </c>
      <c r="AN86" s="138">
        <v>0</v>
      </c>
      <c r="AO86" s="168">
        <v>0</v>
      </c>
      <c r="AP86" s="192">
        <v>0</v>
      </c>
      <c r="AQ86" s="315">
        <v>0</v>
      </c>
      <c r="AR86" s="315">
        <v>0</v>
      </c>
    </row>
    <row r="87" spans="1:44">
      <c r="A87" s="312" t="s">
        <v>465</v>
      </c>
      <c r="B87" s="126">
        <v>0</v>
      </c>
      <c r="C87" s="169">
        <v>0</v>
      </c>
      <c r="D87" s="168">
        <v>0</v>
      </c>
      <c r="E87" s="170">
        <v>0</v>
      </c>
      <c r="F87" s="167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92">
        <v>0</v>
      </c>
      <c r="AE87" s="167">
        <v>1</v>
      </c>
      <c r="AF87" s="168">
        <v>0</v>
      </c>
      <c r="AG87" s="168">
        <v>0</v>
      </c>
      <c r="AH87" s="168">
        <v>0</v>
      </c>
      <c r="AI87" s="192">
        <v>1</v>
      </c>
      <c r="AJ87" s="190">
        <v>0</v>
      </c>
      <c r="AK87" s="168">
        <v>0</v>
      </c>
      <c r="AL87" s="168">
        <v>0</v>
      </c>
      <c r="AM87" s="191">
        <v>0</v>
      </c>
      <c r="AN87" s="138">
        <v>0</v>
      </c>
      <c r="AO87" s="168">
        <v>0</v>
      </c>
      <c r="AP87" s="192">
        <v>0</v>
      </c>
      <c r="AQ87" s="315">
        <v>0</v>
      </c>
      <c r="AR87" s="315">
        <v>0</v>
      </c>
    </row>
    <row r="88" spans="1:44">
      <c r="A88" s="312" t="s">
        <v>466</v>
      </c>
      <c r="B88" s="126">
        <v>0</v>
      </c>
      <c r="C88" s="169">
        <v>0</v>
      </c>
      <c r="D88" s="168">
        <v>0</v>
      </c>
      <c r="E88" s="170">
        <v>0</v>
      </c>
      <c r="F88" s="167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0</v>
      </c>
      <c r="AD88" s="192">
        <v>0</v>
      </c>
      <c r="AE88" s="167">
        <v>39</v>
      </c>
      <c r="AF88" s="168">
        <v>24</v>
      </c>
      <c r="AG88" s="168">
        <v>16</v>
      </c>
      <c r="AH88" s="168">
        <v>15</v>
      </c>
      <c r="AI88" s="192">
        <v>24</v>
      </c>
      <c r="AJ88" s="190">
        <v>0</v>
      </c>
      <c r="AK88" s="168">
        <v>0</v>
      </c>
      <c r="AL88" s="168">
        <v>0</v>
      </c>
      <c r="AM88" s="191">
        <v>0</v>
      </c>
      <c r="AN88" s="138">
        <v>0</v>
      </c>
      <c r="AO88" s="168">
        <v>0</v>
      </c>
      <c r="AP88" s="192">
        <v>0</v>
      </c>
      <c r="AQ88" s="315">
        <v>0</v>
      </c>
      <c r="AR88" s="315">
        <v>0</v>
      </c>
    </row>
    <row r="89" spans="1:44">
      <c r="A89" s="312" t="s">
        <v>467</v>
      </c>
      <c r="B89" s="126">
        <v>0</v>
      </c>
      <c r="C89" s="169">
        <v>0</v>
      </c>
      <c r="D89" s="168">
        <v>0</v>
      </c>
      <c r="E89" s="170">
        <v>0</v>
      </c>
      <c r="F89" s="167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92">
        <v>0</v>
      </c>
      <c r="AE89" s="167">
        <v>13</v>
      </c>
      <c r="AF89" s="168">
        <v>7</v>
      </c>
      <c r="AG89" s="168">
        <v>7</v>
      </c>
      <c r="AH89" s="168">
        <v>3</v>
      </c>
      <c r="AI89" s="192">
        <v>10</v>
      </c>
      <c r="AJ89" s="190">
        <v>0</v>
      </c>
      <c r="AK89" s="168">
        <v>0</v>
      </c>
      <c r="AL89" s="168">
        <v>0</v>
      </c>
      <c r="AM89" s="191">
        <v>0</v>
      </c>
      <c r="AN89" s="138">
        <v>0</v>
      </c>
      <c r="AO89" s="168">
        <v>0</v>
      </c>
      <c r="AP89" s="192">
        <v>0</v>
      </c>
      <c r="AQ89" s="315">
        <v>0</v>
      </c>
      <c r="AR89" s="315">
        <v>0</v>
      </c>
    </row>
    <row r="90" spans="1:44">
      <c r="A90" s="312" t="s">
        <v>468</v>
      </c>
      <c r="B90" s="126">
        <v>0</v>
      </c>
      <c r="C90" s="169">
        <v>0</v>
      </c>
      <c r="D90" s="168">
        <v>0</v>
      </c>
      <c r="E90" s="170">
        <v>0</v>
      </c>
      <c r="F90" s="167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92">
        <v>0</v>
      </c>
      <c r="AE90" s="167">
        <v>55</v>
      </c>
      <c r="AF90" s="168">
        <v>26</v>
      </c>
      <c r="AG90" s="168">
        <v>25</v>
      </c>
      <c r="AH90" s="168">
        <v>0</v>
      </c>
      <c r="AI90" s="192">
        <v>0</v>
      </c>
      <c r="AJ90" s="190">
        <v>0</v>
      </c>
      <c r="AK90" s="168">
        <v>0</v>
      </c>
      <c r="AL90" s="168">
        <v>0</v>
      </c>
      <c r="AM90" s="191">
        <v>0</v>
      </c>
      <c r="AN90" s="138">
        <v>0</v>
      </c>
      <c r="AO90" s="168">
        <v>0</v>
      </c>
      <c r="AP90" s="192">
        <v>0</v>
      </c>
      <c r="AQ90" s="315">
        <v>0</v>
      </c>
      <c r="AR90" s="315">
        <v>0</v>
      </c>
    </row>
    <row r="91" spans="1:44">
      <c r="A91" s="312" t="s">
        <v>469</v>
      </c>
      <c r="B91" s="126">
        <v>0</v>
      </c>
      <c r="C91" s="169">
        <v>0</v>
      </c>
      <c r="D91" s="168">
        <v>0</v>
      </c>
      <c r="E91" s="170">
        <v>0</v>
      </c>
      <c r="F91" s="167">
        <v>2</v>
      </c>
      <c r="G91" s="168">
        <v>2</v>
      </c>
      <c r="H91" s="168">
        <v>2</v>
      </c>
      <c r="I91" s="168">
        <v>0</v>
      </c>
      <c r="J91" s="168">
        <v>0</v>
      </c>
      <c r="K91" s="168">
        <v>2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2</v>
      </c>
      <c r="Z91" s="168">
        <v>0</v>
      </c>
      <c r="AA91" s="168">
        <v>1</v>
      </c>
      <c r="AB91" s="168">
        <v>1</v>
      </c>
      <c r="AC91" s="168">
        <v>0</v>
      </c>
      <c r="AD91" s="192">
        <v>0</v>
      </c>
      <c r="AE91" s="167">
        <v>128</v>
      </c>
      <c r="AF91" s="168">
        <v>70</v>
      </c>
      <c r="AG91" s="168">
        <v>53</v>
      </c>
      <c r="AH91" s="168">
        <v>120</v>
      </c>
      <c r="AI91" s="192">
        <v>8</v>
      </c>
      <c r="AJ91" s="190">
        <v>8</v>
      </c>
      <c r="AK91" s="168">
        <v>4</v>
      </c>
      <c r="AL91" s="168">
        <v>75</v>
      </c>
      <c r="AM91" s="191">
        <v>0</v>
      </c>
      <c r="AN91" s="138">
        <v>0</v>
      </c>
      <c r="AO91" s="168">
        <v>0</v>
      </c>
      <c r="AP91" s="192">
        <v>0</v>
      </c>
      <c r="AQ91" s="315">
        <v>0</v>
      </c>
      <c r="AR91" s="315">
        <v>0</v>
      </c>
    </row>
    <row r="92" spans="1:44">
      <c r="A92" s="312" t="s">
        <v>470</v>
      </c>
      <c r="B92" s="126">
        <v>0</v>
      </c>
      <c r="C92" s="169">
        <v>0</v>
      </c>
      <c r="D92" s="168">
        <v>0</v>
      </c>
      <c r="E92" s="170">
        <v>0</v>
      </c>
      <c r="F92" s="167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92">
        <v>0</v>
      </c>
      <c r="AE92" s="167">
        <v>4</v>
      </c>
      <c r="AF92" s="168">
        <v>2</v>
      </c>
      <c r="AG92" s="168">
        <v>2</v>
      </c>
      <c r="AH92" s="168">
        <v>0</v>
      </c>
      <c r="AI92" s="192">
        <v>0</v>
      </c>
      <c r="AJ92" s="190">
        <v>0</v>
      </c>
      <c r="AK92" s="168">
        <v>0</v>
      </c>
      <c r="AL92" s="168">
        <v>0</v>
      </c>
      <c r="AM92" s="191">
        <v>0</v>
      </c>
      <c r="AN92" s="138">
        <v>0</v>
      </c>
      <c r="AO92" s="168">
        <v>0</v>
      </c>
      <c r="AP92" s="192">
        <v>0</v>
      </c>
      <c r="AQ92" s="315">
        <v>0</v>
      </c>
      <c r="AR92" s="315">
        <v>0</v>
      </c>
    </row>
    <row r="93" spans="1:44">
      <c r="A93" s="312" t="s">
        <v>471</v>
      </c>
      <c r="B93" s="126">
        <v>0</v>
      </c>
      <c r="C93" s="169">
        <v>0</v>
      </c>
      <c r="D93" s="168">
        <v>0</v>
      </c>
      <c r="E93" s="170">
        <v>0</v>
      </c>
      <c r="F93" s="167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192">
        <v>0</v>
      </c>
      <c r="AE93" s="167">
        <v>83</v>
      </c>
      <c r="AF93" s="168">
        <v>38</v>
      </c>
      <c r="AG93" s="168">
        <v>42</v>
      </c>
      <c r="AH93" s="168">
        <v>70</v>
      </c>
      <c r="AI93" s="192">
        <v>10</v>
      </c>
      <c r="AJ93" s="190">
        <v>58</v>
      </c>
      <c r="AK93" s="168">
        <v>131</v>
      </c>
      <c r="AL93" s="168">
        <v>59</v>
      </c>
      <c r="AM93" s="191">
        <v>0</v>
      </c>
      <c r="AN93" s="138">
        <v>0</v>
      </c>
      <c r="AO93" s="168">
        <v>0</v>
      </c>
      <c r="AP93" s="192">
        <v>0</v>
      </c>
      <c r="AQ93" s="315">
        <v>0</v>
      </c>
      <c r="AR93" s="315">
        <v>0</v>
      </c>
    </row>
    <row r="94" spans="1:44">
      <c r="A94" s="312" t="s">
        <v>472</v>
      </c>
      <c r="B94" s="126">
        <v>0</v>
      </c>
      <c r="C94" s="169">
        <v>0</v>
      </c>
      <c r="D94" s="168">
        <v>0</v>
      </c>
      <c r="E94" s="170">
        <v>0</v>
      </c>
      <c r="F94" s="167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68">
        <v>0</v>
      </c>
      <c r="AB94" s="168">
        <v>0</v>
      </c>
      <c r="AC94" s="168">
        <v>0</v>
      </c>
      <c r="AD94" s="192">
        <v>0</v>
      </c>
      <c r="AE94" s="167">
        <v>2</v>
      </c>
      <c r="AF94" s="168">
        <v>1</v>
      </c>
      <c r="AG94" s="168">
        <v>2</v>
      </c>
      <c r="AH94" s="168">
        <v>2</v>
      </c>
      <c r="AI94" s="192">
        <v>0</v>
      </c>
      <c r="AJ94" s="190">
        <v>2</v>
      </c>
      <c r="AK94" s="168">
        <v>0</v>
      </c>
      <c r="AL94" s="168">
        <v>0</v>
      </c>
      <c r="AM94" s="191">
        <v>0</v>
      </c>
      <c r="AN94" s="138">
        <v>0</v>
      </c>
      <c r="AO94" s="168">
        <v>0</v>
      </c>
      <c r="AP94" s="192">
        <v>0</v>
      </c>
      <c r="AQ94" s="315">
        <v>0</v>
      </c>
      <c r="AR94" s="315">
        <v>0</v>
      </c>
    </row>
    <row r="95" spans="1:44" ht="14.25" thickBot="1">
      <c r="A95" s="316" t="s">
        <v>473</v>
      </c>
      <c r="B95" s="202">
        <f>SUM(B84:B94)</f>
        <v>0</v>
      </c>
      <c r="C95" s="203">
        <f t="shared" ref="C95:AR95" si="7">SUM(C84:C94)</f>
        <v>0</v>
      </c>
      <c r="D95" s="204">
        <f t="shared" si="7"/>
        <v>0</v>
      </c>
      <c r="E95" s="229">
        <f t="shared" si="7"/>
        <v>0</v>
      </c>
      <c r="F95" s="205">
        <f t="shared" si="7"/>
        <v>5</v>
      </c>
      <c r="G95" s="204">
        <f t="shared" si="7"/>
        <v>3</v>
      </c>
      <c r="H95" s="204">
        <f t="shared" si="7"/>
        <v>5</v>
      </c>
      <c r="I95" s="204">
        <f t="shared" si="7"/>
        <v>2</v>
      </c>
      <c r="J95" s="204">
        <f t="shared" si="7"/>
        <v>1</v>
      </c>
      <c r="K95" s="204">
        <f t="shared" si="7"/>
        <v>2</v>
      </c>
      <c r="L95" s="204">
        <f t="shared" si="7"/>
        <v>0</v>
      </c>
      <c r="M95" s="204">
        <f t="shared" si="7"/>
        <v>0</v>
      </c>
      <c r="N95" s="204">
        <f t="shared" si="7"/>
        <v>0</v>
      </c>
      <c r="O95" s="204">
        <f t="shared" si="7"/>
        <v>0</v>
      </c>
      <c r="P95" s="204">
        <f t="shared" si="7"/>
        <v>0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0</v>
      </c>
      <c r="Y95" s="204">
        <f t="shared" si="7"/>
        <v>5</v>
      </c>
      <c r="Z95" s="204">
        <f t="shared" si="7"/>
        <v>0</v>
      </c>
      <c r="AA95" s="204">
        <f t="shared" si="7"/>
        <v>1</v>
      </c>
      <c r="AB95" s="204">
        <f t="shared" si="7"/>
        <v>1</v>
      </c>
      <c r="AC95" s="204">
        <f t="shared" si="7"/>
        <v>3</v>
      </c>
      <c r="AD95" s="206">
        <f t="shared" si="7"/>
        <v>0</v>
      </c>
      <c r="AE95" s="205">
        <f t="shared" si="7"/>
        <v>415</v>
      </c>
      <c r="AF95" s="204">
        <f t="shared" si="7"/>
        <v>229</v>
      </c>
      <c r="AG95" s="204">
        <f t="shared" si="7"/>
        <v>204</v>
      </c>
      <c r="AH95" s="204">
        <f t="shared" si="7"/>
        <v>258</v>
      </c>
      <c r="AI95" s="206">
        <f t="shared" si="7"/>
        <v>95</v>
      </c>
      <c r="AJ95" s="207">
        <f t="shared" si="7"/>
        <v>85</v>
      </c>
      <c r="AK95" s="204">
        <f t="shared" si="7"/>
        <v>154</v>
      </c>
      <c r="AL95" s="204">
        <f t="shared" si="7"/>
        <v>141</v>
      </c>
      <c r="AM95" s="216">
        <f t="shared" si="7"/>
        <v>0</v>
      </c>
      <c r="AN95" s="155">
        <f t="shared" si="7"/>
        <v>0</v>
      </c>
      <c r="AO95" s="204">
        <f t="shared" si="7"/>
        <v>0</v>
      </c>
      <c r="AP95" s="206">
        <f t="shared" si="7"/>
        <v>0</v>
      </c>
      <c r="AQ95" s="317">
        <f t="shared" si="7"/>
        <v>0</v>
      </c>
      <c r="AR95" s="317">
        <f t="shared" si="7"/>
        <v>0</v>
      </c>
    </row>
    <row r="96" spans="1:44" ht="14.25" thickBot="1">
      <c r="A96" s="318" t="s">
        <v>386</v>
      </c>
      <c r="B96" s="208">
        <f>B17+B25+B35+B43+B55+B69+B83+B95</f>
        <v>0</v>
      </c>
      <c r="C96" s="181">
        <f>C17+C25+C35+C43+C55+C69+C83+C95</f>
        <v>0</v>
      </c>
      <c r="D96" s="180">
        <f t="shared" ref="D96:AP96" si="8">D17+D25+D35+D43+D55+D69+D83+D95</f>
        <v>0</v>
      </c>
      <c r="E96" s="182">
        <f t="shared" si="8"/>
        <v>0</v>
      </c>
      <c r="F96" s="179">
        <f t="shared" si="8"/>
        <v>56</v>
      </c>
      <c r="G96" s="180">
        <f t="shared" si="8"/>
        <v>27</v>
      </c>
      <c r="H96" s="180">
        <f t="shared" si="8"/>
        <v>32</v>
      </c>
      <c r="I96" s="180">
        <f t="shared" si="8"/>
        <v>8</v>
      </c>
      <c r="J96" s="180">
        <f t="shared" si="8"/>
        <v>7</v>
      </c>
      <c r="K96" s="180">
        <f t="shared" si="8"/>
        <v>19</v>
      </c>
      <c r="L96" s="180">
        <f t="shared" si="8"/>
        <v>1</v>
      </c>
      <c r="M96" s="180">
        <f t="shared" si="8"/>
        <v>2</v>
      </c>
      <c r="N96" s="180">
        <f t="shared" si="8"/>
        <v>0</v>
      </c>
      <c r="O96" s="180">
        <f t="shared" si="8"/>
        <v>0</v>
      </c>
      <c r="P96" s="180">
        <f t="shared" si="8"/>
        <v>0</v>
      </c>
      <c r="Q96" s="180">
        <f t="shared" si="8"/>
        <v>0</v>
      </c>
      <c r="R96" s="180">
        <f t="shared" si="8"/>
        <v>0</v>
      </c>
      <c r="S96" s="180">
        <f t="shared" si="8"/>
        <v>3</v>
      </c>
      <c r="T96" s="180">
        <f t="shared" si="8"/>
        <v>0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14</v>
      </c>
      <c r="Y96" s="180">
        <f t="shared" si="8"/>
        <v>38</v>
      </c>
      <c r="Z96" s="180">
        <f t="shared" si="8"/>
        <v>4</v>
      </c>
      <c r="AA96" s="180">
        <f t="shared" si="8"/>
        <v>29</v>
      </c>
      <c r="AB96" s="180">
        <f t="shared" si="8"/>
        <v>16</v>
      </c>
      <c r="AC96" s="180">
        <f t="shared" si="8"/>
        <v>3</v>
      </c>
      <c r="AD96" s="209">
        <f t="shared" si="8"/>
        <v>8</v>
      </c>
      <c r="AE96" s="179">
        <f t="shared" si="8"/>
        <v>3070</v>
      </c>
      <c r="AF96" s="180">
        <f t="shared" si="8"/>
        <v>1652</v>
      </c>
      <c r="AG96" s="180">
        <f t="shared" si="8"/>
        <v>1535</v>
      </c>
      <c r="AH96" s="180">
        <f t="shared" si="8"/>
        <v>1898</v>
      </c>
      <c r="AI96" s="209">
        <f t="shared" si="8"/>
        <v>676</v>
      </c>
      <c r="AJ96" s="210">
        <f t="shared" si="8"/>
        <v>614</v>
      </c>
      <c r="AK96" s="180">
        <f t="shared" si="8"/>
        <v>1739</v>
      </c>
      <c r="AL96" s="180">
        <f t="shared" si="8"/>
        <v>1221</v>
      </c>
      <c r="AM96" s="230">
        <f t="shared" si="8"/>
        <v>5</v>
      </c>
      <c r="AN96" s="140">
        <f t="shared" si="8"/>
        <v>0</v>
      </c>
      <c r="AO96" s="180">
        <f t="shared" si="8"/>
        <v>0</v>
      </c>
      <c r="AP96" s="180">
        <f t="shared" si="8"/>
        <v>0</v>
      </c>
      <c r="AQ96" s="322"/>
      <c r="AR96" s="322"/>
    </row>
    <row r="97" spans="1:44">
      <c r="AQ97" s="311"/>
      <c r="AR97" s="311"/>
    </row>
    <row r="98" spans="1:44">
      <c r="AQ98" s="311"/>
      <c r="AR98" s="311"/>
    </row>
    <row r="99" spans="1:44">
      <c r="A99" s="1" t="s">
        <v>491</v>
      </c>
      <c r="B99" s="467">
        <f>B17</f>
        <v>0</v>
      </c>
      <c r="C99" s="352">
        <f t="shared" ref="C99:AP99" si="9">C17</f>
        <v>0</v>
      </c>
      <c r="D99" s="328">
        <f t="shared" si="9"/>
        <v>0</v>
      </c>
      <c r="E99" s="352">
        <f t="shared" si="9"/>
        <v>0</v>
      </c>
      <c r="F99" s="328">
        <f t="shared" si="9"/>
        <v>0</v>
      </c>
      <c r="G99" s="328">
        <f t="shared" si="9"/>
        <v>0</v>
      </c>
      <c r="H99" s="328">
        <f t="shared" si="9"/>
        <v>0</v>
      </c>
      <c r="I99" s="328">
        <f t="shared" si="9"/>
        <v>0</v>
      </c>
      <c r="J99" s="328">
        <f t="shared" si="9"/>
        <v>0</v>
      </c>
      <c r="K99" s="328">
        <f t="shared" si="9"/>
        <v>0</v>
      </c>
      <c r="L99" s="328">
        <f t="shared" si="9"/>
        <v>0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0</v>
      </c>
      <c r="S99" s="328">
        <f t="shared" si="9"/>
        <v>0</v>
      </c>
      <c r="T99" s="328">
        <f t="shared" si="9"/>
        <v>0</v>
      </c>
      <c r="U99" s="328">
        <f t="shared" si="9"/>
        <v>0</v>
      </c>
      <c r="V99" s="328">
        <f t="shared" si="9"/>
        <v>0</v>
      </c>
      <c r="W99" s="328">
        <f t="shared" si="9"/>
        <v>0</v>
      </c>
      <c r="X99" s="328">
        <f t="shared" si="9"/>
        <v>0</v>
      </c>
      <c r="Y99" s="328">
        <f t="shared" si="9"/>
        <v>0</v>
      </c>
      <c r="Z99" s="328">
        <f t="shared" si="9"/>
        <v>0</v>
      </c>
      <c r="AA99" s="328">
        <f t="shared" si="9"/>
        <v>0</v>
      </c>
      <c r="AB99" s="328">
        <f t="shared" si="9"/>
        <v>0</v>
      </c>
      <c r="AC99" s="328">
        <f t="shared" si="9"/>
        <v>0</v>
      </c>
      <c r="AD99" s="328">
        <f t="shared" si="9"/>
        <v>0</v>
      </c>
      <c r="AE99" s="328">
        <f t="shared" si="9"/>
        <v>28</v>
      </c>
      <c r="AF99" s="328">
        <f t="shared" si="9"/>
        <v>12</v>
      </c>
      <c r="AG99" s="328">
        <f t="shared" si="9"/>
        <v>11</v>
      </c>
      <c r="AH99" s="328">
        <f t="shared" si="9"/>
        <v>28</v>
      </c>
      <c r="AI99" s="328">
        <f t="shared" si="9"/>
        <v>0</v>
      </c>
      <c r="AJ99" s="328">
        <f t="shared" si="9"/>
        <v>0</v>
      </c>
      <c r="AK99" s="328">
        <f t="shared" si="9"/>
        <v>27</v>
      </c>
      <c r="AL99" s="328">
        <f t="shared" si="9"/>
        <v>1</v>
      </c>
      <c r="AM99" s="328">
        <f t="shared" si="9"/>
        <v>0</v>
      </c>
      <c r="AN99" s="328">
        <f t="shared" si="9"/>
        <v>0</v>
      </c>
      <c r="AO99" s="328">
        <f t="shared" si="9"/>
        <v>0</v>
      </c>
      <c r="AP99" s="328">
        <f t="shared" si="9"/>
        <v>0</v>
      </c>
      <c r="AQ99" s="311"/>
      <c r="AR99" s="311"/>
    </row>
    <row r="100" spans="1:44">
      <c r="A100" s="1" t="s">
        <v>386</v>
      </c>
      <c r="B100" s="467">
        <f>B96-B17</f>
        <v>0</v>
      </c>
      <c r="C100" s="352">
        <f t="shared" ref="C100:AP100" si="10">C96-C17</f>
        <v>0</v>
      </c>
      <c r="D100" s="328">
        <f t="shared" si="10"/>
        <v>0</v>
      </c>
      <c r="E100" s="352">
        <f t="shared" si="10"/>
        <v>0</v>
      </c>
      <c r="F100" s="328">
        <f t="shared" si="10"/>
        <v>56</v>
      </c>
      <c r="G100" s="328">
        <f t="shared" si="10"/>
        <v>27</v>
      </c>
      <c r="H100" s="328">
        <f t="shared" si="10"/>
        <v>32</v>
      </c>
      <c r="I100" s="328">
        <f t="shared" si="10"/>
        <v>8</v>
      </c>
      <c r="J100" s="328">
        <f t="shared" si="10"/>
        <v>7</v>
      </c>
      <c r="K100" s="328">
        <f t="shared" si="10"/>
        <v>19</v>
      </c>
      <c r="L100" s="328">
        <f t="shared" si="10"/>
        <v>1</v>
      </c>
      <c r="M100" s="328">
        <f t="shared" si="10"/>
        <v>2</v>
      </c>
      <c r="N100" s="328">
        <f t="shared" si="10"/>
        <v>0</v>
      </c>
      <c r="O100" s="328">
        <f t="shared" si="10"/>
        <v>0</v>
      </c>
      <c r="P100" s="328">
        <f t="shared" si="10"/>
        <v>0</v>
      </c>
      <c r="Q100" s="328">
        <f t="shared" si="10"/>
        <v>0</v>
      </c>
      <c r="R100" s="328">
        <f t="shared" si="10"/>
        <v>0</v>
      </c>
      <c r="S100" s="328">
        <f t="shared" si="10"/>
        <v>3</v>
      </c>
      <c r="T100" s="328">
        <f t="shared" si="10"/>
        <v>0</v>
      </c>
      <c r="U100" s="328">
        <f t="shared" si="10"/>
        <v>0</v>
      </c>
      <c r="V100" s="328">
        <f t="shared" si="10"/>
        <v>0</v>
      </c>
      <c r="W100" s="328">
        <f t="shared" si="10"/>
        <v>0</v>
      </c>
      <c r="X100" s="328">
        <f t="shared" si="10"/>
        <v>14</v>
      </c>
      <c r="Y100" s="328">
        <f t="shared" si="10"/>
        <v>38</v>
      </c>
      <c r="Z100" s="328">
        <f t="shared" si="10"/>
        <v>4</v>
      </c>
      <c r="AA100" s="328">
        <f t="shared" si="10"/>
        <v>29</v>
      </c>
      <c r="AB100" s="328">
        <f t="shared" si="10"/>
        <v>16</v>
      </c>
      <c r="AC100" s="328">
        <f t="shared" si="10"/>
        <v>3</v>
      </c>
      <c r="AD100" s="328">
        <f t="shared" si="10"/>
        <v>8</v>
      </c>
      <c r="AE100" s="328">
        <f t="shared" si="10"/>
        <v>3042</v>
      </c>
      <c r="AF100" s="328">
        <f t="shared" si="10"/>
        <v>1640</v>
      </c>
      <c r="AG100" s="328">
        <f t="shared" si="10"/>
        <v>1524</v>
      </c>
      <c r="AH100" s="328">
        <f t="shared" si="10"/>
        <v>1870</v>
      </c>
      <c r="AI100" s="328">
        <f t="shared" si="10"/>
        <v>676</v>
      </c>
      <c r="AJ100" s="328">
        <f t="shared" si="10"/>
        <v>614</v>
      </c>
      <c r="AK100" s="328">
        <f t="shared" si="10"/>
        <v>1712</v>
      </c>
      <c r="AL100" s="328">
        <f t="shared" si="10"/>
        <v>1220</v>
      </c>
      <c r="AM100" s="328">
        <f t="shared" si="10"/>
        <v>5</v>
      </c>
      <c r="AN100" s="328">
        <f t="shared" si="10"/>
        <v>0</v>
      </c>
      <c r="AO100" s="328">
        <f t="shared" si="10"/>
        <v>0</v>
      </c>
      <c r="AP100" s="328">
        <f t="shared" si="10"/>
        <v>0</v>
      </c>
      <c r="AQ100" s="311"/>
      <c r="AR100" s="311"/>
    </row>
    <row r="101" spans="1:44"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11"/>
      <c r="AR101" s="311"/>
    </row>
    <row r="102" spans="1:44"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</row>
    <row r="103" spans="1:44">
      <c r="AQ103" s="311"/>
      <c r="AR103" s="311"/>
    </row>
    <row r="104" spans="1:44">
      <c r="AQ104" s="311"/>
      <c r="AR104" s="311"/>
    </row>
    <row r="105" spans="1:44">
      <c r="AQ105" s="311"/>
      <c r="AR105" s="311"/>
    </row>
    <row r="106" spans="1:44">
      <c r="AQ106" s="311"/>
      <c r="AR106" s="311"/>
    </row>
    <row r="107" spans="1:44">
      <c r="AQ107" s="311"/>
      <c r="AR107" s="311"/>
    </row>
    <row r="108" spans="1:44">
      <c r="AQ108" s="311"/>
      <c r="AR108" s="311"/>
    </row>
    <row r="109" spans="1:44">
      <c r="AQ109" s="311"/>
      <c r="AR109" s="311"/>
    </row>
    <row r="110" spans="1:44">
      <c r="AQ110" s="311"/>
      <c r="AR110" s="311"/>
    </row>
    <row r="111" spans="1:44">
      <c r="AQ111" s="311"/>
      <c r="AR111" s="311"/>
    </row>
    <row r="112" spans="1:44">
      <c r="AQ112" s="311"/>
      <c r="AR112" s="311"/>
    </row>
    <row r="113" spans="43:44">
      <c r="AQ113" s="311"/>
      <c r="AR113" s="311"/>
    </row>
    <row r="114" spans="43:44">
      <c r="AQ114" s="311"/>
      <c r="AR114" s="311"/>
    </row>
    <row r="115" spans="43:44">
      <c r="AQ115" s="311"/>
      <c r="AR115" s="311"/>
    </row>
    <row r="116" spans="43:44">
      <c r="AQ116" s="311"/>
      <c r="AR116" s="311"/>
    </row>
    <row r="117" spans="43:44">
      <c r="AQ117" s="311"/>
      <c r="AR117" s="311"/>
    </row>
    <row r="118" spans="43:44">
      <c r="AQ118" s="311"/>
      <c r="AR118" s="311"/>
    </row>
    <row r="119" spans="43:44">
      <c r="AQ119" s="311"/>
      <c r="AR119" s="311"/>
    </row>
    <row r="120" spans="43:44">
      <c r="AQ120" s="311"/>
      <c r="AR120" s="311"/>
    </row>
    <row r="121" spans="43:44">
      <c r="AQ121" s="311"/>
      <c r="AR121" s="311"/>
    </row>
    <row r="122" spans="43:44">
      <c r="AQ122" s="311"/>
      <c r="AR122" s="311"/>
    </row>
  </sheetData>
  <mergeCells count="23">
    <mergeCell ref="AQ5:AQ8"/>
    <mergeCell ref="AR5:AR8"/>
    <mergeCell ref="A5:A6"/>
    <mergeCell ref="B5:C6"/>
    <mergeCell ref="D5:E6"/>
    <mergeCell ref="F6:F7"/>
    <mergeCell ref="AF6:AG6"/>
    <mergeCell ref="I6:W6"/>
    <mergeCell ref="F5:AD5"/>
    <mergeCell ref="G6:H6"/>
    <mergeCell ref="X6:Z6"/>
    <mergeCell ref="AA6:AD6"/>
    <mergeCell ref="AJ6:AJ7"/>
    <mergeCell ref="AE6:AE7"/>
    <mergeCell ref="AN6:AN7"/>
    <mergeCell ref="AM5:AM7"/>
    <mergeCell ref="AE5:AI5"/>
    <mergeCell ref="AJ5:AL5"/>
    <mergeCell ref="AN5:AP5"/>
    <mergeCell ref="AK6:AK7"/>
    <mergeCell ref="AL6:AL7"/>
    <mergeCell ref="AO6:AP6"/>
    <mergeCell ref="AH6:AI6"/>
  </mergeCells>
  <phoneticPr fontId="17" type="noConversion"/>
  <conditionalFormatting sqref="F9:F96">
    <cfRule type="cellIs" dxfId="230" priority="15" operator="notEqual">
      <formula>$AA9+$AB9+$AC9+$AD9</formula>
    </cfRule>
    <cfRule type="cellIs" dxfId="229" priority="16" operator="notEqual">
      <formula>$X9+$Y9+$Z9</formula>
    </cfRule>
  </conditionalFormatting>
  <conditionalFormatting sqref="G9:H96">
    <cfRule type="cellIs" dxfId="228" priority="14" operator="greaterThan">
      <formula>$F9</formula>
    </cfRule>
  </conditionalFormatting>
  <conditionalFormatting sqref="I9:W96">
    <cfRule type="cellIs" dxfId="227" priority="13" operator="greaterThan">
      <formula>$H9</formula>
    </cfRule>
  </conditionalFormatting>
  <conditionalFormatting sqref="X9:AD96">
    <cfRule type="cellIs" dxfId="226" priority="12" operator="greaterThan">
      <formula>$F9</formula>
    </cfRule>
  </conditionalFormatting>
  <conditionalFormatting sqref="AF9:AI96">
    <cfRule type="cellIs" dxfId="225" priority="11" operator="greaterThan">
      <formula>$AE9</formula>
    </cfRule>
  </conditionalFormatting>
  <conditionalFormatting sqref="AE9:AE96">
    <cfRule type="cellIs" dxfId="224" priority="10" operator="lessThan">
      <formula>$AH9+$AI9</formula>
    </cfRule>
  </conditionalFormatting>
  <conditionalFormatting sqref="AO9:AP96">
    <cfRule type="cellIs" dxfId="223" priority="9" operator="greaterThan">
      <formula>$AN9</formula>
    </cfRule>
  </conditionalFormatting>
  <conditionalFormatting sqref="F9:F96">
    <cfRule type="cellIs" dxfId="222" priority="7" operator="notEqual">
      <formula>$AA9+$AB9+$AC9+$AD9</formula>
    </cfRule>
    <cfRule type="cellIs" dxfId="221" priority="8" operator="notEqual">
      <formula>$X9+$Y9+$Z9</formula>
    </cfRule>
  </conditionalFormatting>
  <conditionalFormatting sqref="G9:H96">
    <cfRule type="cellIs" dxfId="220" priority="6" operator="greaterThan">
      <formula>$F9</formula>
    </cfRule>
  </conditionalFormatting>
  <conditionalFormatting sqref="I9:W96">
    <cfRule type="cellIs" dxfId="219" priority="5" operator="greaterThan">
      <formula>$H9</formula>
    </cfRule>
  </conditionalFormatting>
  <conditionalFormatting sqref="X9:AD96">
    <cfRule type="cellIs" dxfId="218" priority="4" operator="greaterThan">
      <formula>$F9</formula>
    </cfRule>
  </conditionalFormatting>
  <conditionalFormatting sqref="AF9:AI96">
    <cfRule type="cellIs" dxfId="217" priority="3" operator="greaterThan">
      <formula>$AE9</formula>
    </cfRule>
  </conditionalFormatting>
  <conditionalFormatting sqref="AE9:AE96">
    <cfRule type="cellIs" dxfId="216" priority="2" operator="lessThan">
      <formula>$AH9+$AI9</formula>
    </cfRule>
  </conditionalFormatting>
  <conditionalFormatting sqref="AO9:AP96">
    <cfRule type="cellIs" dxfId="215" priority="1" operator="greaterThan">
      <formula>$AN9</formula>
    </cfRule>
  </conditionalFormatting>
  <pageMargins left="0.75" right="0.75" top="1" bottom="1" header="0.4921259845" footer="0.4921259845"/>
  <pageSetup paperSize="9" scale="48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árok11">
    <pageSetUpPr fitToPage="1"/>
  </sheetPr>
  <dimension ref="A1:AP101"/>
  <sheetViews>
    <sheetView showGridLines="0" zoomScale="70" zoomScaleNormal="70" workbookViewId="0">
      <pane xSplit="1" ySplit="8" topLeftCell="B27" activePane="bottomRight" state="frozenSplit"/>
      <selection pane="topRight" activeCell="B1" sqref="B1"/>
      <selection pane="bottomLeft" activeCell="A8" sqref="A8"/>
      <selection pane="bottomRight" activeCell="B9" sqref="B9:AP95"/>
    </sheetView>
  </sheetViews>
  <sheetFormatPr defaultRowHeight="12.75"/>
  <cols>
    <col min="1" max="1" width="25.140625" style="44" customWidth="1"/>
    <col min="2" max="2" width="10.42578125" style="44" customWidth="1"/>
    <col min="3" max="3" width="14" style="44" customWidth="1"/>
    <col min="4" max="4" width="9.7109375" style="44" customWidth="1"/>
    <col min="5" max="5" width="13.7109375" style="44" customWidth="1"/>
    <col min="6" max="6" width="10" style="44" customWidth="1"/>
    <col min="7" max="7" width="9.140625" style="44"/>
    <col min="8" max="8" width="8.5703125" style="44" customWidth="1"/>
    <col min="9" max="23" width="7.7109375" style="44" customWidth="1"/>
    <col min="24" max="33" width="7.7109375" style="326" customWidth="1"/>
    <col min="34" max="34" width="9.85546875" style="326" customWidth="1"/>
    <col min="35" max="35" width="10.140625" style="326" customWidth="1"/>
    <col min="36" max="38" width="7.7109375" style="326" customWidth="1"/>
    <col min="39" max="39" width="11.42578125" style="326" customWidth="1"/>
    <col min="40" max="42" width="7.7109375" style="326" customWidth="1"/>
    <col min="43" max="16384" width="9.140625" style="44"/>
  </cols>
  <sheetData>
    <row r="1" spans="1:42" ht="18.75">
      <c r="A1" s="45" t="s">
        <v>182</v>
      </c>
      <c r="B1" s="45"/>
      <c r="C1" s="45"/>
      <c r="AI1" s="355"/>
      <c r="AJ1" s="355"/>
      <c r="AK1" s="355"/>
      <c r="AL1" s="355"/>
      <c r="AM1" s="355"/>
    </row>
    <row r="2" spans="1:42" ht="15.75">
      <c r="A2" s="28" t="s">
        <v>501</v>
      </c>
      <c r="B2" s="3"/>
      <c r="C2" s="3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</row>
    <row r="3" spans="1:42" ht="15.75">
      <c r="X3" s="327"/>
      <c r="Y3" s="327"/>
      <c r="Z3" s="327"/>
      <c r="AA3" s="327"/>
      <c r="AB3" s="327"/>
      <c r="AC3" s="327"/>
      <c r="AD3" s="327"/>
      <c r="AP3" s="301" t="s">
        <v>210</v>
      </c>
    </row>
    <row r="4" spans="1:42" ht="14.25" thickBot="1">
      <c r="X4" s="301"/>
      <c r="Y4" s="301"/>
      <c r="Z4" s="301"/>
      <c r="AA4" s="301"/>
      <c r="AB4" s="301"/>
      <c r="AC4" s="301"/>
      <c r="AD4" s="47" t="s">
        <v>211</v>
      </c>
    </row>
    <row r="5" spans="1:42" ht="42.75" customHeight="1">
      <c r="A5" s="533" t="s">
        <v>231</v>
      </c>
      <c r="B5" s="604" t="s">
        <v>230</v>
      </c>
      <c r="C5" s="696"/>
      <c r="D5" s="547" t="s">
        <v>229</v>
      </c>
      <c r="E5" s="527"/>
      <c r="F5" s="537" t="s">
        <v>364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81" t="s">
        <v>293</v>
      </c>
      <c r="AF5" s="552"/>
      <c r="AG5" s="552"/>
      <c r="AH5" s="552"/>
      <c r="AI5" s="582"/>
      <c r="AJ5" s="552" t="s">
        <v>300</v>
      </c>
      <c r="AK5" s="552"/>
      <c r="AL5" s="552"/>
      <c r="AM5" s="592" t="s">
        <v>351</v>
      </c>
      <c r="AN5" s="581" t="s">
        <v>301</v>
      </c>
      <c r="AO5" s="552"/>
      <c r="AP5" s="582"/>
    </row>
    <row r="6" spans="1:42" ht="42.75" customHeight="1">
      <c r="A6" s="534"/>
      <c r="B6" s="606"/>
      <c r="C6" s="540"/>
      <c r="D6" s="539"/>
      <c r="E6" s="529"/>
      <c r="F6" s="693" t="s">
        <v>45</v>
      </c>
      <c r="G6" s="694" t="s">
        <v>46</v>
      </c>
      <c r="H6" s="695"/>
      <c r="I6" s="599" t="s">
        <v>356</v>
      </c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1"/>
      <c r="X6" s="561" t="s">
        <v>249</v>
      </c>
      <c r="Y6" s="561"/>
      <c r="Z6" s="561"/>
      <c r="AA6" s="564" t="s">
        <v>249</v>
      </c>
      <c r="AB6" s="565"/>
      <c r="AC6" s="565"/>
      <c r="AD6" s="565"/>
      <c r="AE6" s="650" t="s">
        <v>45</v>
      </c>
      <c r="AF6" s="565" t="s">
        <v>46</v>
      </c>
      <c r="AG6" s="566"/>
      <c r="AH6" s="564" t="s">
        <v>155</v>
      </c>
      <c r="AI6" s="585"/>
      <c r="AJ6" s="679" t="s">
        <v>27</v>
      </c>
      <c r="AK6" s="678" t="s">
        <v>28</v>
      </c>
      <c r="AL6" s="677" t="s">
        <v>20</v>
      </c>
      <c r="AM6" s="593"/>
      <c r="AN6" s="650" t="s">
        <v>234</v>
      </c>
      <c r="AO6" s="564" t="s">
        <v>46</v>
      </c>
      <c r="AP6" s="585"/>
    </row>
    <row r="7" spans="1:42" ht="45" customHeight="1">
      <c r="A7" s="534"/>
      <c r="B7" s="106" t="s">
        <v>131</v>
      </c>
      <c r="C7" s="17" t="s">
        <v>255</v>
      </c>
      <c r="D7" s="71" t="s">
        <v>131</v>
      </c>
      <c r="E7" s="302" t="s">
        <v>255</v>
      </c>
      <c r="F7" s="540"/>
      <c r="G7" s="71" t="s">
        <v>47</v>
      </c>
      <c r="H7" s="17" t="s">
        <v>73</v>
      </c>
      <c r="I7" s="71" t="s">
        <v>132</v>
      </c>
      <c r="J7" s="71" t="s">
        <v>133</v>
      </c>
      <c r="K7" s="71" t="s">
        <v>134</v>
      </c>
      <c r="L7" s="71" t="s">
        <v>135</v>
      </c>
      <c r="M7" s="71" t="s">
        <v>136</v>
      </c>
      <c r="N7" s="71" t="s">
        <v>137</v>
      </c>
      <c r="O7" s="71" t="s">
        <v>138</v>
      </c>
      <c r="P7" s="71" t="s">
        <v>139</v>
      </c>
      <c r="Q7" s="71" t="s">
        <v>140</v>
      </c>
      <c r="R7" s="71" t="s">
        <v>141</v>
      </c>
      <c r="S7" s="71" t="s">
        <v>142</v>
      </c>
      <c r="T7" s="71" t="s">
        <v>143</v>
      </c>
      <c r="U7" s="71" t="s">
        <v>144</v>
      </c>
      <c r="V7" s="71" t="s">
        <v>145</v>
      </c>
      <c r="W7" s="270" t="s">
        <v>146</v>
      </c>
      <c r="X7" s="17" t="s">
        <v>246</v>
      </c>
      <c r="Y7" s="17" t="s">
        <v>238</v>
      </c>
      <c r="Z7" s="17" t="s">
        <v>239</v>
      </c>
      <c r="AA7" s="17" t="s">
        <v>244</v>
      </c>
      <c r="AB7" s="17" t="s">
        <v>242</v>
      </c>
      <c r="AC7" s="17" t="s">
        <v>243</v>
      </c>
      <c r="AD7" s="262" t="s">
        <v>245</v>
      </c>
      <c r="AE7" s="560"/>
      <c r="AF7" s="263" t="s">
        <v>47</v>
      </c>
      <c r="AG7" s="263" t="s">
        <v>73</v>
      </c>
      <c r="AH7" s="263" t="s">
        <v>299</v>
      </c>
      <c r="AI7" s="273" t="s">
        <v>58</v>
      </c>
      <c r="AJ7" s="568"/>
      <c r="AK7" s="561"/>
      <c r="AL7" s="576"/>
      <c r="AM7" s="576"/>
      <c r="AN7" s="560"/>
      <c r="AO7" s="263" t="s">
        <v>47</v>
      </c>
      <c r="AP7" s="273" t="s">
        <v>73</v>
      </c>
    </row>
    <row r="8" spans="1:42" ht="13.5" customHeight="1" thickBot="1">
      <c r="A8" s="73">
        <v>1</v>
      </c>
      <c r="B8" s="70">
        <v>2</v>
      </c>
      <c r="C8" s="72">
        <v>3</v>
      </c>
      <c r="D8" s="72">
        <v>5</v>
      </c>
      <c r="E8" s="75">
        <v>6</v>
      </c>
      <c r="F8" s="111">
        <v>8</v>
      </c>
      <c r="G8" s="72">
        <v>9</v>
      </c>
      <c r="H8" s="72">
        <v>10</v>
      </c>
      <c r="I8" s="72">
        <v>11</v>
      </c>
      <c r="J8" s="72">
        <v>12</v>
      </c>
      <c r="K8" s="72">
        <v>13</v>
      </c>
      <c r="L8" s="72">
        <v>14</v>
      </c>
      <c r="M8" s="72">
        <v>15</v>
      </c>
      <c r="N8" s="72">
        <v>16</v>
      </c>
      <c r="O8" s="72">
        <v>17</v>
      </c>
      <c r="P8" s="72">
        <v>18</v>
      </c>
      <c r="Q8" s="72">
        <v>19</v>
      </c>
      <c r="R8" s="72">
        <v>20</v>
      </c>
      <c r="S8" s="72">
        <v>21</v>
      </c>
      <c r="T8" s="72">
        <v>22</v>
      </c>
      <c r="U8" s="72">
        <v>23</v>
      </c>
      <c r="V8" s="72">
        <v>24</v>
      </c>
      <c r="W8" s="107">
        <v>25</v>
      </c>
      <c r="X8" s="72">
        <v>26</v>
      </c>
      <c r="Y8" s="107">
        <v>27</v>
      </c>
      <c r="Z8" s="72">
        <v>28</v>
      </c>
      <c r="AA8" s="107">
        <v>29</v>
      </c>
      <c r="AB8" s="72">
        <v>30</v>
      </c>
      <c r="AC8" s="107">
        <v>31</v>
      </c>
      <c r="AD8" s="82">
        <v>32</v>
      </c>
      <c r="AE8" s="113">
        <v>33</v>
      </c>
      <c r="AF8" s="114">
        <v>35</v>
      </c>
      <c r="AG8" s="114">
        <v>36</v>
      </c>
      <c r="AH8" s="114">
        <v>37</v>
      </c>
      <c r="AI8" s="116">
        <v>38</v>
      </c>
      <c r="AJ8" s="159">
        <v>39</v>
      </c>
      <c r="AK8" s="114">
        <v>40</v>
      </c>
      <c r="AL8" s="115">
        <v>41</v>
      </c>
      <c r="AM8" s="115">
        <v>42</v>
      </c>
      <c r="AN8" s="113">
        <v>43</v>
      </c>
      <c r="AO8" s="114">
        <v>44</v>
      </c>
      <c r="AP8" s="116">
        <v>45</v>
      </c>
    </row>
    <row r="9" spans="1:42" ht="13.5" thickTop="1">
      <c r="A9" s="306" t="s">
        <v>387</v>
      </c>
      <c r="B9" s="199">
        <v>0</v>
      </c>
      <c r="C9" s="165">
        <v>0</v>
      </c>
      <c r="D9" s="164">
        <v>0</v>
      </c>
      <c r="E9" s="165">
        <v>0</v>
      </c>
      <c r="F9" s="163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89">
        <v>0</v>
      </c>
      <c r="AE9" s="163">
        <v>0</v>
      </c>
      <c r="AF9" s="164">
        <v>0</v>
      </c>
      <c r="AG9" s="164">
        <v>0</v>
      </c>
      <c r="AH9" s="164">
        <v>0</v>
      </c>
      <c r="AI9" s="189">
        <v>0</v>
      </c>
      <c r="AJ9" s="187">
        <v>0</v>
      </c>
      <c r="AK9" s="164">
        <v>0</v>
      </c>
      <c r="AL9" s="164">
        <v>0</v>
      </c>
      <c r="AM9" s="188">
        <v>0</v>
      </c>
      <c r="AN9" s="163">
        <v>0</v>
      </c>
      <c r="AO9" s="164">
        <v>0</v>
      </c>
      <c r="AP9" s="189">
        <v>0</v>
      </c>
    </row>
    <row r="10" spans="1:42">
      <c r="A10" s="312" t="s">
        <v>388</v>
      </c>
      <c r="B10" s="126">
        <v>0</v>
      </c>
      <c r="C10" s="169">
        <v>0</v>
      </c>
      <c r="D10" s="168">
        <v>0</v>
      </c>
      <c r="E10" s="169">
        <v>0</v>
      </c>
      <c r="F10" s="167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92">
        <v>0</v>
      </c>
      <c r="AE10" s="167">
        <v>0</v>
      </c>
      <c r="AF10" s="168">
        <v>0</v>
      </c>
      <c r="AG10" s="168">
        <v>0</v>
      </c>
      <c r="AH10" s="168">
        <v>0</v>
      </c>
      <c r="AI10" s="192">
        <v>0</v>
      </c>
      <c r="AJ10" s="190">
        <v>0</v>
      </c>
      <c r="AK10" s="168">
        <v>0</v>
      </c>
      <c r="AL10" s="168">
        <v>0</v>
      </c>
      <c r="AM10" s="191">
        <v>0</v>
      </c>
      <c r="AN10" s="167">
        <v>0</v>
      </c>
      <c r="AO10" s="168">
        <v>0</v>
      </c>
      <c r="AP10" s="192">
        <v>0</v>
      </c>
    </row>
    <row r="11" spans="1:42">
      <c r="A11" s="312" t="s">
        <v>389</v>
      </c>
      <c r="B11" s="126">
        <v>0</v>
      </c>
      <c r="C11" s="169">
        <v>0</v>
      </c>
      <c r="D11" s="168">
        <v>0</v>
      </c>
      <c r="E11" s="169">
        <v>0</v>
      </c>
      <c r="F11" s="167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92">
        <v>0</v>
      </c>
      <c r="AE11" s="167">
        <v>0</v>
      </c>
      <c r="AF11" s="168">
        <v>0</v>
      </c>
      <c r="AG11" s="168">
        <v>0</v>
      </c>
      <c r="AH11" s="168">
        <v>0</v>
      </c>
      <c r="AI11" s="192">
        <v>0</v>
      </c>
      <c r="AJ11" s="190">
        <v>0</v>
      </c>
      <c r="AK11" s="168">
        <v>0</v>
      </c>
      <c r="AL11" s="168">
        <v>0</v>
      </c>
      <c r="AM11" s="191">
        <v>0</v>
      </c>
      <c r="AN11" s="167">
        <v>0</v>
      </c>
      <c r="AO11" s="168">
        <v>0</v>
      </c>
      <c r="AP11" s="192">
        <v>0</v>
      </c>
    </row>
    <row r="12" spans="1:42">
      <c r="A12" s="312" t="s">
        <v>390</v>
      </c>
      <c r="B12" s="126">
        <v>0</v>
      </c>
      <c r="C12" s="169">
        <v>0</v>
      </c>
      <c r="D12" s="168">
        <v>0</v>
      </c>
      <c r="E12" s="169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92">
        <v>0</v>
      </c>
      <c r="AE12" s="167">
        <v>0</v>
      </c>
      <c r="AF12" s="168">
        <v>0</v>
      </c>
      <c r="AG12" s="168">
        <v>0</v>
      </c>
      <c r="AH12" s="168">
        <v>0</v>
      </c>
      <c r="AI12" s="192">
        <v>0</v>
      </c>
      <c r="AJ12" s="190">
        <v>0</v>
      </c>
      <c r="AK12" s="168">
        <v>0</v>
      </c>
      <c r="AL12" s="168">
        <v>0</v>
      </c>
      <c r="AM12" s="191">
        <v>0</v>
      </c>
      <c r="AN12" s="167">
        <v>0</v>
      </c>
      <c r="AO12" s="168">
        <v>0</v>
      </c>
      <c r="AP12" s="192">
        <v>0</v>
      </c>
    </row>
    <row r="13" spans="1:42">
      <c r="A13" s="312" t="s">
        <v>391</v>
      </c>
      <c r="B13" s="126">
        <v>0</v>
      </c>
      <c r="C13" s="169">
        <v>0</v>
      </c>
      <c r="D13" s="168">
        <v>0</v>
      </c>
      <c r="E13" s="169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92">
        <v>0</v>
      </c>
      <c r="AE13" s="167">
        <v>0</v>
      </c>
      <c r="AF13" s="168">
        <v>0</v>
      </c>
      <c r="AG13" s="168">
        <v>0</v>
      </c>
      <c r="AH13" s="168">
        <v>0</v>
      </c>
      <c r="AI13" s="192">
        <v>0</v>
      </c>
      <c r="AJ13" s="190">
        <v>0</v>
      </c>
      <c r="AK13" s="168">
        <v>0</v>
      </c>
      <c r="AL13" s="168">
        <v>0</v>
      </c>
      <c r="AM13" s="191">
        <v>0</v>
      </c>
      <c r="AN13" s="167">
        <v>0</v>
      </c>
      <c r="AO13" s="168">
        <v>0</v>
      </c>
      <c r="AP13" s="192">
        <v>0</v>
      </c>
    </row>
    <row r="14" spans="1:42">
      <c r="A14" s="312" t="s">
        <v>392</v>
      </c>
      <c r="B14" s="126">
        <v>0</v>
      </c>
      <c r="C14" s="169">
        <v>0</v>
      </c>
      <c r="D14" s="168">
        <v>0</v>
      </c>
      <c r="E14" s="169">
        <v>0</v>
      </c>
      <c r="F14" s="167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92">
        <v>0</v>
      </c>
      <c r="AE14" s="167">
        <v>0</v>
      </c>
      <c r="AF14" s="168">
        <v>0</v>
      </c>
      <c r="AG14" s="168">
        <v>0</v>
      </c>
      <c r="AH14" s="168">
        <v>0</v>
      </c>
      <c r="AI14" s="192">
        <v>0</v>
      </c>
      <c r="AJ14" s="190">
        <v>0</v>
      </c>
      <c r="AK14" s="168">
        <v>0</v>
      </c>
      <c r="AL14" s="168">
        <v>0</v>
      </c>
      <c r="AM14" s="191">
        <v>0</v>
      </c>
      <c r="AN14" s="167">
        <v>0</v>
      </c>
      <c r="AO14" s="168">
        <v>0</v>
      </c>
      <c r="AP14" s="192">
        <v>0</v>
      </c>
    </row>
    <row r="15" spans="1:42">
      <c r="A15" s="312" t="s">
        <v>393</v>
      </c>
      <c r="B15" s="126">
        <v>0</v>
      </c>
      <c r="C15" s="169">
        <v>0</v>
      </c>
      <c r="D15" s="168">
        <v>0</v>
      </c>
      <c r="E15" s="169">
        <v>0</v>
      </c>
      <c r="F15" s="167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92">
        <v>0</v>
      </c>
      <c r="AE15" s="167">
        <v>0</v>
      </c>
      <c r="AF15" s="168">
        <v>0</v>
      </c>
      <c r="AG15" s="168">
        <v>0</v>
      </c>
      <c r="AH15" s="168">
        <v>0</v>
      </c>
      <c r="AI15" s="192">
        <v>0</v>
      </c>
      <c r="AJ15" s="190">
        <v>0</v>
      </c>
      <c r="AK15" s="168">
        <v>0</v>
      </c>
      <c r="AL15" s="168">
        <v>0</v>
      </c>
      <c r="AM15" s="191">
        <v>0</v>
      </c>
      <c r="AN15" s="167">
        <v>0</v>
      </c>
      <c r="AO15" s="168">
        <v>0</v>
      </c>
      <c r="AP15" s="192">
        <v>0</v>
      </c>
    </row>
    <row r="16" spans="1:42">
      <c r="A16" s="312" t="s">
        <v>394</v>
      </c>
      <c r="B16" s="126">
        <v>0</v>
      </c>
      <c r="C16" s="169">
        <v>0</v>
      </c>
      <c r="D16" s="168">
        <v>0</v>
      </c>
      <c r="E16" s="169">
        <v>0</v>
      </c>
      <c r="F16" s="167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92">
        <v>0</v>
      </c>
      <c r="AE16" s="167">
        <v>0</v>
      </c>
      <c r="AF16" s="168">
        <v>0</v>
      </c>
      <c r="AG16" s="168">
        <v>0</v>
      </c>
      <c r="AH16" s="168">
        <v>0</v>
      </c>
      <c r="AI16" s="192">
        <v>0</v>
      </c>
      <c r="AJ16" s="190">
        <v>0</v>
      </c>
      <c r="AK16" s="168">
        <v>0</v>
      </c>
      <c r="AL16" s="168">
        <v>0</v>
      </c>
      <c r="AM16" s="191">
        <v>0</v>
      </c>
      <c r="AN16" s="167">
        <v>0</v>
      </c>
      <c r="AO16" s="168">
        <v>0</v>
      </c>
      <c r="AP16" s="192">
        <v>0</v>
      </c>
    </row>
    <row r="17" spans="1:42" ht="13.5">
      <c r="A17" s="316" t="s">
        <v>395</v>
      </c>
      <c r="B17" s="200">
        <f>SUM(B9:B16)</f>
        <v>0</v>
      </c>
      <c r="C17" s="173">
        <f t="shared" ref="C17:AP17" si="0">SUM(C9:C16)</f>
        <v>0</v>
      </c>
      <c r="D17" s="172">
        <f t="shared" si="0"/>
        <v>0</v>
      </c>
      <c r="E17" s="173">
        <f t="shared" si="0"/>
        <v>0</v>
      </c>
      <c r="F17" s="171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0</v>
      </c>
      <c r="AB17" s="172">
        <f t="shared" si="0"/>
        <v>0</v>
      </c>
      <c r="AC17" s="172">
        <f t="shared" si="0"/>
        <v>0</v>
      </c>
      <c r="AD17" s="195">
        <f t="shared" si="0"/>
        <v>0</v>
      </c>
      <c r="AE17" s="171">
        <f t="shared" si="0"/>
        <v>0</v>
      </c>
      <c r="AF17" s="172">
        <f t="shared" si="0"/>
        <v>0</v>
      </c>
      <c r="AG17" s="172">
        <f t="shared" si="0"/>
        <v>0</v>
      </c>
      <c r="AH17" s="172">
        <f t="shared" si="0"/>
        <v>0</v>
      </c>
      <c r="AI17" s="195">
        <f t="shared" si="0"/>
        <v>0</v>
      </c>
      <c r="AJ17" s="193">
        <f t="shared" si="0"/>
        <v>0</v>
      </c>
      <c r="AK17" s="172">
        <f t="shared" si="0"/>
        <v>0</v>
      </c>
      <c r="AL17" s="172">
        <f t="shared" si="0"/>
        <v>0</v>
      </c>
      <c r="AM17" s="194">
        <f t="shared" si="0"/>
        <v>0</v>
      </c>
      <c r="AN17" s="171">
        <f t="shared" si="0"/>
        <v>0</v>
      </c>
      <c r="AO17" s="172">
        <f t="shared" si="0"/>
        <v>0</v>
      </c>
      <c r="AP17" s="195">
        <f t="shared" si="0"/>
        <v>0</v>
      </c>
    </row>
    <row r="18" spans="1:42">
      <c r="A18" s="312" t="s">
        <v>396</v>
      </c>
      <c r="B18" s="126">
        <v>0</v>
      </c>
      <c r="C18" s="169">
        <v>0</v>
      </c>
      <c r="D18" s="168">
        <v>0</v>
      </c>
      <c r="E18" s="169">
        <v>0</v>
      </c>
      <c r="F18" s="167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92">
        <v>0</v>
      </c>
      <c r="AE18" s="167">
        <v>0</v>
      </c>
      <c r="AF18" s="168">
        <v>0</v>
      </c>
      <c r="AG18" s="168">
        <v>0</v>
      </c>
      <c r="AH18" s="168">
        <v>0</v>
      </c>
      <c r="AI18" s="192">
        <v>0</v>
      </c>
      <c r="AJ18" s="190">
        <v>0</v>
      </c>
      <c r="AK18" s="168">
        <v>0</v>
      </c>
      <c r="AL18" s="168">
        <v>0</v>
      </c>
      <c r="AM18" s="191">
        <v>0</v>
      </c>
      <c r="AN18" s="167">
        <v>0</v>
      </c>
      <c r="AO18" s="168">
        <v>0</v>
      </c>
      <c r="AP18" s="192">
        <v>0</v>
      </c>
    </row>
    <row r="19" spans="1:42">
      <c r="A19" s="312" t="s">
        <v>397</v>
      </c>
      <c r="B19" s="126">
        <v>0</v>
      </c>
      <c r="C19" s="169">
        <v>0</v>
      </c>
      <c r="D19" s="168">
        <v>0</v>
      </c>
      <c r="E19" s="169">
        <v>0</v>
      </c>
      <c r="F19" s="167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92">
        <v>0</v>
      </c>
      <c r="AE19" s="167">
        <v>0</v>
      </c>
      <c r="AF19" s="168">
        <v>0</v>
      </c>
      <c r="AG19" s="168">
        <v>0</v>
      </c>
      <c r="AH19" s="168">
        <v>0</v>
      </c>
      <c r="AI19" s="192">
        <v>0</v>
      </c>
      <c r="AJ19" s="190">
        <v>0</v>
      </c>
      <c r="AK19" s="168">
        <v>0</v>
      </c>
      <c r="AL19" s="168">
        <v>0</v>
      </c>
      <c r="AM19" s="191">
        <v>0</v>
      </c>
      <c r="AN19" s="167">
        <v>0</v>
      </c>
      <c r="AO19" s="168">
        <v>0</v>
      </c>
      <c r="AP19" s="192">
        <v>0</v>
      </c>
    </row>
    <row r="20" spans="1:42">
      <c r="A20" s="312" t="s">
        <v>398</v>
      </c>
      <c r="B20" s="126">
        <v>0</v>
      </c>
      <c r="C20" s="169">
        <v>0</v>
      </c>
      <c r="D20" s="168">
        <v>0</v>
      </c>
      <c r="E20" s="169">
        <v>0</v>
      </c>
      <c r="F20" s="167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92">
        <v>0</v>
      </c>
      <c r="AE20" s="167">
        <v>0</v>
      </c>
      <c r="AF20" s="168">
        <v>0</v>
      </c>
      <c r="AG20" s="168">
        <v>0</v>
      </c>
      <c r="AH20" s="168">
        <v>0</v>
      </c>
      <c r="AI20" s="192">
        <v>0</v>
      </c>
      <c r="AJ20" s="190">
        <v>0</v>
      </c>
      <c r="AK20" s="168">
        <v>0</v>
      </c>
      <c r="AL20" s="168">
        <v>0</v>
      </c>
      <c r="AM20" s="191">
        <v>0</v>
      </c>
      <c r="AN20" s="167">
        <v>0</v>
      </c>
      <c r="AO20" s="168">
        <v>0</v>
      </c>
      <c r="AP20" s="192">
        <v>0</v>
      </c>
    </row>
    <row r="21" spans="1:42">
      <c r="A21" s="312" t="s">
        <v>399</v>
      </c>
      <c r="B21" s="126">
        <v>0</v>
      </c>
      <c r="C21" s="169">
        <v>0</v>
      </c>
      <c r="D21" s="168">
        <v>0</v>
      </c>
      <c r="E21" s="169">
        <v>0</v>
      </c>
      <c r="F21" s="167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92">
        <v>0</v>
      </c>
      <c r="AE21" s="167">
        <v>0</v>
      </c>
      <c r="AF21" s="168">
        <v>0</v>
      </c>
      <c r="AG21" s="168">
        <v>0</v>
      </c>
      <c r="AH21" s="168">
        <v>0</v>
      </c>
      <c r="AI21" s="192">
        <v>0</v>
      </c>
      <c r="AJ21" s="190">
        <v>0</v>
      </c>
      <c r="AK21" s="168">
        <v>0</v>
      </c>
      <c r="AL21" s="168">
        <v>0</v>
      </c>
      <c r="AM21" s="191">
        <v>0</v>
      </c>
      <c r="AN21" s="167">
        <v>0</v>
      </c>
      <c r="AO21" s="168">
        <v>0</v>
      </c>
      <c r="AP21" s="192">
        <v>0</v>
      </c>
    </row>
    <row r="22" spans="1:42">
      <c r="A22" s="312" t="s">
        <v>400</v>
      </c>
      <c r="B22" s="126">
        <v>0</v>
      </c>
      <c r="C22" s="169">
        <v>0</v>
      </c>
      <c r="D22" s="168">
        <v>0</v>
      </c>
      <c r="E22" s="169">
        <v>0</v>
      </c>
      <c r="F22" s="167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92">
        <v>0</v>
      </c>
      <c r="AE22" s="167">
        <v>0</v>
      </c>
      <c r="AF22" s="168">
        <v>0</v>
      </c>
      <c r="AG22" s="168">
        <v>0</v>
      </c>
      <c r="AH22" s="168">
        <v>0</v>
      </c>
      <c r="AI22" s="192">
        <v>0</v>
      </c>
      <c r="AJ22" s="190">
        <v>0</v>
      </c>
      <c r="AK22" s="168">
        <v>0</v>
      </c>
      <c r="AL22" s="168">
        <v>0</v>
      </c>
      <c r="AM22" s="191">
        <v>0</v>
      </c>
      <c r="AN22" s="167">
        <v>0</v>
      </c>
      <c r="AO22" s="168">
        <v>0</v>
      </c>
      <c r="AP22" s="192">
        <v>0</v>
      </c>
    </row>
    <row r="23" spans="1:42">
      <c r="A23" s="312" t="s">
        <v>401</v>
      </c>
      <c r="B23" s="126">
        <v>0</v>
      </c>
      <c r="C23" s="169">
        <v>0</v>
      </c>
      <c r="D23" s="168">
        <v>0</v>
      </c>
      <c r="E23" s="169">
        <v>0</v>
      </c>
      <c r="F23" s="16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92">
        <v>0</v>
      </c>
      <c r="AE23" s="167">
        <v>0</v>
      </c>
      <c r="AF23" s="168">
        <v>0</v>
      </c>
      <c r="AG23" s="168">
        <v>0</v>
      </c>
      <c r="AH23" s="168">
        <v>0</v>
      </c>
      <c r="AI23" s="192">
        <v>0</v>
      </c>
      <c r="AJ23" s="190">
        <v>0</v>
      </c>
      <c r="AK23" s="168">
        <v>0</v>
      </c>
      <c r="AL23" s="168">
        <v>0</v>
      </c>
      <c r="AM23" s="191">
        <v>0</v>
      </c>
      <c r="AN23" s="167">
        <v>0</v>
      </c>
      <c r="AO23" s="168">
        <v>0</v>
      </c>
      <c r="AP23" s="192">
        <v>0</v>
      </c>
    </row>
    <row r="24" spans="1:42">
      <c r="A24" s="312" t="s">
        <v>402</v>
      </c>
      <c r="B24" s="126">
        <v>0</v>
      </c>
      <c r="C24" s="169">
        <v>0</v>
      </c>
      <c r="D24" s="168">
        <v>0</v>
      </c>
      <c r="E24" s="169">
        <v>0</v>
      </c>
      <c r="F24" s="167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92">
        <v>0</v>
      </c>
      <c r="AE24" s="167">
        <v>0</v>
      </c>
      <c r="AF24" s="168">
        <v>0</v>
      </c>
      <c r="AG24" s="168">
        <v>0</v>
      </c>
      <c r="AH24" s="168">
        <v>0</v>
      </c>
      <c r="AI24" s="192">
        <v>0</v>
      </c>
      <c r="AJ24" s="190">
        <v>0</v>
      </c>
      <c r="AK24" s="168">
        <v>0</v>
      </c>
      <c r="AL24" s="168">
        <v>0</v>
      </c>
      <c r="AM24" s="191">
        <v>0</v>
      </c>
      <c r="AN24" s="167">
        <v>0</v>
      </c>
      <c r="AO24" s="168">
        <v>0</v>
      </c>
      <c r="AP24" s="192">
        <v>0</v>
      </c>
    </row>
    <row r="25" spans="1:42" ht="13.5">
      <c r="A25" s="316" t="s">
        <v>403</v>
      </c>
      <c r="B25" s="200">
        <f>SUM(B18:B24)</f>
        <v>0</v>
      </c>
      <c r="C25" s="173">
        <f t="shared" ref="C25:AP25" si="1">SUM(C18:C24)</f>
        <v>0</v>
      </c>
      <c r="D25" s="172">
        <f t="shared" si="1"/>
        <v>0</v>
      </c>
      <c r="E25" s="173">
        <f t="shared" si="1"/>
        <v>0</v>
      </c>
      <c r="F25" s="171">
        <f t="shared" si="1"/>
        <v>0</v>
      </c>
      <c r="G25" s="172">
        <f t="shared" si="1"/>
        <v>0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2">
        <f t="shared" si="1"/>
        <v>0</v>
      </c>
      <c r="AB25" s="172">
        <f t="shared" si="1"/>
        <v>0</v>
      </c>
      <c r="AC25" s="172">
        <f t="shared" si="1"/>
        <v>0</v>
      </c>
      <c r="AD25" s="195">
        <f t="shared" si="1"/>
        <v>0</v>
      </c>
      <c r="AE25" s="171">
        <f t="shared" si="1"/>
        <v>0</v>
      </c>
      <c r="AF25" s="172">
        <f t="shared" si="1"/>
        <v>0</v>
      </c>
      <c r="AG25" s="172">
        <f t="shared" si="1"/>
        <v>0</v>
      </c>
      <c r="AH25" s="172">
        <f t="shared" si="1"/>
        <v>0</v>
      </c>
      <c r="AI25" s="195">
        <f t="shared" si="1"/>
        <v>0</v>
      </c>
      <c r="AJ25" s="193">
        <f t="shared" si="1"/>
        <v>0</v>
      </c>
      <c r="AK25" s="172">
        <f t="shared" si="1"/>
        <v>0</v>
      </c>
      <c r="AL25" s="172">
        <f t="shared" si="1"/>
        <v>0</v>
      </c>
      <c r="AM25" s="194">
        <f t="shared" si="1"/>
        <v>0</v>
      </c>
      <c r="AN25" s="171">
        <f t="shared" si="1"/>
        <v>0</v>
      </c>
      <c r="AO25" s="172">
        <f t="shared" si="1"/>
        <v>0</v>
      </c>
      <c r="AP25" s="195">
        <f t="shared" si="1"/>
        <v>0</v>
      </c>
    </row>
    <row r="26" spans="1:42">
      <c r="A26" s="312" t="s">
        <v>404</v>
      </c>
      <c r="B26" s="126">
        <v>0</v>
      </c>
      <c r="C26" s="169">
        <v>0</v>
      </c>
      <c r="D26" s="168">
        <v>0</v>
      </c>
      <c r="E26" s="169">
        <v>0</v>
      </c>
      <c r="F26" s="167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92">
        <v>0</v>
      </c>
      <c r="AE26" s="167">
        <v>0</v>
      </c>
      <c r="AF26" s="168">
        <v>0</v>
      </c>
      <c r="AG26" s="168">
        <v>0</v>
      </c>
      <c r="AH26" s="168">
        <v>0</v>
      </c>
      <c r="AI26" s="192">
        <v>0</v>
      </c>
      <c r="AJ26" s="190">
        <v>0</v>
      </c>
      <c r="AK26" s="168">
        <v>0</v>
      </c>
      <c r="AL26" s="168">
        <v>0</v>
      </c>
      <c r="AM26" s="191">
        <v>0</v>
      </c>
      <c r="AN26" s="167">
        <v>0</v>
      </c>
      <c r="AO26" s="168">
        <v>0</v>
      </c>
      <c r="AP26" s="192">
        <v>0</v>
      </c>
    </row>
    <row r="27" spans="1:42">
      <c r="A27" s="312" t="s">
        <v>405</v>
      </c>
      <c r="B27" s="126">
        <v>0</v>
      </c>
      <c r="C27" s="169">
        <v>0</v>
      </c>
      <c r="D27" s="168">
        <v>0</v>
      </c>
      <c r="E27" s="169">
        <v>0</v>
      </c>
      <c r="F27" s="167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92">
        <v>0</v>
      </c>
      <c r="AE27" s="167">
        <v>0</v>
      </c>
      <c r="AF27" s="168">
        <v>0</v>
      </c>
      <c r="AG27" s="168">
        <v>0</v>
      </c>
      <c r="AH27" s="168">
        <v>0</v>
      </c>
      <c r="AI27" s="192">
        <v>0</v>
      </c>
      <c r="AJ27" s="190">
        <v>0</v>
      </c>
      <c r="AK27" s="168">
        <v>0</v>
      </c>
      <c r="AL27" s="168">
        <v>0</v>
      </c>
      <c r="AM27" s="191">
        <v>0</v>
      </c>
      <c r="AN27" s="167">
        <v>0</v>
      </c>
      <c r="AO27" s="168">
        <v>0</v>
      </c>
      <c r="AP27" s="192">
        <v>0</v>
      </c>
    </row>
    <row r="28" spans="1:42">
      <c r="A28" s="312" t="s">
        <v>406</v>
      </c>
      <c r="B28" s="126">
        <v>0</v>
      </c>
      <c r="C28" s="169">
        <v>0</v>
      </c>
      <c r="D28" s="168">
        <v>0</v>
      </c>
      <c r="E28" s="169">
        <v>0</v>
      </c>
      <c r="F28" s="167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92">
        <v>0</v>
      </c>
      <c r="AE28" s="167">
        <v>0</v>
      </c>
      <c r="AF28" s="168">
        <v>0</v>
      </c>
      <c r="AG28" s="168">
        <v>0</v>
      </c>
      <c r="AH28" s="168">
        <v>0</v>
      </c>
      <c r="AI28" s="192">
        <v>0</v>
      </c>
      <c r="AJ28" s="190">
        <v>0</v>
      </c>
      <c r="AK28" s="168">
        <v>0</v>
      </c>
      <c r="AL28" s="168">
        <v>0</v>
      </c>
      <c r="AM28" s="191">
        <v>0</v>
      </c>
      <c r="AN28" s="167">
        <v>0</v>
      </c>
      <c r="AO28" s="168">
        <v>0</v>
      </c>
      <c r="AP28" s="192">
        <v>0</v>
      </c>
    </row>
    <row r="29" spans="1:42">
      <c r="A29" s="312" t="s">
        <v>407</v>
      </c>
      <c r="B29" s="126">
        <v>0</v>
      </c>
      <c r="C29" s="169">
        <v>0</v>
      </c>
      <c r="D29" s="168">
        <v>0</v>
      </c>
      <c r="E29" s="169">
        <v>0</v>
      </c>
      <c r="F29" s="167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92">
        <v>0</v>
      </c>
      <c r="AE29" s="167">
        <v>0</v>
      </c>
      <c r="AF29" s="168">
        <v>0</v>
      </c>
      <c r="AG29" s="168">
        <v>0</v>
      </c>
      <c r="AH29" s="168">
        <v>0</v>
      </c>
      <c r="AI29" s="192">
        <v>0</v>
      </c>
      <c r="AJ29" s="190">
        <v>0</v>
      </c>
      <c r="AK29" s="168">
        <v>0</v>
      </c>
      <c r="AL29" s="168">
        <v>0</v>
      </c>
      <c r="AM29" s="191">
        <v>0</v>
      </c>
      <c r="AN29" s="167">
        <v>0</v>
      </c>
      <c r="AO29" s="168">
        <v>0</v>
      </c>
      <c r="AP29" s="192">
        <v>0</v>
      </c>
    </row>
    <row r="30" spans="1:42">
      <c r="A30" s="312" t="s">
        <v>408</v>
      </c>
      <c r="B30" s="126">
        <v>0</v>
      </c>
      <c r="C30" s="169">
        <v>0</v>
      </c>
      <c r="D30" s="168">
        <v>0</v>
      </c>
      <c r="E30" s="169">
        <v>0</v>
      </c>
      <c r="F30" s="167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92">
        <v>0</v>
      </c>
      <c r="AE30" s="167">
        <v>0</v>
      </c>
      <c r="AF30" s="168">
        <v>0</v>
      </c>
      <c r="AG30" s="168">
        <v>0</v>
      </c>
      <c r="AH30" s="168">
        <v>0</v>
      </c>
      <c r="AI30" s="192">
        <v>0</v>
      </c>
      <c r="AJ30" s="190">
        <v>0</v>
      </c>
      <c r="AK30" s="168">
        <v>0</v>
      </c>
      <c r="AL30" s="168">
        <v>0</v>
      </c>
      <c r="AM30" s="191">
        <v>0</v>
      </c>
      <c r="AN30" s="167">
        <v>0</v>
      </c>
      <c r="AO30" s="168">
        <v>0</v>
      </c>
      <c r="AP30" s="192">
        <v>0</v>
      </c>
    </row>
    <row r="31" spans="1:42">
      <c r="A31" s="312" t="s">
        <v>409</v>
      </c>
      <c r="B31" s="126">
        <v>0</v>
      </c>
      <c r="C31" s="169">
        <v>0</v>
      </c>
      <c r="D31" s="168">
        <v>0</v>
      </c>
      <c r="E31" s="169">
        <v>0</v>
      </c>
      <c r="F31" s="167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92">
        <v>0</v>
      </c>
      <c r="AE31" s="167">
        <v>0</v>
      </c>
      <c r="AF31" s="168">
        <v>0</v>
      </c>
      <c r="AG31" s="168">
        <v>0</v>
      </c>
      <c r="AH31" s="168">
        <v>0</v>
      </c>
      <c r="AI31" s="192">
        <v>0</v>
      </c>
      <c r="AJ31" s="190">
        <v>0</v>
      </c>
      <c r="AK31" s="168">
        <v>0</v>
      </c>
      <c r="AL31" s="168">
        <v>0</v>
      </c>
      <c r="AM31" s="191">
        <v>0</v>
      </c>
      <c r="AN31" s="167">
        <v>0</v>
      </c>
      <c r="AO31" s="168">
        <v>0</v>
      </c>
      <c r="AP31" s="192">
        <v>0</v>
      </c>
    </row>
    <row r="32" spans="1:42">
      <c r="A32" s="312" t="s">
        <v>410</v>
      </c>
      <c r="B32" s="126">
        <v>0</v>
      </c>
      <c r="C32" s="169">
        <v>0</v>
      </c>
      <c r="D32" s="168">
        <v>0</v>
      </c>
      <c r="E32" s="169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92">
        <v>0</v>
      </c>
      <c r="AE32" s="167">
        <v>0</v>
      </c>
      <c r="AF32" s="168">
        <v>0</v>
      </c>
      <c r="AG32" s="168">
        <v>0</v>
      </c>
      <c r="AH32" s="168">
        <v>0</v>
      </c>
      <c r="AI32" s="192">
        <v>0</v>
      </c>
      <c r="AJ32" s="190">
        <v>0</v>
      </c>
      <c r="AK32" s="168">
        <v>0</v>
      </c>
      <c r="AL32" s="168">
        <v>0</v>
      </c>
      <c r="AM32" s="191">
        <v>0</v>
      </c>
      <c r="AN32" s="167">
        <v>0</v>
      </c>
      <c r="AO32" s="168">
        <v>0</v>
      </c>
      <c r="AP32" s="192">
        <v>0</v>
      </c>
    </row>
    <row r="33" spans="1:42">
      <c r="A33" s="312" t="s">
        <v>411</v>
      </c>
      <c r="B33" s="126">
        <v>0</v>
      </c>
      <c r="C33" s="169">
        <v>0</v>
      </c>
      <c r="D33" s="168">
        <v>0</v>
      </c>
      <c r="E33" s="169">
        <v>0</v>
      </c>
      <c r="F33" s="167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92">
        <v>0</v>
      </c>
      <c r="AE33" s="167">
        <v>0</v>
      </c>
      <c r="AF33" s="168">
        <v>0</v>
      </c>
      <c r="AG33" s="168">
        <v>0</v>
      </c>
      <c r="AH33" s="168">
        <v>0</v>
      </c>
      <c r="AI33" s="192">
        <v>0</v>
      </c>
      <c r="AJ33" s="190">
        <v>0</v>
      </c>
      <c r="AK33" s="168">
        <v>0</v>
      </c>
      <c r="AL33" s="168">
        <v>0</v>
      </c>
      <c r="AM33" s="191">
        <v>0</v>
      </c>
      <c r="AN33" s="167">
        <v>0</v>
      </c>
      <c r="AO33" s="168">
        <v>0</v>
      </c>
      <c r="AP33" s="192">
        <v>0</v>
      </c>
    </row>
    <row r="34" spans="1:42">
      <c r="A34" s="312" t="s">
        <v>412</v>
      </c>
      <c r="B34" s="126">
        <v>0</v>
      </c>
      <c r="C34" s="169">
        <v>0</v>
      </c>
      <c r="D34" s="168">
        <v>0</v>
      </c>
      <c r="E34" s="169">
        <v>0</v>
      </c>
      <c r="F34" s="167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0</v>
      </c>
      <c r="AD34" s="192">
        <v>0</v>
      </c>
      <c r="AE34" s="167">
        <v>0</v>
      </c>
      <c r="AF34" s="168">
        <v>0</v>
      </c>
      <c r="AG34" s="168">
        <v>0</v>
      </c>
      <c r="AH34" s="168">
        <v>0</v>
      </c>
      <c r="AI34" s="192">
        <v>0</v>
      </c>
      <c r="AJ34" s="190">
        <v>0</v>
      </c>
      <c r="AK34" s="168">
        <v>0</v>
      </c>
      <c r="AL34" s="168">
        <v>0</v>
      </c>
      <c r="AM34" s="191">
        <v>0</v>
      </c>
      <c r="AN34" s="167">
        <v>0</v>
      </c>
      <c r="AO34" s="168">
        <v>0</v>
      </c>
      <c r="AP34" s="192">
        <v>0</v>
      </c>
    </row>
    <row r="35" spans="1:42" ht="13.5">
      <c r="A35" s="316" t="s">
        <v>413</v>
      </c>
      <c r="B35" s="200">
        <f>SUM(B26:B34)</f>
        <v>0</v>
      </c>
      <c r="C35" s="173">
        <f t="shared" ref="C35:AP35" si="2">SUM(C26:C34)</f>
        <v>0</v>
      </c>
      <c r="D35" s="172">
        <f t="shared" si="2"/>
        <v>0</v>
      </c>
      <c r="E35" s="173">
        <f t="shared" si="2"/>
        <v>0</v>
      </c>
      <c r="F35" s="171">
        <f t="shared" si="2"/>
        <v>0</v>
      </c>
      <c r="G35" s="172">
        <f t="shared" si="2"/>
        <v>0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0</v>
      </c>
      <c r="AD35" s="195">
        <f t="shared" si="2"/>
        <v>0</v>
      </c>
      <c r="AE35" s="171">
        <f t="shared" si="2"/>
        <v>0</v>
      </c>
      <c r="AF35" s="172">
        <f t="shared" si="2"/>
        <v>0</v>
      </c>
      <c r="AG35" s="172">
        <f t="shared" si="2"/>
        <v>0</v>
      </c>
      <c r="AH35" s="172">
        <f t="shared" si="2"/>
        <v>0</v>
      </c>
      <c r="AI35" s="195">
        <f t="shared" si="2"/>
        <v>0</v>
      </c>
      <c r="AJ35" s="193">
        <f t="shared" si="2"/>
        <v>0</v>
      </c>
      <c r="AK35" s="172">
        <f t="shared" si="2"/>
        <v>0</v>
      </c>
      <c r="AL35" s="172">
        <f t="shared" si="2"/>
        <v>0</v>
      </c>
      <c r="AM35" s="194">
        <f t="shared" si="2"/>
        <v>0</v>
      </c>
      <c r="AN35" s="171">
        <f t="shared" si="2"/>
        <v>0</v>
      </c>
      <c r="AO35" s="172">
        <f t="shared" si="2"/>
        <v>0</v>
      </c>
      <c r="AP35" s="195">
        <f t="shared" si="2"/>
        <v>0</v>
      </c>
    </row>
    <row r="36" spans="1:42">
      <c r="A36" s="312" t="s">
        <v>414</v>
      </c>
      <c r="B36" s="126">
        <v>0</v>
      </c>
      <c r="C36" s="169">
        <v>0</v>
      </c>
      <c r="D36" s="168">
        <v>0</v>
      </c>
      <c r="E36" s="169">
        <v>0</v>
      </c>
      <c r="F36" s="167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92">
        <v>0</v>
      </c>
      <c r="AE36" s="167">
        <v>0</v>
      </c>
      <c r="AF36" s="168">
        <v>0</v>
      </c>
      <c r="AG36" s="168">
        <v>0</v>
      </c>
      <c r="AH36" s="168">
        <v>0</v>
      </c>
      <c r="AI36" s="192">
        <v>0</v>
      </c>
      <c r="AJ36" s="190">
        <v>0</v>
      </c>
      <c r="AK36" s="168">
        <v>0</v>
      </c>
      <c r="AL36" s="168">
        <v>0</v>
      </c>
      <c r="AM36" s="191">
        <v>0</v>
      </c>
      <c r="AN36" s="167">
        <v>0</v>
      </c>
      <c r="AO36" s="168">
        <v>0</v>
      </c>
      <c r="AP36" s="192">
        <v>0</v>
      </c>
    </row>
    <row r="37" spans="1:42">
      <c r="A37" s="312" t="s">
        <v>415</v>
      </c>
      <c r="B37" s="126">
        <v>0</v>
      </c>
      <c r="C37" s="169">
        <v>0</v>
      </c>
      <c r="D37" s="168">
        <v>0</v>
      </c>
      <c r="E37" s="169">
        <v>0</v>
      </c>
      <c r="F37" s="167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92">
        <v>0</v>
      </c>
      <c r="AE37" s="167">
        <v>1</v>
      </c>
      <c r="AF37" s="168">
        <v>1</v>
      </c>
      <c r="AG37" s="168">
        <v>1</v>
      </c>
      <c r="AH37" s="168">
        <v>1</v>
      </c>
      <c r="AI37" s="192">
        <v>0</v>
      </c>
      <c r="AJ37" s="190">
        <v>0</v>
      </c>
      <c r="AK37" s="168">
        <v>1</v>
      </c>
      <c r="AL37" s="168">
        <v>0</v>
      </c>
      <c r="AM37" s="191">
        <v>0</v>
      </c>
      <c r="AN37" s="167">
        <v>0</v>
      </c>
      <c r="AO37" s="168">
        <v>0</v>
      </c>
      <c r="AP37" s="192">
        <v>0</v>
      </c>
    </row>
    <row r="38" spans="1:42">
      <c r="A38" s="312" t="s">
        <v>416</v>
      </c>
      <c r="B38" s="126">
        <v>0</v>
      </c>
      <c r="C38" s="169">
        <v>0</v>
      </c>
      <c r="D38" s="168">
        <v>0</v>
      </c>
      <c r="E38" s="169">
        <v>0</v>
      </c>
      <c r="F38" s="167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0</v>
      </c>
      <c r="AD38" s="192">
        <v>0</v>
      </c>
      <c r="AE38" s="167">
        <v>0</v>
      </c>
      <c r="AF38" s="168">
        <v>0</v>
      </c>
      <c r="AG38" s="168">
        <v>0</v>
      </c>
      <c r="AH38" s="168">
        <v>0</v>
      </c>
      <c r="AI38" s="192">
        <v>0</v>
      </c>
      <c r="AJ38" s="190">
        <v>0</v>
      </c>
      <c r="AK38" s="168">
        <v>0</v>
      </c>
      <c r="AL38" s="168">
        <v>0</v>
      </c>
      <c r="AM38" s="191">
        <v>0</v>
      </c>
      <c r="AN38" s="167">
        <v>0</v>
      </c>
      <c r="AO38" s="168">
        <v>0</v>
      </c>
      <c r="AP38" s="192">
        <v>0</v>
      </c>
    </row>
    <row r="39" spans="1:42">
      <c r="A39" s="312" t="s">
        <v>417</v>
      </c>
      <c r="B39" s="126">
        <v>0</v>
      </c>
      <c r="C39" s="169">
        <v>0</v>
      </c>
      <c r="D39" s="168">
        <v>0</v>
      </c>
      <c r="E39" s="169">
        <v>0</v>
      </c>
      <c r="F39" s="167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92">
        <v>0</v>
      </c>
      <c r="AE39" s="167">
        <v>0</v>
      </c>
      <c r="AF39" s="168">
        <v>0</v>
      </c>
      <c r="AG39" s="168">
        <v>0</v>
      </c>
      <c r="AH39" s="168">
        <v>0</v>
      </c>
      <c r="AI39" s="192">
        <v>0</v>
      </c>
      <c r="AJ39" s="190">
        <v>0</v>
      </c>
      <c r="AK39" s="168">
        <v>0</v>
      </c>
      <c r="AL39" s="168">
        <v>0</v>
      </c>
      <c r="AM39" s="191">
        <v>0</v>
      </c>
      <c r="AN39" s="167">
        <v>0</v>
      </c>
      <c r="AO39" s="168">
        <v>0</v>
      </c>
      <c r="AP39" s="192">
        <v>0</v>
      </c>
    </row>
    <row r="40" spans="1:42">
      <c r="A40" s="312" t="s">
        <v>418</v>
      </c>
      <c r="B40" s="126">
        <v>0</v>
      </c>
      <c r="C40" s="169">
        <v>0</v>
      </c>
      <c r="D40" s="168">
        <v>0</v>
      </c>
      <c r="E40" s="169">
        <v>0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92">
        <v>0</v>
      </c>
      <c r="AE40" s="167">
        <v>0</v>
      </c>
      <c r="AF40" s="168">
        <v>0</v>
      </c>
      <c r="AG40" s="168">
        <v>0</v>
      </c>
      <c r="AH40" s="168">
        <v>0</v>
      </c>
      <c r="AI40" s="192">
        <v>0</v>
      </c>
      <c r="AJ40" s="190">
        <v>0</v>
      </c>
      <c r="AK40" s="168">
        <v>0</v>
      </c>
      <c r="AL40" s="168">
        <v>0</v>
      </c>
      <c r="AM40" s="191">
        <v>0</v>
      </c>
      <c r="AN40" s="167">
        <v>0</v>
      </c>
      <c r="AO40" s="168">
        <v>0</v>
      </c>
      <c r="AP40" s="192">
        <v>0</v>
      </c>
    </row>
    <row r="41" spans="1:42">
      <c r="A41" s="312" t="s">
        <v>419</v>
      </c>
      <c r="B41" s="126">
        <v>0</v>
      </c>
      <c r="C41" s="169">
        <v>0</v>
      </c>
      <c r="D41" s="168">
        <v>0</v>
      </c>
      <c r="E41" s="169">
        <v>0</v>
      </c>
      <c r="F41" s="167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92">
        <v>0</v>
      </c>
      <c r="AE41" s="167">
        <v>0</v>
      </c>
      <c r="AF41" s="168">
        <v>0</v>
      </c>
      <c r="AG41" s="168">
        <v>0</v>
      </c>
      <c r="AH41" s="168">
        <v>0</v>
      </c>
      <c r="AI41" s="192">
        <v>0</v>
      </c>
      <c r="AJ41" s="190">
        <v>0</v>
      </c>
      <c r="AK41" s="168">
        <v>0</v>
      </c>
      <c r="AL41" s="168">
        <v>0</v>
      </c>
      <c r="AM41" s="191">
        <v>0</v>
      </c>
      <c r="AN41" s="167">
        <v>0</v>
      </c>
      <c r="AO41" s="168">
        <v>0</v>
      </c>
      <c r="AP41" s="192">
        <v>0</v>
      </c>
    </row>
    <row r="42" spans="1:42">
      <c r="A42" s="312" t="s">
        <v>420</v>
      </c>
      <c r="B42" s="126">
        <v>0</v>
      </c>
      <c r="C42" s="169">
        <v>0</v>
      </c>
      <c r="D42" s="168">
        <v>0</v>
      </c>
      <c r="E42" s="169">
        <v>0</v>
      </c>
      <c r="F42" s="167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92">
        <v>0</v>
      </c>
      <c r="AE42" s="167">
        <v>0</v>
      </c>
      <c r="AF42" s="168">
        <v>0</v>
      </c>
      <c r="AG42" s="168">
        <v>0</v>
      </c>
      <c r="AH42" s="168">
        <v>0</v>
      </c>
      <c r="AI42" s="192">
        <v>0</v>
      </c>
      <c r="AJ42" s="190">
        <v>0</v>
      </c>
      <c r="AK42" s="168">
        <v>0</v>
      </c>
      <c r="AL42" s="168">
        <v>0</v>
      </c>
      <c r="AM42" s="191">
        <v>0</v>
      </c>
      <c r="AN42" s="167">
        <v>0</v>
      </c>
      <c r="AO42" s="168">
        <v>0</v>
      </c>
      <c r="AP42" s="192">
        <v>0</v>
      </c>
    </row>
    <row r="43" spans="1:42" ht="13.5">
      <c r="A43" s="316" t="s">
        <v>421</v>
      </c>
      <c r="B43" s="200">
        <f>SUM(B36:B42)</f>
        <v>0</v>
      </c>
      <c r="C43" s="173">
        <f t="shared" ref="C43:AP43" si="3">SUM(C36:C42)</f>
        <v>0</v>
      </c>
      <c r="D43" s="172">
        <f t="shared" si="3"/>
        <v>0</v>
      </c>
      <c r="E43" s="173">
        <f t="shared" si="3"/>
        <v>0</v>
      </c>
      <c r="F43" s="171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0</v>
      </c>
      <c r="Y43" s="172">
        <f t="shared" si="3"/>
        <v>0</v>
      </c>
      <c r="Z43" s="172">
        <f t="shared" si="3"/>
        <v>0</v>
      </c>
      <c r="AA43" s="172">
        <f t="shared" si="3"/>
        <v>0</v>
      </c>
      <c r="AB43" s="172">
        <f t="shared" si="3"/>
        <v>0</v>
      </c>
      <c r="AC43" s="172">
        <f t="shared" si="3"/>
        <v>0</v>
      </c>
      <c r="AD43" s="195">
        <f t="shared" si="3"/>
        <v>0</v>
      </c>
      <c r="AE43" s="171">
        <f t="shared" si="3"/>
        <v>1</v>
      </c>
      <c r="AF43" s="172">
        <f t="shared" si="3"/>
        <v>1</v>
      </c>
      <c r="AG43" s="172">
        <f t="shared" si="3"/>
        <v>1</v>
      </c>
      <c r="AH43" s="172">
        <f t="shared" si="3"/>
        <v>1</v>
      </c>
      <c r="AI43" s="195">
        <f t="shared" si="3"/>
        <v>0</v>
      </c>
      <c r="AJ43" s="193">
        <f t="shared" si="3"/>
        <v>0</v>
      </c>
      <c r="AK43" s="172">
        <f t="shared" si="3"/>
        <v>1</v>
      </c>
      <c r="AL43" s="172">
        <f t="shared" si="3"/>
        <v>0</v>
      </c>
      <c r="AM43" s="194">
        <f t="shared" si="3"/>
        <v>0</v>
      </c>
      <c r="AN43" s="171">
        <f t="shared" si="3"/>
        <v>0</v>
      </c>
      <c r="AO43" s="172">
        <f t="shared" si="3"/>
        <v>0</v>
      </c>
      <c r="AP43" s="195">
        <f t="shared" si="3"/>
        <v>0</v>
      </c>
    </row>
    <row r="44" spans="1:42">
      <c r="A44" s="312" t="s">
        <v>422</v>
      </c>
      <c r="B44" s="126">
        <v>0</v>
      </c>
      <c r="C44" s="169">
        <v>0</v>
      </c>
      <c r="D44" s="168">
        <v>0</v>
      </c>
      <c r="E44" s="169">
        <v>0</v>
      </c>
      <c r="F44" s="167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92">
        <v>0</v>
      </c>
      <c r="AE44" s="167">
        <v>0</v>
      </c>
      <c r="AF44" s="168">
        <v>0</v>
      </c>
      <c r="AG44" s="168">
        <v>0</v>
      </c>
      <c r="AH44" s="168">
        <v>0</v>
      </c>
      <c r="AI44" s="192">
        <v>0</v>
      </c>
      <c r="AJ44" s="190">
        <v>0</v>
      </c>
      <c r="AK44" s="168">
        <v>0</v>
      </c>
      <c r="AL44" s="168">
        <v>0</v>
      </c>
      <c r="AM44" s="191">
        <v>0</v>
      </c>
      <c r="AN44" s="167">
        <v>0</v>
      </c>
      <c r="AO44" s="168">
        <v>0</v>
      </c>
      <c r="AP44" s="192">
        <v>0</v>
      </c>
    </row>
    <row r="45" spans="1:42">
      <c r="A45" s="312" t="s">
        <v>423</v>
      </c>
      <c r="B45" s="126">
        <v>0</v>
      </c>
      <c r="C45" s="169">
        <v>0</v>
      </c>
      <c r="D45" s="168">
        <v>0</v>
      </c>
      <c r="E45" s="169">
        <v>0</v>
      </c>
      <c r="F45" s="167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92">
        <v>0</v>
      </c>
      <c r="AE45" s="167">
        <v>0</v>
      </c>
      <c r="AF45" s="168">
        <v>0</v>
      </c>
      <c r="AG45" s="168">
        <v>0</v>
      </c>
      <c r="AH45" s="168">
        <v>0</v>
      </c>
      <c r="AI45" s="192">
        <v>0</v>
      </c>
      <c r="AJ45" s="190">
        <v>0</v>
      </c>
      <c r="AK45" s="168">
        <v>0</v>
      </c>
      <c r="AL45" s="168">
        <v>0</v>
      </c>
      <c r="AM45" s="191">
        <v>0</v>
      </c>
      <c r="AN45" s="167">
        <v>0</v>
      </c>
      <c r="AO45" s="168">
        <v>0</v>
      </c>
      <c r="AP45" s="192">
        <v>0</v>
      </c>
    </row>
    <row r="46" spans="1:42">
      <c r="A46" s="312" t="s">
        <v>424</v>
      </c>
      <c r="B46" s="126">
        <v>0</v>
      </c>
      <c r="C46" s="169">
        <v>0</v>
      </c>
      <c r="D46" s="168">
        <v>0</v>
      </c>
      <c r="E46" s="169">
        <v>0</v>
      </c>
      <c r="F46" s="167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92">
        <v>0</v>
      </c>
      <c r="AE46" s="167">
        <v>0</v>
      </c>
      <c r="AF46" s="168">
        <v>0</v>
      </c>
      <c r="AG46" s="168">
        <v>0</v>
      </c>
      <c r="AH46" s="168">
        <v>0</v>
      </c>
      <c r="AI46" s="192">
        <v>0</v>
      </c>
      <c r="AJ46" s="190">
        <v>0</v>
      </c>
      <c r="AK46" s="168">
        <v>0</v>
      </c>
      <c r="AL46" s="168">
        <v>0</v>
      </c>
      <c r="AM46" s="191">
        <v>0</v>
      </c>
      <c r="AN46" s="167">
        <v>0</v>
      </c>
      <c r="AO46" s="168">
        <v>0</v>
      </c>
      <c r="AP46" s="192">
        <v>0</v>
      </c>
    </row>
    <row r="47" spans="1:42">
      <c r="A47" s="312" t="s">
        <v>425</v>
      </c>
      <c r="B47" s="126">
        <v>0</v>
      </c>
      <c r="C47" s="169">
        <v>0</v>
      </c>
      <c r="D47" s="168">
        <v>0</v>
      </c>
      <c r="E47" s="169">
        <v>0</v>
      </c>
      <c r="F47" s="167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92">
        <v>0</v>
      </c>
      <c r="AE47" s="167">
        <v>0</v>
      </c>
      <c r="AF47" s="168">
        <v>0</v>
      </c>
      <c r="AG47" s="168">
        <v>0</v>
      </c>
      <c r="AH47" s="168">
        <v>0</v>
      </c>
      <c r="AI47" s="192">
        <v>0</v>
      </c>
      <c r="AJ47" s="190">
        <v>0</v>
      </c>
      <c r="AK47" s="168">
        <v>0</v>
      </c>
      <c r="AL47" s="168">
        <v>0</v>
      </c>
      <c r="AM47" s="191">
        <v>0</v>
      </c>
      <c r="AN47" s="167">
        <v>0</v>
      </c>
      <c r="AO47" s="168">
        <v>0</v>
      </c>
      <c r="AP47" s="192">
        <v>0</v>
      </c>
    </row>
    <row r="48" spans="1:42">
      <c r="A48" s="312" t="s">
        <v>426</v>
      </c>
      <c r="B48" s="126">
        <v>0</v>
      </c>
      <c r="C48" s="169">
        <v>0</v>
      </c>
      <c r="D48" s="168">
        <v>0</v>
      </c>
      <c r="E48" s="169">
        <v>0</v>
      </c>
      <c r="F48" s="167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92">
        <v>0</v>
      </c>
      <c r="AE48" s="167">
        <v>0</v>
      </c>
      <c r="AF48" s="168">
        <v>0</v>
      </c>
      <c r="AG48" s="168">
        <v>0</v>
      </c>
      <c r="AH48" s="168">
        <v>0</v>
      </c>
      <c r="AI48" s="192">
        <v>0</v>
      </c>
      <c r="AJ48" s="190">
        <v>0</v>
      </c>
      <c r="AK48" s="168">
        <v>0</v>
      </c>
      <c r="AL48" s="168">
        <v>0</v>
      </c>
      <c r="AM48" s="191">
        <v>0</v>
      </c>
      <c r="AN48" s="167">
        <v>0</v>
      </c>
      <c r="AO48" s="168">
        <v>0</v>
      </c>
      <c r="AP48" s="192">
        <v>0</v>
      </c>
    </row>
    <row r="49" spans="1:42">
      <c r="A49" s="312" t="s">
        <v>427</v>
      </c>
      <c r="B49" s="126">
        <v>0</v>
      </c>
      <c r="C49" s="169">
        <v>0</v>
      </c>
      <c r="D49" s="168">
        <v>0</v>
      </c>
      <c r="E49" s="169">
        <v>0</v>
      </c>
      <c r="F49" s="167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0</v>
      </c>
      <c r="AC49" s="168">
        <v>0</v>
      </c>
      <c r="AD49" s="192">
        <v>0</v>
      </c>
      <c r="AE49" s="167">
        <v>0</v>
      </c>
      <c r="AF49" s="168">
        <v>0</v>
      </c>
      <c r="AG49" s="168">
        <v>0</v>
      </c>
      <c r="AH49" s="168">
        <v>0</v>
      </c>
      <c r="AI49" s="192">
        <v>0</v>
      </c>
      <c r="AJ49" s="190">
        <v>0</v>
      </c>
      <c r="AK49" s="168">
        <v>0</v>
      </c>
      <c r="AL49" s="168">
        <v>0</v>
      </c>
      <c r="AM49" s="191">
        <v>0</v>
      </c>
      <c r="AN49" s="167">
        <v>0</v>
      </c>
      <c r="AO49" s="168">
        <v>0</v>
      </c>
      <c r="AP49" s="192">
        <v>0</v>
      </c>
    </row>
    <row r="50" spans="1:42">
      <c r="A50" s="312" t="s">
        <v>428</v>
      </c>
      <c r="B50" s="126">
        <v>0</v>
      </c>
      <c r="C50" s="169">
        <v>0</v>
      </c>
      <c r="D50" s="168">
        <v>0</v>
      </c>
      <c r="E50" s="169">
        <v>0</v>
      </c>
      <c r="F50" s="167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92">
        <v>0</v>
      </c>
      <c r="AE50" s="167">
        <v>0</v>
      </c>
      <c r="AF50" s="168">
        <v>0</v>
      </c>
      <c r="AG50" s="168">
        <v>0</v>
      </c>
      <c r="AH50" s="168">
        <v>0</v>
      </c>
      <c r="AI50" s="192">
        <v>0</v>
      </c>
      <c r="AJ50" s="190">
        <v>0</v>
      </c>
      <c r="AK50" s="168">
        <v>0</v>
      </c>
      <c r="AL50" s="168">
        <v>0</v>
      </c>
      <c r="AM50" s="191">
        <v>0</v>
      </c>
      <c r="AN50" s="167">
        <v>0</v>
      </c>
      <c r="AO50" s="168">
        <v>0</v>
      </c>
      <c r="AP50" s="192">
        <v>0</v>
      </c>
    </row>
    <row r="51" spans="1:42">
      <c r="A51" s="312" t="s">
        <v>429</v>
      </c>
      <c r="B51" s="126">
        <v>0</v>
      </c>
      <c r="C51" s="169">
        <v>0</v>
      </c>
      <c r="D51" s="168">
        <v>0</v>
      </c>
      <c r="E51" s="169">
        <v>0</v>
      </c>
      <c r="F51" s="167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92">
        <v>0</v>
      </c>
      <c r="AE51" s="167">
        <v>0</v>
      </c>
      <c r="AF51" s="168">
        <v>0</v>
      </c>
      <c r="AG51" s="168">
        <v>0</v>
      </c>
      <c r="AH51" s="168">
        <v>0</v>
      </c>
      <c r="AI51" s="192">
        <v>0</v>
      </c>
      <c r="AJ51" s="190">
        <v>0</v>
      </c>
      <c r="AK51" s="168">
        <v>0</v>
      </c>
      <c r="AL51" s="168">
        <v>0</v>
      </c>
      <c r="AM51" s="191">
        <v>0</v>
      </c>
      <c r="AN51" s="167">
        <v>0</v>
      </c>
      <c r="AO51" s="168">
        <v>0</v>
      </c>
      <c r="AP51" s="192">
        <v>0</v>
      </c>
    </row>
    <row r="52" spans="1:42">
      <c r="A52" s="312" t="s">
        <v>430</v>
      </c>
      <c r="B52" s="126">
        <v>0</v>
      </c>
      <c r="C52" s="169">
        <v>0</v>
      </c>
      <c r="D52" s="168">
        <v>0</v>
      </c>
      <c r="E52" s="169">
        <v>0</v>
      </c>
      <c r="F52" s="167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92">
        <v>0</v>
      </c>
      <c r="AE52" s="167">
        <v>0</v>
      </c>
      <c r="AF52" s="168">
        <v>0</v>
      </c>
      <c r="AG52" s="168">
        <v>0</v>
      </c>
      <c r="AH52" s="168">
        <v>0</v>
      </c>
      <c r="AI52" s="192">
        <v>0</v>
      </c>
      <c r="AJ52" s="190">
        <v>0</v>
      </c>
      <c r="AK52" s="168">
        <v>0</v>
      </c>
      <c r="AL52" s="168">
        <v>0</v>
      </c>
      <c r="AM52" s="191">
        <v>0</v>
      </c>
      <c r="AN52" s="167">
        <v>0</v>
      </c>
      <c r="AO52" s="168">
        <v>0</v>
      </c>
      <c r="AP52" s="192">
        <v>0</v>
      </c>
    </row>
    <row r="53" spans="1:42">
      <c r="A53" s="312" t="s">
        <v>431</v>
      </c>
      <c r="B53" s="126">
        <v>0</v>
      </c>
      <c r="C53" s="169">
        <v>0</v>
      </c>
      <c r="D53" s="168">
        <v>0</v>
      </c>
      <c r="E53" s="169">
        <v>0</v>
      </c>
      <c r="F53" s="167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92">
        <v>0</v>
      </c>
      <c r="AE53" s="167">
        <v>0</v>
      </c>
      <c r="AF53" s="168">
        <v>0</v>
      </c>
      <c r="AG53" s="168">
        <v>0</v>
      </c>
      <c r="AH53" s="168">
        <v>0</v>
      </c>
      <c r="AI53" s="192">
        <v>0</v>
      </c>
      <c r="AJ53" s="190">
        <v>0</v>
      </c>
      <c r="AK53" s="168">
        <v>0</v>
      </c>
      <c r="AL53" s="168">
        <v>0</v>
      </c>
      <c r="AM53" s="191">
        <v>0</v>
      </c>
      <c r="AN53" s="167">
        <v>0</v>
      </c>
      <c r="AO53" s="168">
        <v>0</v>
      </c>
      <c r="AP53" s="192">
        <v>0</v>
      </c>
    </row>
    <row r="54" spans="1:42">
      <c r="A54" s="312" t="s">
        <v>432</v>
      </c>
      <c r="B54" s="126">
        <v>0</v>
      </c>
      <c r="C54" s="169">
        <v>0</v>
      </c>
      <c r="D54" s="168">
        <v>0</v>
      </c>
      <c r="E54" s="169">
        <v>0</v>
      </c>
      <c r="F54" s="167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92">
        <v>0</v>
      </c>
      <c r="AE54" s="167">
        <v>0</v>
      </c>
      <c r="AF54" s="168">
        <v>0</v>
      </c>
      <c r="AG54" s="168">
        <v>0</v>
      </c>
      <c r="AH54" s="168">
        <v>0</v>
      </c>
      <c r="AI54" s="192">
        <v>0</v>
      </c>
      <c r="AJ54" s="190">
        <v>0</v>
      </c>
      <c r="AK54" s="168">
        <v>0</v>
      </c>
      <c r="AL54" s="168">
        <v>0</v>
      </c>
      <c r="AM54" s="191">
        <v>0</v>
      </c>
      <c r="AN54" s="167">
        <v>0</v>
      </c>
      <c r="AO54" s="168">
        <v>0</v>
      </c>
      <c r="AP54" s="192">
        <v>0</v>
      </c>
    </row>
    <row r="55" spans="1:42" ht="13.5">
      <c r="A55" s="316" t="s">
        <v>433</v>
      </c>
      <c r="B55" s="200">
        <f>SUM(B44:B54)</f>
        <v>0</v>
      </c>
      <c r="C55" s="173">
        <f t="shared" ref="C55:AP55" si="4">SUM(C44:C54)</f>
        <v>0</v>
      </c>
      <c r="D55" s="172">
        <f t="shared" si="4"/>
        <v>0</v>
      </c>
      <c r="E55" s="173">
        <f t="shared" si="4"/>
        <v>0</v>
      </c>
      <c r="F55" s="171">
        <f t="shared" si="4"/>
        <v>0</v>
      </c>
      <c r="G55" s="172">
        <f t="shared" si="4"/>
        <v>0</v>
      </c>
      <c r="H55" s="172">
        <f t="shared" si="4"/>
        <v>0</v>
      </c>
      <c r="I55" s="172">
        <f t="shared" si="4"/>
        <v>0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0</v>
      </c>
      <c r="Y55" s="172">
        <f t="shared" si="4"/>
        <v>0</v>
      </c>
      <c r="Z55" s="172">
        <f t="shared" si="4"/>
        <v>0</v>
      </c>
      <c r="AA55" s="172">
        <f t="shared" si="4"/>
        <v>0</v>
      </c>
      <c r="AB55" s="172">
        <f t="shared" si="4"/>
        <v>0</v>
      </c>
      <c r="AC55" s="172">
        <f t="shared" si="4"/>
        <v>0</v>
      </c>
      <c r="AD55" s="195">
        <f t="shared" si="4"/>
        <v>0</v>
      </c>
      <c r="AE55" s="171">
        <f t="shared" si="4"/>
        <v>0</v>
      </c>
      <c r="AF55" s="172">
        <f t="shared" si="4"/>
        <v>0</v>
      </c>
      <c r="AG55" s="172">
        <f t="shared" si="4"/>
        <v>0</v>
      </c>
      <c r="AH55" s="172">
        <f t="shared" si="4"/>
        <v>0</v>
      </c>
      <c r="AI55" s="195">
        <f t="shared" si="4"/>
        <v>0</v>
      </c>
      <c r="AJ55" s="193">
        <f t="shared" si="4"/>
        <v>0</v>
      </c>
      <c r="AK55" s="172">
        <f t="shared" si="4"/>
        <v>0</v>
      </c>
      <c r="AL55" s="172">
        <f t="shared" si="4"/>
        <v>0</v>
      </c>
      <c r="AM55" s="194">
        <f t="shared" si="4"/>
        <v>0</v>
      </c>
      <c r="AN55" s="171">
        <f t="shared" si="4"/>
        <v>0</v>
      </c>
      <c r="AO55" s="172">
        <f t="shared" si="4"/>
        <v>0</v>
      </c>
      <c r="AP55" s="195">
        <f t="shared" si="4"/>
        <v>0</v>
      </c>
    </row>
    <row r="56" spans="1:42">
      <c r="A56" s="312" t="s">
        <v>434</v>
      </c>
      <c r="B56" s="126">
        <v>0</v>
      </c>
      <c r="C56" s="169">
        <v>0</v>
      </c>
      <c r="D56" s="168">
        <v>0</v>
      </c>
      <c r="E56" s="169">
        <v>0</v>
      </c>
      <c r="F56" s="167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92">
        <v>0</v>
      </c>
      <c r="AE56" s="167">
        <v>0</v>
      </c>
      <c r="AF56" s="168">
        <v>0</v>
      </c>
      <c r="AG56" s="168">
        <v>0</v>
      </c>
      <c r="AH56" s="168">
        <v>0</v>
      </c>
      <c r="AI56" s="192">
        <v>0</v>
      </c>
      <c r="AJ56" s="190">
        <v>0</v>
      </c>
      <c r="AK56" s="168">
        <v>0</v>
      </c>
      <c r="AL56" s="168">
        <v>0</v>
      </c>
      <c r="AM56" s="191">
        <v>0</v>
      </c>
      <c r="AN56" s="167">
        <v>0</v>
      </c>
      <c r="AO56" s="168">
        <v>0</v>
      </c>
      <c r="AP56" s="192">
        <v>0</v>
      </c>
    </row>
    <row r="57" spans="1:42">
      <c r="A57" s="312" t="s">
        <v>435</v>
      </c>
      <c r="B57" s="126">
        <v>0</v>
      </c>
      <c r="C57" s="169">
        <v>0</v>
      </c>
      <c r="D57" s="168">
        <v>0</v>
      </c>
      <c r="E57" s="169">
        <v>0</v>
      </c>
      <c r="F57" s="167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92">
        <v>0</v>
      </c>
      <c r="AE57" s="167">
        <v>0</v>
      </c>
      <c r="AF57" s="168">
        <v>0</v>
      </c>
      <c r="AG57" s="168">
        <v>0</v>
      </c>
      <c r="AH57" s="168">
        <v>0</v>
      </c>
      <c r="AI57" s="192">
        <v>0</v>
      </c>
      <c r="AJ57" s="190">
        <v>0</v>
      </c>
      <c r="AK57" s="168">
        <v>0</v>
      </c>
      <c r="AL57" s="168">
        <v>0</v>
      </c>
      <c r="AM57" s="191">
        <v>0</v>
      </c>
      <c r="AN57" s="167">
        <v>0</v>
      </c>
      <c r="AO57" s="168">
        <v>0</v>
      </c>
      <c r="AP57" s="192">
        <v>0</v>
      </c>
    </row>
    <row r="58" spans="1:42">
      <c r="A58" s="312" t="s">
        <v>436</v>
      </c>
      <c r="B58" s="126">
        <v>0</v>
      </c>
      <c r="C58" s="169">
        <v>0</v>
      </c>
      <c r="D58" s="168">
        <v>0</v>
      </c>
      <c r="E58" s="169">
        <v>0</v>
      </c>
      <c r="F58" s="167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0</v>
      </c>
      <c r="AB58" s="168">
        <v>0</v>
      </c>
      <c r="AC58" s="168">
        <v>0</v>
      </c>
      <c r="AD58" s="192">
        <v>0</v>
      </c>
      <c r="AE58" s="167">
        <v>0</v>
      </c>
      <c r="AF58" s="168">
        <v>0</v>
      </c>
      <c r="AG58" s="168">
        <v>0</v>
      </c>
      <c r="AH58" s="168">
        <v>0</v>
      </c>
      <c r="AI58" s="192">
        <v>0</v>
      </c>
      <c r="AJ58" s="190">
        <v>0</v>
      </c>
      <c r="AK58" s="168">
        <v>0</v>
      </c>
      <c r="AL58" s="168">
        <v>0</v>
      </c>
      <c r="AM58" s="191">
        <v>0</v>
      </c>
      <c r="AN58" s="167">
        <v>0</v>
      </c>
      <c r="AO58" s="168">
        <v>0</v>
      </c>
      <c r="AP58" s="192">
        <v>0</v>
      </c>
    </row>
    <row r="59" spans="1:42">
      <c r="A59" s="312" t="s">
        <v>437</v>
      </c>
      <c r="B59" s="126">
        <v>0</v>
      </c>
      <c r="C59" s="169">
        <v>0</v>
      </c>
      <c r="D59" s="168">
        <v>0</v>
      </c>
      <c r="E59" s="169">
        <v>0</v>
      </c>
      <c r="F59" s="167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0</v>
      </c>
      <c r="AA59" s="168">
        <v>0</v>
      </c>
      <c r="AB59" s="168">
        <v>0</v>
      </c>
      <c r="AC59" s="168">
        <v>0</v>
      </c>
      <c r="AD59" s="192">
        <v>0</v>
      </c>
      <c r="AE59" s="167">
        <v>0</v>
      </c>
      <c r="AF59" s="168">
        <v>0</v>
      </c>
      <c r="AG59" s="168">
        <v>0</v>
      </c>
      <c r="AH59" s="168">
        <v>0</v>
      </c>
      <c r="AI59" s="192">
        <v>0</v>
      </c>
      <c r="AJ59" s="190">
        <v>0</v>
      </c>
      <c r="AK59" s="168">
        <v>0</v>
      </c>
      <c r="AL59" s="168">
        <v>0</v>
      </c>
      <c r="AM59" s="191">
        <v>0</v>
      </c>
      <c r="AN59" s="167">
        <v>0</v>
      </c>
      <c r="AO59" s="168">
        <v>0</v>
      </c>
      <c r="AP59" s="192">
        <v>0</v>
      </c>
    </row>
    <row r="60" spans="1:42">
      <c r="A60" s="312" t="s">
        <v>438</v>
      </c>
      <c r="B60" s="126">
        <v>0</v>
      </c>
      <c r="C60" s="169">
        <v>0</v>
      </c>
      <c r="D60" s="168">
        <v>0</v>
      </c>
      <c r="E60" s="169">
        <v>0</v>
      </c>
      <c r="F60" s="167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92">
        <v>0</v>
      </c>
      <c r="AE60" s="167">
        <v>0</v>
      </c>
      <c r="AF60" s="168">
        <v>0</v>
      </c>
      <c r="AG60" s="168">
        <v>0</v>
      </c>
      <c r="AH60" s="168">
        <v>0</v>
      </c>
      <c r="AI60" s="192">
        <v>0</v>
      </c>
      <c r="AJ60" s="190">
        <v>0</v>
      </c>
      <c r="AK60" s="168">
        <v>0</v>
      </c>
      <c r="AL60" s="168">
        <v>0</v>
      </c>
      <c r="AM60" s="191">
        <v>0</v>
      </c>
      <c r="AN60" s="167">
        <v>0</v>
      </c>
      <c r="AO60" s="168">
        <v>0</v>
      </c>
      <c r="AP60" s="192">
        <v>0</v>
      </c>
    </row>
    <row r="61" spans="1:42">
      <c r="A61" s="312" t="s">
        <v>439</v>
      </c>
      <c r="B61" s="126">
        <v>0</v>
      </c>
      <c r="C61" s="169">
        <v>0</v>
      </c>
      <c r="D61" s="168">
        <v>0</v>
      </c>
      <c r="E61" s="169">
        <v>0</v>
      </c>
      <c r="F61" s="167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8">
        <v>0</v>
      </c>
      <c r="AD61" s="192">
        <v>0</v>
      </c>
      <c r="AE61" s="167">
        <v>0</v>
      </c>
      <c r="AF61" s="168">
        <v>0</v>
      </c>
      <c r="AG61" s="168">
        <v>0</v>
      </c>
      <c r="AH61" s="168">
        <v>0</v>
      </c>
      <c r="AI61" s="192">
        <v>0</v>
      </c>
      <c r="AJ61" s="190">
        <v>0</v>
      </c>
      <c r="AK61" s="168">
        <v>0</v>
      </c>
      <c r="AL61" s="168">
        <v>0</v>
      </c>
      <c r="AM61" s="191">
        <v>0</v>
      </c>
      <c r="AN61" s="167">
        <v>0</v>
      </c>
      <c r="AO61" s="168">
        <v>0</v>
      </c>
      <c r="AP61" s="192">
        <v>0</v>
      </c>
    </row>
    <row r="62" spans="1:42">
      <c r="A62" s="312" t="s">
        <v>440</v>
      </c>
      <c r="B62" s="126">
        <v>0</v>
      </c>
      <c r="C62" s="169">
        <v>0</v>
      </c>
      <c r="D62" s="168">
        <v>0</v>
      </c>
      <c r="E62" s="169">
        <v>0</v>
      </c>
      <c r="F62" s="167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8">
        <v>0</v>
      </c>
      <c r="AD62" s="192">
        <v>0</v>
      </c>
      <c r="AE62" s="167">
        <v>0</v>
      </c>
      <c r="AF62" s="168">
        <v>0</v>
      </c>
      <c r="AG62" s="168">
        <v>0</v>
      </c>
      <c r="AH62" s="168">
        <v>0</v>
      </c>
      <c r="AI62" s="192">
        <v>0</v>
      </c>
      <c r="AJ62" s="190">
        <v>0</v>
      </c>
      <c r="AK62" s="168">
        <v>0</v>
      </c>
      <c r="AL62" s="168">
        <v>0</v>
      </c>
      <c r="AM62" s="191">
        <v>0</v>
      </c>
      <c r="AN62" s="167">
        <v>0</v>
      </c>
      <c r="AO62" s="168">
        <v>0</v>
      </c>
      <c r="AP62" s="192">
        <v>0</v>
      </c>
    </row>
    <row r="63" spans="1:42">
      <c r="A63" s="312" t="s">
        <v>441</v>
      </c>
      <c r="B63" s="126">
        <v>0</v>
      </c>
      <c r="C63" s="169">
        <v>0</v>
      </c>
      <c r="D63" s="168">
        <v>0</v>
      </c>
      <c r="E63" s="169">
        <v>0</v>
      </c>
      <c r="F63" s="167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92">
        <v>0</v>
      </c>
      <c r="AE63" s="167">
        <v>0</v>
      </c>
      <c r="AF63" s="168">
        <v>0</v>
      </c>
      <c r="AG63" s="168">
        <v>0</v>
      </c>
      <c r="AH63" s="168">
        <v>0</v>
      </c>
      <c r="AI63" s="192">
        <v>0</v>
      </c>
      <c r="AJ63" s="190">
        <v>0</v>
      </c>
      <c r="AK63" s="168">
        <v>0</v>
      </c>
      <c r="AL63" s="168">
        <v>0</v>
      </c>
      <c r="AM63" s="191">
        <v>0</v>
      </c>
      <c r="AN63" s="167">
        <v>0</v>
      </c>
      <c r="AO63" s="168">
        <v>0</v>
      </c>
      <c r="AP63" s="192">
        <v>0</v>
      </c>
    </row>
    <row r="64" spans="1:42">
      <c r="A64" s="312" t="s">
        <v>442</v>
      </c>
      <c r="B64" s="126">
        <v>0</v>
      </c>
      <c r="C64" s="169">
        <v>0</v>
      </c>
      <c r="D64" s="168">
        <v>0</v>
      </c>
      <c r="E64" s="169">
        <v>0</v>
      </c>
      <c r="F64" s="167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8">
        <v>0</v>
      </c>
      <c r="AD64" s="192">
        <v>0</v>
      </c>
      <c r="AE64" s="167">
        <v>0</v>
      </c>
      <c r="AF64" s="168">
        <v>0</v>
      </c>
      <c r="AG64" s="168">
        <v>0</v>
      </c>
      <c r="AH64" s="168">
        <v>0</v>
      </c>
      <c r="AI64" s="192">
        <v>0</v>
      </c>
      <c r="AJ64" s="190">
        <v>0</v>
      </c>
      <c r="AK64" s="168">
        <v>0</v>
      </c>
      <c r="AL64" s="168">
        <v>0</v>
      </c>
      <c r="AM64" s="191">
        <v>0</v>
      </c>
      <c r="AN64" s="167">
        <v>0</v>
      </c>
      <c r="AO64" s="168">
        <v>0</v>
      </c>
      <c r="AP64" s="192">
        <v>0</v>
      </c>
    </row>
    <row r="65" spans="1:42">
      <c r="A65" s="312" t="s">
        <v>443</v>
      </c>
      <c r="B65" s="126">
        <v>0</v>
      </c>
      <c r="C65" s="169">
        <v>0</v>
      </c>
      <c r="D65" s="168">
        <v>0</v>
      </c>
      <c r="E65" s="169">
        <v>0</v>
      </c>
      <c r="F65" s="167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8">
        <v>0</v>
      </c>
      <c r="AD65" s="192">
        <v>0</v>
      </c>
      <c r="AE65" s="167">
        <v>0</v>
      </c>
      <c r="AF65" s="168">
        <v>0</v>
      </c>
      <c r="AG65" s="168">
        <v>0</v>
      </c>
      <c r="AH65" s="168">
        <v>0</v>
      </c>
      <c r="AI65" s="192">
        <v>0</v>
      </c>
      <c r="AJ65" s="190">
        <v>0</v>
      </c>
      <c r="AK65" s="168">
        <v>0</v>
      </c>
      <c r="AL65" s="168">
        <v>0</v>
      </c>
      <c r="AM65" s="191">
        <v>0</v>
      </c>
      <c r="AN65" s="167">
        <v>0</v>
      </c>
      <c r="AO65" s="168">
        <v>0</v>
      </c>
      <c r="AP65" s="192">
        <v>0</v>
      </c>
    </row>
    <row r="66" spans="1:42">
      <c r="A66" s="312" t="s">
        <v>444</v>
      </c>
      <c r="B66" s="126">
        <v>0</v>
      </c>
      <c r="C66" s="169">
        <v>0</v>
      </c>
      <c r="D66" s="168">
        <v>0</v>
      </c>
      <c r="E66" s="169">
        <v>0</v>
      </c>
      <c r="F66" s="167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8">
        <v>0</v>
      </c>
      <c r="AD66" s="192">
        <v>0</v>
      </c>
      <c r="AE66" s="167">
        <v>1</v>
      </c>
      <c r="AF66" s="168">
        <v>0</v>
      </c>
      <c r="AG66" s="168">
        <v>1</v>
      </c>
      <c r="AH66" s="168">
        <v>0</v>
      </c>
      <c r="AI66" s="192">
        <v>0</v>
      </c>
      <c r="AJ66" s="190">
        <v>1</v>
      </c>
      <c r="AK66" s="168">
        <v>0</v>
      </c>
      <c r="AL66" s="168">
        <v>0</v>
      </c>
      <c r="AM66" s="191">
        <v>0</v>
      </c>
      <c r="AN66" s="167">
        <v>0</v>
      </c>
      <c r="AO66" s="168">
        <v>0</v>
      </c>
      <c r="AP66" s="192">
        <v>0</v>
      </c>
    </row>
    <row r="67" spans="1:42">
      <c r="A67" s="312" t="s">
        <v>445</v>
      </c>
      <c r="B67" s="126">
        <v>0</v>
      </c>
      <c r="C67" s="169">
        <v>0</v>
      </c>
      <c r="D67" s="168">
        <v>0</v>
      </c>
      <c r="E67" s="169">
        <v>0</v>
      </c>
      <c r="F67" s="167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0</v>
      </c>
      <c r="AD67" s="192">
        <v>0</v>
      </c>
      <c r="AE67" s="167">
        <v>0</v>
      </c>
      <c r="AF67" s="168">
        <v>0</v>
      </c>
      <c r="AG67" s="168">
        <v>0</v>
      </c>
      <c r="AH67" s="168">
        <v>0</v>
      </c>
      <c r="AI67" s="192">
        <v>0</v>
      </c>
      <c r="AJ67" s="190">
        <v>0</v>
      </c>
      <c r="AK67" s="168">
        <v>0</v>
      </c>
      <c r="AL67" s="168">
        <v>0</v>
      </c>
      <c r="AM67" s="191">
        <v>0</v>
      </c>
      <c r="AN67" s="167">
        <v>0</v>
      </c>
      <c r="AO67" s="168">
        <v>0</v>
      </c>
      <c r="AP67" s="192">
        <v>0</v>
      </c>
    </row>
    <row r="68" spans="1:42">
      <c r="A68" s="312" t="s">
        <v>446</v>
      </c>
      <c r="B68" s="126">
        <v>0</v>
      </c>
      <c r="C68" s="169">
        <v>0</v>
      </c>
      <c r="D68" s="168">
        <v>0</v>
      </c>
      <c r="E68" s="169">
        <v>0</v>
      </c>
      <c r="F68" s="167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8">
        <v>0</v>
      </c>
      <c r="AD68" s="192">
        <v>0</v>
      </c>
      <c r="AE68" s="167">
        <v>0</v>
      </c>
      <c r="AF68" s="168">
        <v>0</v>
      </c>
      <c r="AG68" s="168">
        <v>0</v>
      </c>
      <c r="AH68" s="168">
        <v>0</v>
      </c>
      <c r="AI68" s="192">
        <v>0</v>
      </c>
      <c r="AJ68" s="190">
        <v>0</v>
      </c>
      <c r="AK68" s="168">
        <v>0</v>
      </c>
      <c r="AL68" s="168">
        <v>0</v>
      </c>
      <c r="AM68" s="191">
        <v>0</v>
      </c>
      <c r="AN68" s="167">
        <v>0</v>
      </c>
      <c r="AO68" s="168">
        <v>0</v>
      </c>
      <c r="AP68" s="192">
        <v>0</v>
      </c>
    </row>
    <row r="69" spans="1:42" ht="13.5">
      <c r="A69" s="316" t="s">
        <v>447</v>
      </c>
      <c r="B69" s="200">
        <f>SUM(B56:B68)</f>
        <v>0</v>
      </c>
      <c r="C69" s="173">
        <f t="shared" ref="C69:AP69" si="5">SUM(C56:C68)</f>
        <v>0</v>
      </c>
      <c r="D69" s="172">
        <f t="shared" si="5"/>
        <v>0</v>
      </c>
      <c r="E69" s="173">
        <f t="shared" si="5"/>
        <v>0</v>
      </c>
      <c r="F69" s="171">
        <f t="shared" si="5"/>
        <v>0</v>
      </c>
      <c r="G69" s="172">
        <f t="shared" si="5"/>
        <v>0</v>
      </c>
      <c r="H69" s="172">
        <f t="shared" si="5"/>
        <v>0</v>
      </c>
      <c r="I69" s="172">
        <f t="shared" si="5"/>
        <v>0</v>
      </c>
      <c r="J69" s="172">
        <f t="shared" si="5"/>
        <v>0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0</v>
      </c>
      <c r="Y69" s="172">
        <f t="shared" si="5"/>
        <v>0</v>
      </c>
      <c r="Z69" s="172">
        <f t="shared" si="5"/>
        <v>0</v>
      </c>
      <c r="AA69" s="172">
        <f t="shared" si="5"/>
        <v>0</v>
      </c>
      <c r="AB69" s="172">
        <f t="shared" si="5"/>
        <v>0</v>
      </c>
      <c r="AC69" s="172">
        <f t="shared" si="5"/>
        <v>0</v>
      </c>
      <c r="AD69" s="195">
        <f t="shared" si="5"/>
        <v>0</v>
      </c>
      <c r="AE69" s="171">
        <f t="shared" si="5"/>
        <v>1</v>
      </c>
      <c r="AF69" s="172">
        <f t="shared" si="5"/>
        <v>0</v>
      </c>
      <c r="AG69" s="172">
        <f t="shared" si="5"/>
        <v>1</v>
      </c>
      <c r="AH69" s="172">
        <f t="shared" si="5"/>
        <v>0</v>
      </c>
      <c r="AI69" s="195">
        <f t="shared" si="5"/>
        <v>0</v>
      </c>
      <c r="AJ69" s="193">
        <f t="shared" si="5"/>
        <v>1</v>
      </c>
      <c r="AK69" s="172">
        <f t="shared" si="5"/>
        <v>0</v>
      </c>
      <c r="AL69" s="172">
        <f t="shared" si="5"/>
        <v>0</v>
      </c>
      <c r="AM69" s="194">
        <f t="shared" si="5"/>
        <v>0</v>
      </c>
      <c r="AN69" s="171">
        <f t="shared" si="5"/>
        <v>0</v>
      </c>
      <c r="AO69" s="172">
        <f t="shared" si="5"/>
        <v>0</v>
      </c>
      <c r="AP69" s="195">
        <f t="shared" si="5"/>
        <v>0</v>
      </c>
    </row>
    <row r="70" spans="1:42">
      <c r="A70" s="312" t="s">
        <v>448</v>
      </c>
      <c r="B70" s="126">
        <v>0</v>
      </c>
      <c r="C70" s="169">
        <v>0</v>
      </c>
      <c r="D70" s="168">
        <v>0</v>
      </c>
      <c r="E70" s="169">
        <v>0</v>
      </c>
      <c r="F70" s="167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92">
        <v>0</v>
      </c>
      <c r="AE70" s="167">
        <v>0</v>
      </c>
      <c r="AF70" s="168">
        <v>0</v>
      </c>
      <c r="AG70" s="168">
        <v>0</v>
      </c>
      <c r="AH70" s="168">
        <v>0</v>
      </c>
      <c r="AI70" s="192">
        <v>0</v>
      </c>
      <c r="AJ70" s="190">
        <v>0</v>
      </c>
      <c r="AK70" s="168">
        <v>0</v>
      </c>
      <c r="AL70" s="168">
        <v>0</v>
      </c>
      <c r="AM70" s="191">
        <v>0</v>
      </c>
      <c r="AN70" s="167">
        <v>0</v>
      </c>
      <c r="AO70" s="168">
        <v>0</v>
      </c>
      <c r="AP70" s="192">
        <v>0</v>
      </c>
    </row>
    <row r="71" spans="1:42">
      <c r="A71" s="312" t="s">
        <v>449</v>
      </c>
      <c r="B71" s="126">
        <v>0</v>
      </c>
      <c r="C71" s="169">
        <v>0</v>
      </c>
      <c r="D71" s="168">
        <v>0</v>
      </c>
      <c r="E71" s="169">
        <v>0</v>
      </c>
      <c r="F71" s="167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8">
        <v>0</v>
      </c>
      <c r="AD71" s="192">
        <v>0</v>
      </c>
      <c r="AE71" s="167">
        <v>0</v>
      </c>
      <c r="AF71" s="168">
        <v>0</v>
      </c>
      <c r="AG71" s="168">
        <v>0</v>
      </c>
      <c r="AH71" s="168">
        <v>0</v>
      </c>
      <c r="AI71" s="192">
        <v>0</v>
      </c>
      <c r="AJ71" s="190">
        <v>0</v>
      </c>
      <c r="AK71" s="168">
        <v>0</v>
      </c>
      <c r="AL71" s="168">
        <v>0</v>
      </c>
      <c r="AM71" s="191">
        <v>0</v>
      </c>
      <c r="AN71" s="167">
        <v>0</v>
      </c>
      <c r="AO71" s="168">
        <v>0</v>
      </c>
      <c r="AP71" s="192">
        <v>0</v>
      </c>
    </row>
    <row r="72" spans="1:42">
      <c r="A72" s="312" t="s">
        <v>450</v>
      </c>
      <c r="B72" s="126">
        <v>0</v>
      </c>
      <c r="C72" s="169">
        <v>0</v>
      </c>
      <c r="D72" s="168">
        <v>0</v>
      </c>
      <c r="E72" s="169">
        <v>0</v>
      </c>
      <c r="F72" s="167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0</v>
      </c>
      <c r="AD72" s="192">
        <v>0</v>
      </c>
      <c r="AE72" s="167">
        <v>0</v>
      </c>
      <c r="AF72" s="168">
        <v>0</v>
      </c>
      <c r="AG72" s="168">
        <v>0</v>
      </c>
      <c r="AH72" s="168">
        <v>0</v>
      </c>
      <c r="AI72" s="192">
        <v>0</v>
      </c>
      <c r="AJ72" s="190">
        <v>0</v>
      </c>
      <c r="AK72" s="168">
        <v>0</v>
      </c>
      <c r="AL72" s="168">
        <v>0</v>
      </c>
      <c r="AM72" s="191">
        <v>0</v>
      </c>
      <c r="AN72" s="167">
        <v>0</v>
      </c>
      <c r="AO72" s="168">
        <v>0</v>
      </c>
      <c r="AP72" s="192">
        <v>0</v>
      </c>
    </row>
    <row r="73" spans="1:42">
      <c r="A73" s="312" t="s">
        <v>451</v>
      </c>
      <c r="B73" s="126">
        <v>0</v>
      </c>
      <c r="C73" s="169">
        <v>0</v>
      </c>
      <c r="D73" s="168">
        <v>0</v>
      </c>
      <c r="E73" s="169">
        <v>0</v>
      </c>
      <c r="F73" s="167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92">
        <v>0</v>
      </c>
      <c r="AE73" s="167">
        <v>0</v>
      </c>
      <c r="AF73" s="168">
        <v>0</v>
      </c>
      <c r="AG73" s="168">
        <v>0</v>
      </c>
      <c r="AH73" s="168">
        <v>0</v>
      </c>
      <c r="AI73" s="192">
        <v>0</v>
      </c>
      <c r="AJ73" s="190">
        <v>0</v>
      </c>
      <c r="AK73" s="168">
        <v>0</v>
      </c>
      <c r="AL73" s="168">
        <v>0</v>
      </c>
      <c r="AM73" s="191">
        <v>0</v>
      </c>
      <c r="AN73" s="167">
        <v>0</v>
      </c>
      <c r="AO73" s="168">
        <v>0</v>
      </c>
      <c r="AP73" s="192">
        <v>0</v>
      </c>
    </row>
    <row r="74" spans="1:42">
      <c r="A74" s="312" t="s">
        <v>452</v>
      </c>
      <c r="B74" s="126">
        <v>0</v>
      </c>
      <c r="C74" s="169">
        <v>0</v>
      </c>
      <c r="D74" s="168">
        <v>0</v>
      </c>
      <c r="E74" s="169">
        <v>0</v>
      </c>
      <c r="F74" s="167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92">
        <v>0</v>
      </c>
      <c r="AE74" s="167">
        <v>0</v>
      </c>
      <c r="AF74" s="168">
        <v>0</v>
      </c>
      <c r="AG74" s="168">
        <v>0</v>
      </c>
      <c r="AH74" s="168">
        <v>0</v>
      </c>
      <c r="AI74" s="192">
        <v>0</v>
      </c>
      <c r="AJ74" s="190">
        <v>0</v>
      </c>
      <c r="AK74" s="168">
        <v>0</v>
      </c>
      <c r="AL74" s="168">
        <v>0</v>
      </c>
      <c r="AM74" s="191">
        <v>0</v>
      </c>
      <c r="AN74" s="167">
        <v>0</v>
      </c>
      <c r="AO74" s="168">
        <v>0</v>
      </c>
      <c r="AP74" s="192">
        <v>0</v>
      </c>
    </row>
    <row r="75" spans="1:42">
      <c r="A75" s="312" t="s">
        <v>453</v>
      </c>
      <c r="B75" s="126">
        <v>0</v>
      </c>
      <c r="C75" s="169">
        <v>0</v>
      </c>
      <c r="D75" s="168">
        <v>0</v>
      </c>
      <c r="E75" s="169">
        <v>0</v>
      </c>
      <c r="F75" s="167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92">
        <v>0</v>
      </c>
      <c r="AE75" s="167">
        <v>0</v>
      </c>
      <c r="AF75" s="168">
        <v>0</v>
      </c>
      <c r="AG75" s="168">
        <v>0</v>
      </c>
      <c r="AH75" s="168">
        <v>0</v>
      </c>
      <c r="AI75" s="192">
        <v>0</v>
      </c>
      <c r="AJ75" s="190">
        <v>0</v>
      </c>
      <c r="AK75" s="168">
        <v>0</v>
      </c>
      <c r="AL75" s="168">
        <v>0</v>
      </c>
      <c r="AM75" s="191">
        <v>0</v>
      </c>
      <c r="AN75" s="167">
        <v>0</v>
      </c>
      <c r="AO75" s="168">
        <v>0</v>
      </c>
      <c r="AP75" s="192">
        <v>0</v>
      </c>
    </row>
    <row r="76" spans="1:42">
      <c r="A76" s="312" t="s">
        <v>454</v>
      </c>
      <c r="B76" s="126">
        <v>0</v>
      </c>
      <c r="C76" s="169">
        <v>0</v>
      </c>
      <c r="D76" s="168">
        <v>0</v>
      </c>
      <c r="E76" s="169">
        <v>0</v>
      </c>
      <c r="F76" s="167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92">
        <v>0</v>
      </c>
      <c r="AE76" s="167">
        <v>1</v>
      </c>
      <c r="AF76" s="168">
        <v>1</v>
      </c>
      <c r="AG76" s="168">
        <v>0</v>
      </c>
      <c r="AH76" s="168">
        <v>1</v>
      </c>
      <c r="AI76" s="192">
        <v>0</v>
      </c>
      <c r="AJ76" s="190">
        <v>0</v>
      </c>
      <c r="AK76" s="168">
        <v>0</v>
      </c>
      <c r="AL76" s="168">
        <v>0</v>
      </c>
      <c r="AM76" s="191">
        <v>0</v>
      </c>
      <c r="AN76" s="167">
        <v>1</v>
      </c>
      <c r="AO76" s="168">
        <v>1</v>
      </c>
      <c r="AP76" s="192">
        <v>1</v>
      </c>
    </row>
    <row r="77" spans="1:42">
      <c r="A77" s="312" t="s">
        <v>455</v>
      </c>
      <c r="B77" s="126">
        <v>0</v>
      </c>
      <c r="C77" s="169">
        <v>0</v>
      </c>
      <c r="D77" s="168">
        <v>0</v>
      </c>
      <c r="E77" s="169">
        <v>0</v>
      </c>
      <c r="F77" s="167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0</v>
      </c>
      <c r="AD77" s="192">
        <v>0</v>
      </c>
      <c r="AE77" s="167">
        <v>0</v>
      </c>
      <c r="AF77" s="168">
        <v>0</v>
      </c>
      <c r="AG77" s="168">
        <v>0</v>
      </c>
      <c r="AH77" s="168">
        <v>0</v>
      </c>
      <c r="AI77" s="192">
        <v>0</v>
      </c>
      <c r="AJ77" s="190">
        <v>0</v>
      </c>
      <c r="AK77" s="168">
        <v>0</v>
      </c>
      <c r="AL77" s="168">
        <v>0</v>
      </c>
      <c r="AM77" s="191">
        <v>0</v>
      </c>
      <c r="AN77" s="167">
        <v>0</v>
      </c>
      <c r="AO77" s="168">
        <v>0</v>
      </c>
      <c r="AP77" s="192">
        <v>0</v>
      </c>
    </row>
    <row r="78" spans="1:42">
      <c r="A78" s="312" t="s">
        <v>456</v>
      </c>
      <c r="B78" s="126">
        <v>0</v>
      </c>
      <c r="C78" s="169">
        <v>0</v>
      </c>
      <c r="D78" s="168">
        <v>0</v>
      </c>
      <c r="E78" s="169">
        <v>0</v>
      </c>
      <c r="F78" s="167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0</v>
      </c>
      <c r="AD78" s="192">
        <v>0</v>
      </c>
      <c r="AE78" s="167">
        <v>0</v>
      </c>
      <c r="AF78" s="168">
        <v>0</v>
      </c>
      <c r="AG78" s="168">
        <v>0</v>
      </c>
      <c r="AH78" s="168">
        <v>0</v>
      </c>
      <c r="AI78" s="192">
        <v>0</v>
      </c>
      <c r="AJ78" s="190">
        <v>0</v>
      </c>
      <c r="AK78" s="168">
        <v>0</v>
      </c>
      <c r="AL78" s="168">
        <v>0</v>
      </c>
      <c r="AM78" s="191">
        <v>0</v>
      </c>
      <c r="AN78" s="167">
        <v>0</v>
      </c>
      <c r="AO78" s="168">
        <v>0</v>
      </c>
      <c r="AP78" s="192">
        <v>0</v>
      </c>
    </row>
    <row r="79" spans="1:42">
      <c r="A79" s="312" t="s">
        <v>457</v>
      </c>
      <c r="B79" s="126">
        <v>0</v>
      </c>
      <c r="C79" s="169">
        <v>0</v>
      </c>
      <c r="D79" s="168">
        <v>0</v>
      </c>
      <c r="E79" s="169">
        <v>0</v>
      </c>
      <c r="F79" s="167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8">
        <v>0</v>
      </c>
      <c r="AD79" s="192">
        <v>0</v>
      </c>
      <c r="AE79" s="167">
        <v>0</v>
      </c>
      <c r="AF79" s="168">
        <v>0</v>
      </c>
      <c r="AG79" s="168">
        <v>0</v>
      </c>
      <c r="AH79" s="168">
        <v>0</v>
      </c>
      <c r="AI79" s="192">
        <v>0</v>
      </c>
      <c r="AJ79" s="190">
        <v>0</v>
      </c>
      <c r="AK79" s="168">
        <v>0</v>
      </c>
      <c r="AL79" s="168">
        <v>0</v>
      </c>
      <c r="AM79" s="191">
        <v>0</v>
      </c>
      <c r="AN79" s="167">
        <v>0</v>
      </c>
      <c r="AO79" s="168">
        <v>0</v>
      </c>
      <c r="AP79" s="192">
        <v>0</v>
      </c>
    </row>
    <row r="80" spans="1:42">
      <c r="A80" s="312" t="s">
        <v>458</v>
      </c>
      <c r="B80" s="126">
        <v>0</v>
      </c>
      <c r="C80" s="169">
        <v>0</v>
      </c>
      <c r="D80" s="168">
        <v>0</v>
      </c>
      <c r="E80" s="169">
        <v>0</v>
      </c>
      <c r="F80" s="167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92">
        <v>0</v>
      </c>
      <c r="AE80" s="167">
        <v>0</v>
      </c>
      <c r="AF80" s="168">
        <v>0</v>
      </c>
      <c r="AG80" s="168">
        <v>0</v>
      </c>
      <c r="AH80" s="168">
        <v>0</v>
      </c>
      <c r="AI80" s="192">
        <v>0</v>
      </c>
      <c r="AJ80" s="190">
        <v>0</v>
      </c>
      <c r="AK80" s="168">
        <v>0</v>
      </c>
      <c r="AL80" s="168">
        <v>0</v>
      </c>
      <c r="AM80" s="191">
        <v>0</v>
      </c>
      <c r="AN80" s="167">
        <v>0</v>
      </c>
      <c r="AO80" s="168">
        <v>0</v>
      </c>
      <c r="AP80" s="192">
        <v>0</v>
      </c>
    </row>
    <row r="81" spans="1:42">
      <c r="A81" s="312" t="s">
        <v>459</v>
      </c>
      <c r="B81" s="126">
        <v>0</v>
      </c>
      <c r="C81" s="169">
        <v>0</v>
      </c>
      <c r="D81" s="168">
        <v>0</v>
      </c>
      <c r="E81" s="169">
        <v>0</v>
      </c>
      <c r="F81" s="167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92">
        <v>0</v>
      </c>
      <c r="AE81" s="167">
        <v>0</v>
      </c>
      <c r="AF81" s="168">
        <v>0</v>
      </c>
      <c r="AG81" s="168">
        <v>0</v>
      </c>
      <c r="AH81" s="168">
        <v>0</v>
      </c>
      <c r="AI81" s="192">
        <v>0</v>
      </c>
      <c r="AJ81" s="190">
        <v>0</v>
      </c>
      <c r="AK81" s="168">
        <v>0</v>
      </c>
      <c r="AL81" s="168">
        <v>0</v>
      </c>
      <c r="AM81" s="191">
        <v>0</v>
      </c>
      <c r="AN81" s="167">
        <v>0</v>
      </c>
      <c r="AO81" s="168">
        <v>0</v>
      </c>
      <c r="AP81" s="192">
        <v>0</v>
      </c>
    </row>
    <row r="82" spans="1:42">
      <c r="A82" s="312" t="s">
        <v>460</v>
      </c>
      <c r="B82" s="126">
        <v>0</v>
      </c>
      <c r="C82" s="169">
        <v>0</v>
      </c>
      <c r="D82" s="168">
        <v>0</v>
      </c>
      <c r="E82" s="169">
        <v>0</v>
      </c>
      <c r="F82" s="167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92">
        <v>0</v>
      </c>
      <c r="AE82" s="167">
        <v>0</v>
      </c>
      <c r="AF82" s="168">
        <v>0</v>
      </c>
      <c r="AG82" s="168">
        <v>0</v>
      </c>
      <c r="AH82" s="168">
        <v>0</v>
      </c>
      <c r="AI82" s="192">
        <v>0</v>
      </c>
      <c r="AJ82" s="190">
        <v>0</v>
      </c>
      <c r="AK82" s="168">
        <v>0</v>
      </c>
      <c r="AL82" s="168">
        <v>0</v>
      </c>
      <c r="AM82" s="191">
        <v>0</v>
      </c>
      <c r="AN82" s="167">
        <v>0</v>
      </c>
      <c r="AO82" s="168">
        <v>0</v>
      </c>
      <c r="AP82" s="192">
        <v>0</v>
      </c>
    </row>
    <row r="83" spans="1:42" ht="13.5">
      <c r="A83" s="316" t="s">
        <v>461</v>
      </c>
      <c r="B83" s="200">
        <f>SUM(B70:B82)</f>
        <v>0</v>
      </c>
      <c r="C83" s="173">
        <f t="shared" ref="C83:AP83" si="6">SUM(C70:C82)</f>
        <v>0</v>
      </c>
      <c r="D83" s="172">
        <f t="shared" si="6"/>
        <v>0</v>
      </c>
      <c r="E83" s="173">
        <f t="shared" si="6"/>
        <v>0</v>
      </c>
      <c r="F83" s="171">
        <f t="shared" si="6"/>
        <v>0</v>
      </c>
      <c r="G83" s="172">
        <f t="shared" si="6"/>
        <v>0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0</v>
      </c>
      <c r="M83" s="172">
        <f t="shared" si="6"/>
        <v>0</v>
      </c>
      <c r="N83" s="172">
        <f t="shared" si="6"/>
        <v>0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0</v>
      </c>
      <c r="Y83" s="172">
        <f t="shared" si="6"/>
        <v>0</v>
      </c>
      <c r="Z83" s="172">
        <f t="shared" si="6"/>
        <v>0</v>
      </c>
      <c r="AA83" s="172">
        <f t="shared" si="6"/>
        <v>0</v>
      </c>
      <c r="AB83" s="172">
        <f t="shared" si="6"/>
        <v>0</v>
      </c>
      <c r="AC83" s="172">
        <f t="shared" si="6"/>
        <v>0</v>
      </c>
      <c r="AD83" s="195">
        <f t="shared" si="6"/>
        <v>0</v>
      </c>
      <c r="AE83" s="171">
        <f t="shared" si="6"/>
        <v>1</v>
      </c>
      <c r="AF83" s="172">
        <f t="shared" si="6"/>
        <v>1</v>
      </c>
      <c r="AG83" s="172">
        <f t="shared" si="6"/>
        <v>0</v>
      </c>
      <c r="AH83" s="172">
        <f t="shared" si="6"/>
        <v>1</v>
      </c>
      <c r="AI83" s="195">
        <f t="shared" si="6"/>
        <v>0</v>
      </c>
      <c r="AJ83" s="193">
        <f t="shared" si="6"/>
        <v>0</v>
      </c>
      <c r="AK83" s="172">
        <f t="shared" si="6"/>
        <v>0</v>
      </c>
      <c r="AL83" s="172">
        <f t="shared" si="6"/>
        <v>0</v>
      </c>
      <c r="AM83" s="194">
        <f t="shared" si="6"/>
        <v>0</v>
      </c>
      <c r="AN83" s="171">
        <f t="shared" si="6"/>
        <v>1</v>
      </c>
      <c r="AO83" s="172">
        <f t="shared" si="6"/>
        <v>1</v>
      </c>
      <c r="AP83" s="195">
        <f t="shared" si="6"/>
        <v>1</v>
      </c>
    </row>
    <row r="84" spans="1:42">
      <c r="A84" s="312" t="s">
        <v>462</v>
      </c>
      <c r="B84" s="126">
        <v>0</v>
      </c>
      <c r="C84" s="169">
        <v>0</v>
      </c>
      <c r="D84" s="168">
        <v>0</v>
      </c>
      <c r="E84" s="169">
        <v>0</v>
      </c>
      <c r="F84" s="167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92">
        <v>0</v>
      </c>
      <c r="AE84" s="167">
        <v>0</v>
      </c>
      <c r="AF84" s="168">
        <v>0</v>
      </c>
      <c r="AG84" s="168">
        <v>0</v>
      </c>
      <c r="AH84" s="168">
        <v>0</v>
      </c>
      <c r="AI84" s="192">
        <v>0</v>
      </c>
      <c r="AJ84" s="190">
        <v>0</v>
      </c>
      <c r="AK84" s="168">
        <v>0</v>
      </c>
      <c r="AL84" s="168">
        <v>0</v>
      </c>
      <c r="AM84" s="191">
        <v>0</v>
      </c>
      <c r="AN84" s="167">
        <v>0</v>
      </c>
      <c r="AO84" s="168">
        <v>0</v>
      </c>
      <c r="AP84" s="192">
        <v>0</v>
      </c>
    </row>
    <row r="85" spans="1:42">
      <c r="A85" s="312" t="s">
        <v>463</v>
      </c>
      <c r="B85" s="126">
        <v>0</v>
      </c>
      <c r="C85" s="169">
        <v>0</v>
      </c>
      <c r="D85" s="168">
        <v>0</v>
      </c>
      <c r="E85" s="169">
        <v>0</v>
      </c>
      <c r="F85" s="167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92">
        <v>0</v>
      </c>
      <c r="AE85" s="167">
        <v>0</v>
      </c>
      <c r="AF85" s="168">
        <v>0</v>
      </c>
      <c r="AG85" s="168">
        <v>0</v>
      </c>
      <c r="AH85" s="168">
        <v>0</v>
      </c>
      <c r="AI85" s="192">
        <v>0</v>
      </c>
      <c r="AJ85" s="190">
        <v>0</v>
      </c>
      <c r="AK85" s="168">
        <v>0</v>
      </c>
      <c r="AL85" s="168">
        <v>0</v>
      </c>
      <c r="AM85" s="191">
        <v>0</v>
      </c>
      <c r="AN85" s="167">
        <v>0</v>
      </c>
      <c r="AO85" s="168">
        <v>0</v>
      </c>
      <c r="AP85" s="192">
        <v>0</v>
      </c>
    </row>
    <row r="86" spans="1:42">
      <c r="A86" s="312" t="s">
        <v>464</v>
      </c>
      <c r="B86" s="126">
        <v>0</v>
      </c>
      <c r="C86" s="169">
        <v>0</v>
      </c>
      <c r="D86" s="168">
        <v>0</v>
      </c>
      <c r="E86" s="169">
        <v>0</v>
      </c>
      <c r="F86" s="167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92">
        <v>0</v>
      </c>
      <c r="AE86" s="167">
        <v>0</v>
      </c>
      <c r="AF86" s="168">
        <v>0</v>
      </c>
      <c r="AG86" s="168">
        <v>0</v>
      </c>
      <c r="AH86" s="168">
        <v>0</v>
      </c>
      <c r="AI86" s="192">
        <v>0</v>
      </c>
      <c r="AJ86" s="190">
        <v>0</v>
      </c>
      <c r="AK86" s="168">
        <v>0</v>
      </c>
      <c r="AL86" s="168">
        <v>0</v>
      </c>
      <c r="AM86" s="191">
        <v>0</v>
      </c>
      <c r="AN86" s="167">
        <v>0</v>
      </c>
      <c r="AO86" s="168">
        <v>0</v>
      </c>
      <c r="AP86" s="192">
        <v>0</v>
      </c>
    </row>
    <row r="87" spans="1:42">
      <c r="A87" s="312" t="s">
        <v>465</v>
      </c>
      <c r="B87" s="126">
        <v>0</v>
      </c>
      <c r="C87" s="169">
        <v>0</v>
      </c>
      <c r="D87" s="168">
        <v>0</v>
      </c>
      <c r="E87" s="169">
        <v>0</v>
      </c>
      <c r="F87" s="167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92">
        <v>0</v>
      </c>
      <c r="AE87" s="167">
        <v>0</v>
      </c>
      <c r="AF87" s="168">
        <v>0</v>
      </c>
      <c r="AG87" s="168">
        <v>0</v>
      </c>
      <c r="AH87" s="168">
        <v>0</v>
      </c>
      <c r="AI87" s="192">
        <v>0</v>
      </c>
      <c r="AJ87" s="190">
        <v>0</v>
      </c>
      <c r="AK87" s="168">
        <v>0</v>
      </c>
      <c r="AL87" s="168">
        <v>0</v>
      </c>
      <c r="AM87" s="191">
        <v>0</v>
      </c>
      <c r="AN87" s="167">
        <v>0</v>
      </c>
      <c r="AO87" s="168">
        <v>0</v>
      </c>
      <c r="AP87" s="192">
        <v>0</v>
      </c>
    </row>
    <row r="88" spans="1:42">
      <c r="A88" s="312" t="s">
        <v>466</v>
      </c>
      <c r="B88" s="126">
        <v>0</v>
      </c>
      <c r="C88" s="169">
        <v>0</v>
      </c>
      <c r="D88" s="168">
        <v>0</v>
      </c>
      <c r="E88" s="169">
        <v>0</v>
      </c>
      <c r="F88" s="167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0</v>
      </c>
      <c r="AD88" s="192">
        <v>0</v>
      </c>
      <c r="AE88" s="167">
        <v>0</v>
      </c>
      <c r="AF88" s="168">
        <v>0</v>
      </c>
      <c r="AG88" s="168">
        <v>0</v>
      </c>
      <c r="AH88" s="168">
        <v>0</v>
      </c>
      <c r="AI88" s="192">
        <v>0</v>
      </c>
      <c r="AJ88" s="190">
        <v>0</v>
      </c>
      <c r="AK88" s="168">
        <v>0</v>
      </c>
      <c r="AL88" s="168">
        <v>0</v>
      </c>
      <c r="AM88" s="191">
        <v>0</v>
      </c>
      <c r="AN88" s="167">
        <v>0</v>
      </c>
      <c r="AO88" s="168">
        <v>0</v>
      </c>
      <c r="AP88" s="192">
        <v>0</v>
      </c>
    </row>
    <row r="89" spans="1:42">
      <c r="A89" s="312" t="s">
        <v>467</v>
      </c>
      <c r="B89" s="126">
        <v>0</v>
      </c>
      <c r="C89" s="169">
        <v>0</v>
      </c>
      <c r="D89" s="168">
        <v>0</v>
      </c>
      <c r="E89" s="169">
        <v>0</v>
      </c>
      <c r="F89" s="167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92">
        <v>0</v>
      </c>
      <c r="AE89" s="167">
        <v>0</v>
      </c>
      <c r="AF89" s="168">
        <v>0</v>
      </c>
      <c r="AG89" s="168">
        <v>0</v>
      </c>
      <c r="AH89" s="168">
        <v>0</v>
      </c>
      <c r="AI89" s="192">
        <v>0</v>
      </c>
      <c r="AJ89" s="190">
        <v>0</v>
      </c>
      <c r="AK89" s="168">
        <v>0</v>
      </c>
      <c r="AL89" s="168">
        <v>0</v>
      </c>
      <c r="AM89" s="191">
        <v>0</v>
      </c>
      <c r="AN89" s="167">
        <v>0</v>
      </c>
      <c r="AO89" s="168">
        <v>0</v>
      </c>
      <c r="AP89" s="192">
        <v>0</v>
      </c>
    </row>
    <row r="90" spans="1:42">
      <c r="A90" s="312" t="s">
        <v>468</v>
      </c>
      <c r="B90" s="126">
        <v>0</v>
      </c>
      <c r="C90" s="169">
        <v>0</v>
      </c>
      <c r="D90" s="168">
        <v>0</v>
      </c>
      <c r="E90" s="169">
        <v>0</v>
      </c>
      <c r="F90" s="167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92">
        <v>0</v>
      </c>
      <c r="AE90" s="167">
        <v>0</v>
      </c>
      <c r="AF90" s="168">
        <v>0</v>
      </c>
      <c r="AG90" s="168">
        <v>0</v>
      </c>
      <c r="AH90" s="168">
        <v>0</v>
      </c>
      <c r="AI90" s="192">
        <v>0</v>
      </c>
      <c r="AJ90" s="190">
        <v>0</v>
      </c>
      <c r="AK90" s="168">
        <v>0</v>
      </c>
      <c r="AL90" s="168">
        <v>0</v>
      </c>
      <c r="AM90" s="191">
        <v>0</v>
      </c>
      <c r="AN90" s="167">
        <v>0</v>
      </c>
      <c r="AO90" s="168">
        <v>0</v>
      </c>
      <c r="AP90" s="192">
        <v>0</v>
      </c>
    </row>
    <row r="91" spans="1:42">
      <c r="A91" s="312" t="s">
        <v>469</v>
      </c>
      <c r="B91" s="126">
        <v>0</v>
      </c>
      <c r="C91" s="169">
        <v>0</v>
      </c>
      <c r="D91" s="168">
        <v>0</v>
      </c>
      <c r="E91" s="169">
        <v>0</v>
      </c>
      <c r="F91" s="167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92">
        <v>0</v>
      </c>
      <c r="AE91" s="167">
        <v>0</v>
      </c>
      <c r="AF91" s="168">
        <v>0</v>
      </c>
      <c r="AG91" s="168">
        <v>0</v>
      </c>
      <c r="AH91" s="168">
        <v>0</v>
      </c>
      <c r="AI91" s="192">
        <v>0</v>
      </c>
      <c r="AJ91" s="190">
        <v>0</v>
      </c>
      <c r="AK91" s="168">
        <v>0</v>
      </c>
      <c r="AL91" s="168">
        <v>0</v>
      </c>
      <c r="AM91" s="191">
        <v>0</v>
      </c>
      <c r="AN91" s="167">
        <v>0</v>
      </c>
      <c r="AO91" s="168">
        <v>0</v>
      </c>
      <c r="AP91" s="192">
        <v>0</v>
      </c>
    </row>
    <row r="92" spans="1:42">
      <c r="A92" s="312" t="s">
        <v>470</v>
      </c>
      <c r="B92" s="126">
        <v>0</v>
      </c>
      <c r="C92" s="169">
        <v>0</v>
      </c>
      <c r="D92" s="168">
        <v>0</v>
      </c>
      <c r="E92" s="169">
        <v>0</v>
      </c>
      <c r="F92" s="167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92">
        <v>0</v>
      </c>
      <c r="AE92" s="167">
        <v>0</v>
      </c>
      <c r="AF92" s="168">
        <v>0</v>
      </c>
      <c r="AG92" s="168">
        <v>0</v>
      </c>
      <c r="AH92" s="168">
        <v>0</v>
      </c>
      <c r="AI92" s="192">
        <v>0</v>
      </c>
      <c r="AJ92" s="190">
        <v>0</v>
      </c>
      <c r="AK92" s="168">
        <v>0</v>
      </c>
      <c r="AL92" s="168">
        <v>0</v>
      </c>
      <c r="AM92" s="191">
        <v>0</v>
      </c>
      <c r="AN92" s="167">
        <v>0</v>
      </c>
      <c r="AO92" s="168">
        <v>0</v>
      </c>
      <c r="AP92" s="192">
        <v>0</v>
      </c>
    </row>
    <row r="93" spans="1:42">
      <c r="A93" s="312" t="s">
        <v>471</v>
      </c>
      <c r="B93" s="126">
        <v>0</v>
      </c>
      <c r="C93" s="169">
        <v>0</v>
      </c>
      <c r="D93" s="168">
        <v>0</v>
      </c>
      <c r="E93" s="169">
        <v>0</v>
      </c>
      <c r="F93" s="167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192">
        <v>0</v>
      </c>
      <c r="AE93" s="167">
        <v>0</v>
      </c>
      <c r="AF93" s="168">
        <v>0</v>
      </c>
      <c r="AG93" s="168">
        <v>0</v>
      </c>
      <c r="AH93" s="168">
        <v>0</v>
      </c>
      <c r="AI93" s="192">
        <v>0</v>
      </c>
      <c r="AJ93" s="190">
        <v>0</v>
      </c>
      <c r="AK93" s="168">
        <v>0</v>
      </c>
      <c r="AL93" s="168">
        <v>0</v>
      </c>
      <c r="AM93" s="191">
        <v>0</v>
      </c>
      <c r="AN93" s="167">
        <v>0</v>
      </c>
      <c r="AO93" s="168">
        <v>0</v>
      </c>
      <c r="AP93" s="192">
        <v>0</v>
      </c>
    </row>
    <row r="94" spans="1:42">
      <c r="A94" s="312" t="s">
        <v>472</v>
      </c>
      <c r="B94" s="126">
        <v>0</v>
      </c>
      <c r="C94" s="169">
        <v>0</v>
      </c>
      <c r="D94" s="168">
        <v>0</v>
      </c>
      <c r="E94" s="169">
        <v>0</v>
      </c>
      <c r="F94" s="167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68">
        <v>0</v>
      </c>
      <c r="AB94" s="168">
        <v>0</v>
      </c>
      <c r="AC94" s="168">
        <v>0</v>
      </c>
      <c r="AD94" s="192">
        <v>0</v>
      </c>
      <c r="AE94" s="167">
        <v>0</v>
      </c>
      <c r="AF94" s="168">
        <v>0</v>
      </c>
      <c r="AG94" s="168">
        <v>0</v>
      </c>
      <c r="AH94" s="168">
        <v>0</v>
      </c>
      <c r="AI94" s="192">
        <v>0</v>
      </c>
      <c r="AJ94" s="190">
        <v>0</v>
      </c>
      <c r="AK94" s="168">
        <v>0</v>
      </c>
      <c r="AL94" s="168">
        <v>0</v>
      </c>
      <c r="AM94" s="191">
        <v>0</v>
      </c>
      <c r="AN94" s="167">
        <v>0</v>
      </c>
      <c r="AO94" s="168">
        <v>0</v>
      </c>
      <c r="AP94" s="192">
        <v>0</v>
      </c>
    </row>
    <row r="95" spans="1:42" ht="14.25" thickBot="1">
      <c r="A95" s="316" t="s">
        <v>473</v>
      </c>
      <c r="B95" s="202">
        <f>SUM(B84:B94)</f>
        <v>0</v>
      </c>
      <c r="C95" s="203">
        <f t="shared" ref="C95:AP95" si="7">SUM(C84:C94)</f>
        <v>0</v>
      </c>
      <c r="D95" s="204">
        <f t="shared" si="7"/>
        <v>0</v>
      </c>
      <c r="E95" s="203">
        <f t="shared" si="7"/>
        <v>0</v>
      </c>
      <c r="F95" s="205">
        <f t="shared" si="7"/>
        <v>0</v>
      </c>
      <c r="G95" s="204">
        <f t="shared" si="7"/>
        <v>0</v>
      </c>
      <c r="H95" s="204">
        <f t="shared" si="7"/>
        <v>0</v>
      </c>
      <c r="I95" s="204">
        <f t="shared" si="7"/>
        <v>0</v>
      </c>
      <c r="J95" s="204">
        <f t="shared" si="7"/>
        <v>0</v>
      </c>
      <c r="K95" s="204">
        <f t="shared" si="7"/>
        <v>0</v>
      </c>
      <c r="L95" s="204">
        <f t="shared" si="7"/>
        <v>0</v>
      </c>
      <c r="M95" s="204">
        <f t="shared" si="7"/>
        <v>0</v>
      </c>
      <c r="N95" s="204">
        <f t="shared" si="7"/>
        <v>0</v>
      </c>
      <c r="O95" s="204">
        <f t="shared" si="7"/>
        <v>0</v>
      </c>
      <c r="P95" s="204">
        <f t="shared" si="7"/>
        <v>0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0</v>
      </c>
      <c r="Y95" s="204">
        <f t="shared" si="7"/>
        <v>0</v>
      </c>
      <c r="Z95" s="204">
        <f t="shared" si="7"/>
        <v>0</v>
      </c>
      <c r="AA95" s="204">
        <f t="shared" si="7"/>
        <v>0</v>
      </c>
      <c r="AB95" s="204">
        <f t="shared" si="7"/>
        <v>0</v>
      </c>
      <c r="AC95" s="204">
        <f t="shared" si="7"/>
        <v>0</v>
      </c>
      <c r="AD95" s="206">
        <f t="shared" si="7"/>
        <v>0</v>
      </c>
      <c r="AE95" s="205">
        <f t="shared" si="7"/>
        <v>0</v>
      </c>
      <c r="AF95" s="204">
        <f t="shared" si="7"/>
        <v>0</v>
      </c>
      <c r="AG95" s="204">
        <f t="shared" si="7"/>
        <v>0</v>
      </c>
      <c r="AH95" s="204">
        <f t="shared" si="7"/>
        <v>0</v>
      </c>
      <c r="AI95" s="206">
        <f t="shared" si="7"/>
        <v>0</v>
      </c>
      <c r="AJ95" s="207">
        <f t="shared" si="7"/>
        <v>0</v>
      </c>
      <c r="AK95" s="204">
        <f t="shared" si="7"/>
        <v>0</v>
      </c>
      <c r="AL95" s="204">
        <f t="shared" si="7"/>
        <v>0</v>
      </c>
      <c r="AM95" s="216">
        <f t="shared" si="7"/>
        <v>0</v>
      </c>
      <c r="AN95" s="205">
        <f t="shared" si="7"/>
        <v>0</v>
      </c>
      <c r="AO95" s="204">
        <f t="shared" si="7"/>
        <v>0</v>
      </c>
      <c r="AP95" s="206">
        <f t="shared" si="7"/>
        <v>0</v>
      </c>
    </row>
    <row r="96" spans="1:42" ht="14.25" thickBot="1">
      <c r="A96" s="318" t="s">
        <v>386</v>
      </c>
      <c r="B96" s="208">
        <f>B17+B25+B35+B43+B55+B69+B83+B95</f>
        <v>0</v>
      </c>
      <c r="C96" s="181">
        <f>C17+C25+C35+C43+C55+C69+C83+C95</f>
        <v>0</v>
      </c>
      <c r="D96" s="180">
        <f t="shared" ref="D96:AL96" si="8">D17+D25+D35+D43+D55+D69+D83+D95</f>
        <v>0</v>
      </c>
      <c r="E96" s="181">
        <f t="shared" si="8"/>
        <v>0</v>
      </c>
      <c r="F96" s="179">
        <f t="shared" si="8"/>
        <v>0</v>
      </c>
      <c r="G96" s="180">
        <f t="shared" si="8"/>
        <v>0</v>
      </c>
      <c r="H96" s="180">
        <f t="shared" si="8"/>
        <v>0</v>
      </c>
      <c r="I96" s="180">
        <f t="shared" si="8"/>
        <v>0</v>
      </c>
      <c r="J96" s="180">
        <f t="shared" si="8"/>
        <v>0</v>
      </c>
      <c r="K96" s="180">
        <f t="shared" si="8"/>
        <v>0</v>
      </c>
      <c r="L96" s="180">
        <f t="shared" si="8"/>
        <v>0</v>
      </c>
      <c r="M96" s="180">
        <f t="shared" si="8"/>
        <v>0</v>
      </c>
      <c r="N96" s="180">
        <f t="shared" si="8"/>
        <v>0</v>
      </c>
      <c r="O96" s="180">
        <f t="shared" si="8"/>
        <v>0</v>
      </c>
      <c r="P96" s="180">
        <f t="shared" si="8"/>
        <v>0</v>
      </c>
      <c r="Q96" s="180">
        <f t="shared" si="8"/>
        <v>0</v>
      </c>
      <c r="R96" s="180">
        <f t="shared" si="8"/>
        <v>0</v>
      </c>
      <c r="S96" s="180">
        <f t="shared" si="8"/>
        <v>0</v>
      </c>
      <c r="T96" s="180">
        <f t="shared" si="8"/>
        <v>0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0</v>
      </c>
      <c r="Y96" s="180">
        <f t="shared" si="8"/>
        <v>0</v>
      </c>
      <c r="Z96" s="180">
        <f t="shared" si="8"/>
        <v>0</v>
      </c>
      <c r="AA96" s="180">
        <f t="shared" si="8"/>
        <v>0</v>
      </c>
      <c r="AB96" s="180">
        <f t="shared" si="8"/>
        <v>0</v>
      </c>
      <c r="AC96" s="180">
        <f t="shared" si="8"/>
        <v>0</v>
      </c>
      <c r="AD96" s="209">
        <f t="shared" si="8"/>
        <v>0</v>
      </c>
      <c r="AE96" s="179">
        <f t="shared" si="8"/>
        <v>3</v>
      </c>
      <c r="AF96" s="180">
        <f t="shared" si="8"/>
        <v>2</v>
      </c>
      <c r="AG96" s="180">
        <f t="shared" si="8"/>
        <v>2</v>
      </c>
      <c r="AH96" s="180">
        <f t="shared" si="8"/>
        <v>2</v>
      </c>
      <c r="AI96" s="209">
        <f t="shared" si="8"/>
        <v>0</v>
      </c>
      <c r="AJ96" s="210">
        <f t="shared" si="8"/>
        <v>1</v>
      </c>
      <c r="AK96" s="180">
        <f t="shared" si="8"/>
        <v>1</v>
      </c>
      <c r="AL96" s="180">
        <f t="shared" si="8"/>
        <v>0</v>
      </c>
      <c r="AM96" s="230">
        <f t="shared" ref="AM96" si="9">AM17+AM25+AM35+AM43+AM55+AM69+AM83+AM95</f>
        <v>0</v>
      </c>
      <c r="AN96" s="179">
        <f t="shared" ref="AN96" si="10">AN17+AN25+AN35+AN43+AN55+AN69+AN83+AN95</f>
        <v>1</v>
      </c>
      <c r="AO96" s="180">
        <f t="shared" ref="AO96" si="11">AO17+AO25+AO35+AO43+AO55+AO69+AO83+AO95</f>
        <v>1</v>
      </c>
      <c r="AP96" s="209">
        <f t="shared" ref="AP96" si="12">AP17+AP25+AP35+AP43+AP55+AP69+AP83+AP95</f>
        <v>1</v>
      </c>
    </row>
    <row r="98" spans="1:42"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</row>
    <row r="99" spans="1:42">
      <c r="A99" s="1" t="s">
        <v>491</v>
      </c>
      <c r="B99" s="467">
        <f>B17</f>
        <v>0</v>
      </c>
      <c r="C99" s="352">
        <f t="shared" ref="C99:AP99" si="13">C17</f>
        <v>0</v>
      </c>
      <c r="D99" s="328">
        <f t="shared" si="13"/>
        <v>0</v>
      </c>
      <c r="E99" s="352">
        <f t="shared" si="13"/>
        <v>0</v>
      </c>
      <c r="F99" s="328">
        <f t="shared" si="13"/>
        <v>0</v>
      </c>
      <c r="G99" s="328">
        <f t="shared" si="13"/>
        <v>0</v>
      </c>
      <c r="H99" s="328">
        <f t="shared" si="13"/>
        <v>0</v>
      </c>
      <c r="I99" s="328">
        <f t="shared" si="13"/>
        <v>0</v>
      </c>
      <c r="J99" s="328">
        <f t="shared" si="13"/>
        <v>0</v>
      </c>
      <c r="K99" s="328">
        <f t="shared" si="13"/>
        <v>0</v>
      </c>
      <c r="L99" s="328">
        <f t="shared" si="13"/>
        <v>0</v>
      </c>
      <c r="M99" s="328">
        <f t="shared" si="13"/>
        <v>0</v>
      </c>
      <c r="N99" s="328">
        <f t="shared" si="13"/>
        <v>0</v>
      </c>
      <c r="O99" s="328">
        <f t="shared" si="13"/>
        <v>0</v>
      </c>
      <c r="P99" s="328">
        <f t="shared" si="13"/>
        <v>0</v>
      </c>
      <c r="Q99" s="328">
        <f t="shared" si="13"/>
        <v>0</v>
      </c>
      <c r="R99" s="328">
        <f t="shared" si="13"/>
        <v>0</v>
      </c>
      <c r="S99" s="328">
        <f t="shared" si="13"/>
        <v>0</v>
      </c>
      <c r="T99" s="328">
        <f t="shared" si="13"/>
        <v>0</v>
      </c>
      <c r="U99" s="328">
        <f t="shared" si="13"/>
        <v>0</v>
      </c>
      <c r="V99" s="328">
        <f t="shared" si="13"/>
        <v>0</v>
      </c>
      <c r="W99" s="328">
        <f t="shared" si="13"/>
        <v>0</v>
      </c>
      <c r="X99" s="328">
        <f t="shared" si="13"/>
        <v>0</v>
      </c>
      <c r="Y99" s="328">
        <f t="shared" si="13"/>
        <v>0</v>
      </c>
      <c r="Z99" s="328">
        <f t="shared" si="13"/>
        <v>0</v>
      </c>
      <c r="AA99" s="328">
        <f t="shared" si="13"/>
        <v>0</v>
      </c>
      <c r="AB99" s="328">
        <f t="shared" si="13"/>
        <v>0</v>
      </c>
      <c r="AC99" s="328">
        <f t="shared" si="13"/>
        <v>0</v>
      </c>
      <c r="AD99" s="328">
        <f t="shared" si="13"/>
        <v>0</v>
      </c>
      <c r="AE99" s="328">
        <f t="shared" si="13"/>
        <v>0</v>
      </c>
      <c r="AF99" s="328">
        <f t="shared" si="13"/>
        <v>0</v>
      </c>
      <c r="AG99" s="328">
        <f t="shared" si="13"/>
        <v>0</v>
      </c>
      <c r="AH99" s="328">
        <f t="shared" si="13"/>
        <v>0</v>
      </c>
      <c r="AI99" s="328">
        <f t="shared" si="13"/>
        <v>0</v>
      </c>
      <c r="AJ99" s="328">
        <f t="shared" si="13"/>
        <v>0</v>
      </c>
      <c r="AK99" s="328">
        <f t="shared" si="13"/>
        <v>0</v>
      </c>
      <c r="AL99" s="328">
        <f t="shared" si="13"/>
        <v>0</v>
      </c>
      <c r="AM99" s="328">
        <f t="shared" si="13"/>
        <v>0</v>
      </c>
      <c r="AN99" s="328">
        <f t="shared" si="13"/>
        <v>0</v>
      </c>
      <c r="AO99" s="328">
        <f t="shared" si="13"/>
        <v>0</v>
      </c>
      <c r="AP99" s="328">
        <f t="shared" si="13"/>
        <v>0</v>
      </c>
    </row>
    <row r="100" spans="1:42">
      <c r="A100" s="1" t="s">
        <v>386</v>
      </c>
      <c r="B100" s="467">
        <f>B96-B17</f>
        <v>0</v>
      </c>
      <c r="C100" s="352">
        <f t="shared" ref="C100:AP100" si="14">C96-C17</f>
        <v>0</v>
      </c>
      <c r="D100" s="328">
        <f t="shared" si="14"/>
        <v>0</v>
      </c>
      <c r="E100" s="352">
        <f t="shared" si="14"/>
        <v>0</v>
      </c>
      <c r="F100" s="328">
        <f t="shared" si="14"/>
        <v>0</v>
      </c>
      <c r="G100" s="328">
        <f t="shared" si="14"/>
        <v>0</v>
      </c>
      <c r="H100" s="328">
        <f t="shared" si="14"/>
        <v>0</v>
      </c>
      <c r="I100" s="328">
        <f t="shared" si="14"/>
        <v>0</v>
      </c>
      <c r="J100" s="328">
        <f t="shared" si="14"/>
        <v>0</v>
      </c>
      <c r="K100" s="328">
        <f t="shared" si="14"/>
        <v>0</v>
      </c>
      <c r="L100" s="328">
        <f t="shared" si="14"/>
        <v>0</v>
      </c>
      <c r="M100" s="328">
        <f t="shared" si="14"/>
        <v>0</v>
      </c>
      <c r="N100" s="328">
        <f t="shared" si="14"/>
        <v>0</v>
      </c>
      <c r="O100" s="328">
        <f t="shared" si="14"/>
        <v>0</v>
      </c>
      <c r="P100" s="328">
        <f t="shared" si="14"/>
        <v>0</v>
      </c>
      <c r="Q100" s="328">
        <f t="shared" si="14"/>
        <v>0</v>
      </c>
      <c r="R100" s="328">
        <f t="shared" si="14"/>
        <v>0</v>
      </c>
      <c r="S100" s="328">
        <f t="shared" si="14"/>
        <v>0</v>
      </c>
      <c r="T100" s="328">
        <f t="shared" si="14"/>
        <v>0</v>
      </c>
      <c r="U100" s="328">
        <f t="shared" si="14"/>
        <v>0</v>
      </c>
      <c r="V100" s="328">
        <f t="shared" si="14"/>
        <v>0</v>
      </c>
      <c r="W100" s="328">
        <f t="shared" si="14"/>
        <v>0</v>
      </c>
      <c r="X100" s="328">
        <f t="shared" si="14"/>
        <v>0</v>
      </c>
      <c r="Y100" s="328">
        <f t="shared" si="14"/>
        <v>0</v>
      </c>
      <c r="Z100" s="328">
        <f t="shared" si="14"/>
        <v>0</v>
      </c>
      <c r="AA100" s="328">
        <f t="shared" si="14"/>
        <v>0</v>
      </c>
      <c r="AB100" s="328">
        <f t="shared" si="14"/>
        <v>0</v>
      </c>
      <c r="AC100" s="328">
        <f t="shared" si="14"/>
        <v>0</v>
      </c>
      <c r="AD100" s="328">
        <f t="shared" si="14"/>
        <v>0</v>
      </c>
      <c r="AE100" s="328">
        <f t="shared" si="14"/>
        <v>3</v>
      </c>
      <c r="AF100" s="328">
        <f t="shared" si="14"/>
        <v>2</v>
      </c>
      <c r="AG100" s="328">
        <f t="shared" si="14"/>
        <v>2</v>
      </c>
      <c r="AH100" s="328">
        <f t="shared" si="14"/>
        <v>2</v>
      </c>
      <c r="AI100" s="328">
        <f t="shared" si="14"/>
        <v>0</v>
      </c>
      <c r="AJ100" s="328">
        <f t="shared" si="14"/>
        <v>1</v>
      </c>
      <c r="AK100" s="328">
        <f t="shared" si="14"/>
        <v>1</v>
      </c>
      <c r="AL100" s="328">
        <f t="shared" si="14"/>
        <v>0</v>
      </c>
      <c r="AM100" s="328">
        <f t="shared" si="14"/>
        <v>0</v>
      </c>
      <c r="AN100" s="328">
        <f t="shared" si="14"/>
        <v>1</v>
      </c>
      <c r="AO100" s="328">
        <f t="shared" si="14"/>
        <v>1</v>
      </c>
      <c r="AP100" s="328">
        <f t="shared" si="14"/>
        <v>1</v>
      </c>
    </row>
    <row r="101" spans="1:42"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</row>
  </sheetData>
  <mergeCells count="21">
    <mergeCell ref="A5:A7"/>
    <mergeCell ref="F6:F7"/>
    <mergeCell ref="F5:AD5"/>
    <mergeCell ref="AN5:AP5"/>
    <mergeCell ref="AO6:AP6"/>
    <mergeCell ref="AM5:AM7"/>
    <mergeCell ref="AJ5:AL5"/>
    <mergeCell ref="AL6:AL7"/>
    <mergeCell ref="X6:Z6"/>
    <mergeCell ref="AN6:AN7"/>
    <mergeCell ref="AJ6:AJ7"/>
    <mergeCell ref="AK6:AK7"/>
    <mergeCell ref="AH6:AI6"/>
    <mergeCell ref="AF6:AG6"/>
    <mergeCell ref="AE5:AI5"/>
    <mergeCell ref="B5:C6"/>
    <mergeCell ref="D5:E6"/>
    <mergeCell ref="AA6:AD6"/>
    <mergeCell ref="AE6:AE7"/>
    <mergeCell ref="G6:H6"/>
    <mergeCell ref="I6:W6"/>
  </mergeCells>
  <phoneticPr fontId="17" type="noConversion"/>
  <conditionalFormatting sqref="F9:F96">
    <cfRule type="cellIs" dxfId="214" priority="16" operator="notEqual">
      <formula>$AA9+$AB9+$AC9+$AD9</formula>
    </cfRule>
    <cfRule type="cellIs" dxfId="213" priority="17" operator="notEqual">
      <formula>$X9+$Y9+$Z9</formula>
    </cfRule>
    <cfRule type="cellIs" dxfId="212" priority="18" operator="notEqual">
      <formula>$D9</formula>
    </cfRule>
  </conditionalFormatting>
  <conditionalFormatting sqref="G9:H96">
    <cfRule type="cellIs" dxfId="211" priority="15" operator="greaterThan">
      <formula>$F9</formula>
    </cfRule>
  </conditionalFormatting>
  <conditionalFormatting sqref="I9:W96">
    <cfRule type="cellIs" dxfId="210" priority="14" operator="greaterThan">
      <formula>$H9</formula>
    </cfRule>
  </conditionalFormatting>
  <conditionalFormatting sqref="X9:AD96">
    <cfRule type="cellIs" dxfId="209" priority="13" operator="greaterThan">
      <formula>$F9</formula>
    </cfRule>
  </conditionalFormatting>
  <conditionalFormatting sqref="AF9:AI96">
    <cfRule type="cellIs" dxfId="208" priority="12" operator="greaterThan">
      <formula>$AE9</formula>
    </cfRule>
  </conditionalFormatting>
  <conditionalFormatting sqref="AE9:AE96">
    <cfRule type="cellIs" dxfId="207" priority="11" operator="lessThan">
      <formula>$AH9+$AI9</formula>
    </cfRule>
  </conditionalFormatting>
  <conditionalFormatting sqref="AO9:AP96">
    <cfRule type="cellIs" dxfId="206" priority="10" operator="greaterThan">
      <formula>$AN9</formula>
    </cfRule>
  </conditionalFormatting>
  <conditionalFormatting sqref="F9:F96">
    <cfRule type="cellIs" dxfId="205" priority="7" operator="notEqual">
      <formula>$AA9+$AB9+$AC9+$AD9</formula>
    </cfRule>
    <cfRule type="cellIs" dxfId="204" priority="8" operator="notEqual">
      <formula>$X9+$Y9+$Z9</formula>
    </cfRule>
    <cfRule type="cellIs" dxfId="203" priority="9" operator="notEqual">
      <formula>$D9</formula>
    </cfRule>
  </conditionalFormatting>
  <conditionalFormatting sqref="G9:H96">
    <cfRule type="cellIs" dxfId="202" priority="6" operator="greaterThan">
      <formula>$F9</formula>
    </cfRule>
  </conditionalFormatting>
  <conditionalFormatting sqref="I9:W96">
    <cfRule type="cellIs" dxfId="201" priority="5" operator="greaterThan">
      <formula>$H9</formula>
    </cfRule>
  </conditionalFormatting>
  <conditionalFormatting sqref="X9:AD96">
    <cfRule type="cellIs" dxfId="200" priority="4" operator="greaterThan">
      <formula>$F9</formula>
    </cfRule>
  </conditionalFormatting>
  <conditionalFormatting sqref="AF9:AI96">
    <cfRule type="cellIs" dxfId="199" priority="3" operator="greaterThan">
      <formula>$AE9</formula>
    </cfRule>
  </conditionalFormatting>
  <conditionalFormatting sqref="AE9:AE96">
    <cfRule type="cellIs" dxfId="198" priority="2" operator="lessThan">
      <formula>$AH9+$AI9</formula>
    </cfRule>
  </conditionalFormatting>
  <conditionalFormatting sqref="AO9:AP96">
    <cfRule type="cellIs" dxfId="197" priority="1" operator="greaterThan">
      <formula>$AN9</formula>
    </cfRule>
  </conditionalFormatting>
  <pageMargins left="0.75" right="0.75" top="1" bottom="1" header="0.4921259845" footer="0.4921259845"/>
  <pageSetup paperSize="9" scale="4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1:BB122"/>
  <sheetViews>
    <sheetView showGridLines="0" zoomScale="70" zoomScaleNormal="70" workbookViewId="0">
      <pane xSplit="1" ySplit="8" topLeftCell="B81" activePane="bottomRight" state="frozenSplit"/>
      <selection pane="topRight" activeCell="B1" sqref="B1"/>
      <selection pane="bottomLeft" activeCell="A8" sqref="A8"/>
      <selection pane="bottomRight" activeCell="J1" sqref="J1:J1048576"/>
    </sheetView>
  </sheetViews>
  <sheetFormatPr defaultRowHeight="12.75"/>
  <cols>
    <col min="1" max="1" width="24.7109375" style="303" customWidth="1"/>
    <col min="2" max="2" width="11.28515625" style="303" customWidth="1"/>
    <col min="3" max="3" width="15.5703125" style="303" customWidth="1"/>
    <col min="4" max="4" width="10" style="303" customWidth="1"/>
    <col min="5" max="5" width="15.5703125" style="303" customWidth="1"/>
    <col min="6" max="30" width="7.7109375" style="303" customWidth="1"/>
    <col min="31" max="31" width="7.7109375" style="326" customWidth="1"/>
    <col min="32" max="32" width="9.7109375" style="326" customWidth="1"/>
    <col min="33" max="34" width="7.7109375" style="326" customWidth="1"/>
    <col min="35" max="35" width="8.7109375" style="326" customWidth="1"/>
    <col min="36" max="36" width="9.42578125" style="326" customWidth="1"/>
    <col min="37" max="38" width="7.7109375" style="303" customWidth="1"/>
    <col min="39" max="39" width="8.28515625" style="303" customWidth="1"/>
    <col min="40" max="41" width="10.85546875" style="44" hidden="1" customWidth="1"/>
    <col min="42" max="42" width="10.7109375" style="303" customWidth="1"/>
    <col min="43" max="43" width="12" style="303" customWidth="1"/>
    <col min="44" max="46" width="10.7109375" style="303" customWidth="1"/>
    <col min="47" max="47" width="11.140625" style="303" customWidth="1"/>
    <col min="48" max="48" width="10.7109375" style="303" customWidth="1"/>
    <col min="49" max="49" width="12.140625" style="303" customWidth="1"/>
    <col min="50" max="52" width="10.7109375" style="303" customWidth="1"/>
    <col min="53" max="53" width="13.5703125" style="303" customWidth="1"/>
    <col min="54" max="56" width="9.140625" style="303"/>
    <col min="57" max="57" width="20.7109375" style="303" customWidth="1"/>
    <col min="58" max="16384" width="9.140625" style="303"/>
  </cols>
  <sheetData>
    <row r="1" spans="1:54" s="343" customFormat="1" ht="20.25">
      <c r="A1" s="26" t="s">
        <v>251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26"/>
      <c r="AF1" s="326"/>
      <c r="AG1" s="326"/>
      <c r="AH1" s="326"/>
      <c r="AI1" s="326"/>
      <c r="AJ1" s="326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42"/>
      <c r="AW1" s="342"/>
      <c r="AX1" s="303"/>
      <c r="AY1" s="303"/>
      <c r="AZ1" s="303"/>
      <c r="BA1" s="303"/>
    </row>
    <row r="2" spans="1:54" s="304" customFormat="1" ht="15.75">
      <c r="A2" s="28" t="s">
        <v>501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AE2" s="327"/>
      <c r="AF2" s="327"/>
      <c r="AG2" s="327"/>
      <c r="AH2" s="327"/>
      <c r="AI2" s="327"/>
      <c r="AJ2" s="327"/>
      <c r="AV2" s="344"/>
      <c r="AW2" s="344"/>
    </row>
    <row r="3" spans="1:54" s="304" customFormat="1" ht="15.75">
      <c r="A3" s="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AE3" s="327"/>
      <c r="AF3" s="327"/>
      <c r="AG3" s="327"/>
      <c r="AH3" s="327"/>
      <c r="AI3" s="327"/>
      <c r="AJ3" s="327"/>
      <c r="AV3" s="344"/>
      <c r="AW3" s="344"/>
    </row>
    <row r="4" spans="1:54" ht="16.5" thickBot="1"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AE4" s="301"/>
      <c r="AF4" s="301"/>
      <c r="AG4" s="301"/>
      <c r="AH4" s="301"/>
      <c r="AI4" s="301"/>
      <c r="AJ4" s="301"/>
      <c r="AM4" s="25" t="s">
        <v>212</v>
      </c>
      <c r="AN4" s="304"/>
      <c r="AO4" s="304"/>
      <c r="AV4" s="345"/>
      <c r="AW4" s="345"/>
    </row>
    <row r="5" spans="1:54" ht="44.25" customHeight="1">
      <c r="A5" s="544" t="s">
        <v>231</v>
      </c>
      <c r="B5" s="604" t="s">
        <v>9</v>
      </c>
      <c r="C5" s="605"/>
      <c r="D5" s="547" t="s">
        <v>4</v>
      </c>
      <c r="E5" s="527"/>
      <c r="F5" s="537" t="s">
        <v>304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604" t="s">
        <v>305</v>
      </c>
      <c r="AF5" s="605"/>
      <c r="AG5" s="605"/>
      <c r="AH5" s="605"/>
      <c r="AI5" s="605"/>
      <c r="AJ5" s="527"/>
      <c r="AK5" s="536" t="s">
        <v>307</v>
      </c>
      <c r="AL5" s="537"/>
      <c r="AM5" s="587"/>
      <c r="AN5" s="524"/>
      <c r="AO5" s="524"/>
    </row>
    <row r="6" spans="1:54" ht="36" customHeight="1">
      <c r="A6" s="545"/>
      <c r="B6" s="602" t="s">
        <v>2</v>
      </c>
      <c r="C6" s="609" t="s">
        <v>256</v>
      </c>
      <c r="D6" s="609" t="s">
        <v>3</v>
      </c>
      <c r="E6" s="697" t="s">
        <v>256</v>
      </c>
      <c r="F6" s="54"/>
      <c r="G6" s="539" t="s">
        <v>46</v>
      </c>
      <c r="H6" s="540"/>
      <c r="I6" s="599" t="s">
        <v>356</v>
      </c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561" t="s">
        <v>249</v>
      </c>
      <c r="Y6" s="561"/>
      <c r="Z6" s="561"/>
      <c r="AA6" s="561" t="s">
        <v>250</v>
      </c>
      <c r="AB6" s="561"/>
      <c r="AC6" s="561"/>
      <c r="AD6" s="576"/>
      <c r="AE6" s="602" t="s">
        <v>45</v>
      </c>
      <c r="AF6" s="551" t="s">
        <v>46</v>
      </c>
      <c r="AG6" s="549"/>
      <c r="AH6" s="550"/>
      <c r="AI6" s="551" t="s">
        <v>306</v>
      </c>
      <c r="AJ6" s="608"/>
      <c r="AK6" s="588" t="s">
        <v>45</v>
      </c>
      <c r="AL6" s="603" t="s">
        <v>46</v>
      </c>
      <c r="AM6" s="529"/>
      <c r="AN6" s="525"/>
      <c r="AO6" s="525"/>
    </row>
    <row r="7" spans="1:54" ht="38.25" customHeight="1">
      <c r="A7" s="546"/>
      <c r="B7" s="589"/>
      <c r="C7" s="610"/>
      <c r="D7" s="610"/>
      <c r="E7" s="543"/>
      <c r="F7" s="258" t="s">
        <v>45</v>
      </c>
      <c r="G7" s="293" t="s">
        <v>47</v>
      </c>
      <c r="H7" s="324" t="s">
        <v>49</v>
      </c>
      <c r="I7" s="261" t="s">
        <v>132</v>
      </c>
      <c r="J7" s="17" t="s">
        <v>133</v>
      </c>
      <c r="K7" s="17" t="s">
        <v>134</v>
      </c>
      <c r="L7" s="17" t="s">
        <v>135</v>
      </c>
      <c r="M7" s="17" t="s">
        <v>136</v>
      </c>
      <c r="N7" s="17" t="s">
        <v>137</v>
      </c>
      <c r="O7" s="17" t="s">
        <v>138</v>
      </c>
      <c r="P7" s="262" t="s">
        <v>139</v>
      </c>
      <c r="Q7" s="257" t="s">
        <v>140</v>
      </c>
      <c r="R7" s="17" t="s">
        <v>141</v>
      </c>
      <c r="S7" s="17" t="s">
        <v>227</v>
      </c>
      <c r="T7" s="17" t="s">
        <v>143</v>
      </c>
      <c r="U7" s="17" t="s">
        <v>144</v>
      </c>
      <c r="V7" s="17" t="s">
        <v>145</v>
      </c>
      <c r="W7" s="262" t="s">
        <v>228</v>
      </c>
      <c r="X7" s="17" t="s">
        <v>246</v>
      </c>
      <c r="Y7" s="17" t="s">
        <v>238</v>
      </c>
      <c r="Z7" s="17" t="s">
        <v>239</v>
      </c>
      <c r="AA7" s="293" t="s">
        <v>244</v>
      </c>
      <c r="AB7" s="293" t="s">
        <v>242</v>
      </c>
      <c r="AC7" s="293" t="s">
        <v>243</v>
      </c>
      <c r="AD7" s="257" t="s">
        <v>245</v>
      </c>
      <c r="AE7" s="589"/>
      <c r="AF7" s="277" t="s">
        <v>277</v>
      </c>
      <c r="AG7" s="257" t="s">
        <v>47</v>
      </c>
      <c r="AH7" s="257" t="s">
        <v>73</v>
      </c>
      <c r="AI7" s="257" t="s">
        <v>63</v>
      </c>
      <c r="AJ7" s="260" t="s">
        <v>58</v>
      </c>
      <c r="AK7" s="589"/>
      <c r="AL7" s="277" t="s">
        <v>47</v>
      </c>
      <c r="AM7" s="260" t="s">
        <v>73</v>
      </c>
      <c r="AN7" s="525"/>
      <c r="AO7" s="525"/>
    </row>
    <row r="8" spans="1:54" ht="13.5" thickBot="1">
      <c r="A8" s="73">
        <v>1</v>
      </c>
      <c r="B8" s="65">
        <v>2</v>
      </c>
      <c r="C8" s="66">
        <v>3</v>
      </c>
      <c r="D8" s="66">
        <v>5</v>
      </c>
      <c r="E8" s="67">
        <v>6</v>
      </c>
      <c r="F8" s="74">
        <v>8</v>
      </c>
      <c r="G8" s="66">
        <v>9</v>
      </c>
      <c r="H8" s="66">
        <v>10</v>
      </c>
      <c r="I8" s="66">
        <v>11</v>
      </c>
      <c r="J8" s="66">
        <v>12</v>
      </c>
      <c r="K8" s="66">
        <v>13</v>
      </c>
      <c r="L8" s="66">
        <v>14</v>
      </c>
      <c r="M8" s="66">
        <v>15</v>
      </c>
      <c r="N8" s="66">
        <v>16</v>
      </c>
      <c r="O8" s="66">
        <v>17</v>
      </c>
      <c r="P8" s="66">
        <v>18</v>
      </c>
      <c r="Q8" s="66">
        <v>19</v>
      </c>
      <c r="R8" s="66">
        <v>20</v>
      </c>
      <c r="S8" s="66">
        <v>21</v>
      </c>
      <c r="T8" s="66">
        <v>22</v>
      </c>
      <c r="U8" s="66">
        <v>23</v>
      </c>
      <c r="V8" s="66">
        <v>24</v>
      </c>
      <c r="W8" s="82">
        <v>25</v>
      </c>
      <c r="X8" s="66">
        <v>26</v>
      </c>
      <c r="Y8" s="82">
        <v>27</v>
      </c>
      <c r="Z8" s="66">
        <v>28</v>
      </c>
      <c r="AA8" s="82">
        <v>29</v>
      </c>
      <c r="AB8" s="66">
        <v>30</v>
      </c>
      <c r="AC8" s="82">
        <v>31</v>
      </c>
      <c r="AD8" s="82">
        <v>32</v>
      </c>
      <c r="AE8" s="65">
        <v>33</v>
      </c>
      <c r="AF8" s="81"/>
      <c r="AG8" s="66">
        <v>34</v>
      </c>
      <c r="AH8" s="82">
        <v>35</v>
      </c>
      <c r="AI8" s="66">
        <v>36</v>
      </c>
      <c r="AJ8" s="67">
        <v>37</v>
      </c>
      <c r="AK8" s="97">
        <v>39</v>
      </c>
      <c r="AL8" s="66">
        <v>40</v>
      </c>
      <c r="AM8" s="67">
        <v>41</v>
      </c>
      <c r="AN8" s="526"/>
      <c r="AO8" s="526"/>
    </row>
    <row r="9" spans="1:54" ht="13.5" thickTop="1">
      <c r="A9" s="306" t="s">
        <v>387</v>
      </c>
      <c r="B9" s="199">
        <v>0</v>
      </c>
      <c r="C9" s="231">
        <v>0</v>
      </c>
      <c r="D9" s="164">
        <v>0</v>
      </c>
      <c r="E9" s="231">
        <v>0</v>
      </c>
      <c r="F9" s="163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89">
        <v>0</v>
      </c>
      <c r="AE9" s="163">
        <v>1</v>
      </c>
      <c r="AF9" s="164">
        <v>0</v>
      </c>
      <c r="AG9" s="164">
        <v>1</v>
      </c>
      <c r="AH9" s="164">
        <v>1</v>
      </c>
      <c r="AI9" s="164">
        <v>1</v>
      </c>
      <c r="AJ9" s="232">
        <v>0</v>
      </c>
      <c r="AK9" s="163">
        <v>0</v>
      </c>
      <c r="AL9" s="164">
        <v>0</v>
      </c>
      <c r="AM9" s="189">
        <v>0</v>
      </c>
      <c r="AN9" s="310"/>
      <c r="AO9" s="310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</row>
    <row r="10" spans="1:54">
      <c r="A10" s="312" t="s">
        <v>388</v>
      </c>
      <c r="B10" s="126">
        <v>0</v>
      </c>
      <c r="C10" s="233">
        <v>0</v>
      </c>
      <c r="D10" s="168">
        <v>0</v>
      </c>
      <c r="E10" s="233">
        <v>0</v>
      </c>
      <c r="F10" s="167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92">
        <v>0</v>
      </c>
      <c r="AE10" s="167">
        <v>4</v>
      </c>
      <c r="AF10" s="168">
        <v>1</v>
      </c>
      <c r="AG10" s="168">
        <v>3</v>
      </c>
      <c r="AH10" s="168">
        <v>4</v>
      </c>
      <c r="AI10" s="168">
        <v>3</v>
      </c>
      <c r="AJ10" s="234">
        <v>1</v>
      </c>
      <c r="AK10" s="167">
        <v>0</v>
      </c>
      <c r="AL10" s="168">
        <v>0</v>
      </c>
      <c r="AM10" s="192">
        <v>0</v>
      </c>
      <c r="AN10" s="315"/>
      <c r="AO10" s="315"/>
    </row>
    <row r="11" spans="1:54">
      <c r="A11" s="312" t="s">
        <v>389</v>
      </c>
      <c r="B11" s="126">
        <v>1</v>
      </c>
      <c r="C11" s="233">
        <v>3257.96</v>
      </c>
      <c r="D11" s="168">
        <v>1</v>
      </c>
      <c r="E11" s="233">
        <v>3257.96</v>
      </c>
      <c r="F11" s="167">
        <v>1</v>
      </c>
      <c r="G11" s="168">
        <v>1</v>
      </c>
      <c r="H11" s="168">
        <v>1</v>
      </c>
      <c r="I11" s="168">
        <v>0</v>
      </c>
      <c r="J11" s="168">
        <v>0</v>
      </c>
      <c r="K11" s="168">
        <v>1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1</v>
      </c>
      <c r="Z11" s="168">
        <v>0</v>
      </c>
      <c r="AA11" s="168">
        <v>0</v>
      </c>
      <c r="AB11" s="168">
        <v>0</v>
      </c>
      <c r="AC11" s="168">
        <v>0</v>
      </c>
      <c r="AD11" s="192">
        <v>1</v>
      </c>
      <c r="AE11" s="167">
        <v>0</v>
      </c>
      <c r="AF11" s="168">
        <v>0</v>
      </c>
      <c r="AG11" s="168">
        <v>0</v>
      </c>
      <c r="AH11" s="168">
        <v>0</v>
      </c>
      <c r="AI11" s="168">
        <v>0</v>
      </c>
      <c r="AJ11" s="234">
        <v>0</v>
      </c>
      <c r="AK11" s="167">
        <v>1</v>
      </c>
      <c r="AL11" s="168">
        <v>1</v>
      </c>
      <c r="AM11" s="192">
        <v>1</v>
      </c>
      <c r="AN11" s="315"/>
      <c r="AO11" s="315"/>
    </row>
    <row r="12" spans="1:54">
      <c r="A12" s="312" t="s">
        <v>390</v>
      </c>
      <c r="B12" s="126">
        <v>0</v>
      </c>
      <c r="C12" s="233">
        <v>0</v>
      </c>
      <c r="D12" s="168">
        <v>0</v>
      </c>
      <c r="E12" s="233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92">
        <v>0</v>
      </c>
      <c r="AE12" s="167">
        <v>2</v>
      </c>
      <c r="AF12" s="168">
        <v>0</v>
      </c>
      <c r="AG12" s="168">
        <v>1</v>
      </c>
      <c r="AH12" s="168">
        <v>2</v>
      </c>
      <c r="AI12" s="168">
        <v>1</v>
      </c>
      <c r="AJ12" s="234">
        <v>1</v>
      </c>
      <c r="AK12" s="167">
        <v>0</v>
      </c>
      <c r="AL12" s="168">
        <v>0</v>
      </c>
      <c r="AM12" s="192">
        <v>0</v>
      </c>
      <c r="AN12" s="315"/>
      <c r="AO12" s="315"/>
    </row>
    <row r="13" spans="1:54">
      <c r="A13" s="312" t="s">
        <v>391</v>
      </c>
      <c r="B13" s="126">
        <v>2</v>
      </c>
      <c r="C13" s="233">
        <v>6696</v>
      </c>
      <c r="D13" s="168">
        <v>2</v>
      </c>
      <c r="E13" s="233">
        <v>6696</v>
      </c>
      <c r="F13" s="167">
        <v>2</v>
      </c>
      <c r="G13" s="168">
        <v>2</v>
      </c>
      <c r="H13" s="168">
        <v>2</v>
      </c>
      <c r="I13" s="168">
        <v>0</v>
      </c>
      <c r="J13" s="168">
        <v>0</v>
      </c>
      <c r="K13" s="168">
        <v>2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2</v>
      </c>
      <c r="Z13" s="168">
        <v>0</v>
      </c>
      <c r="AA13" s="168">
        <v>0</v>
      </c>
      <c r="AB13" s="168">
        <v>0</v>
      </c>
      <c r="AC13" s="168">
        <v>0</v>
      </c>
      <c r="AD13" s="192">
        <v>2</v>
      </c>
      <c r="AE13" s="167">
        <v>6</v>
      </c>
      <c r="AF13" s="168">
        <v>0</v>
      </c>
      <c r="AG13" s="168">
        <v>5</v>
      </c>
      <c r="AH13" s="168">
        <v>6</v>
      </c>
      <c r="AI13" s="168">
        <v>1</v>
      </c>
      <c r="AJ13" s="234">
        <v>5</v>
      </c>
      <c r="AK13" s="167">
        <v>0</v>
      </c>
      <c r="AL13" s="168">
        <v>0</v>
      </c>
      <c r="AM13" s="192">
        <v>0</v>
      </c>
      <c r="AN13" s="315"/>
      <c r="AO13" s="315"/>
    </row>
    <row r="14" spans="1:54">
      <c r="A14" s="312" t="s">
        <v>392</v>
      </c>
      <c r="B14" s="126">
        <v>66</v>
      </c>
      <c r="C14" s="233">
        <v>233222.76</v>
      </c>
      <c r="D14" s="168">
        <v>67</v>
      </c>
      <c r="E14" s="233">
        <v>236830.14</v>
      </c>
      <c r="F14" s="167">
        <v>67</v>
      </c>
      <c r="G14" s="168">
        <v>28</v>
      </c>
      <c r="H14" s="168">
        <v>67</v>
      </c>
      <c r="I14" s="168">
        <v>4</v>
      </c>
      <c r="J14" s="168">
        <v>36</v>
      </c>
      <c r="K14" s="168">
        <v>35</v>
      </c>
      <c r="L14" s="168">
        <v>0</v>
      </c>
      <c r="M14" s="168">
        <v>1</v>
      </c>
      <c r="N14" s="168">
        <v>0</v>
      </c>
      <c r="O14" s="168">
        <v>0</v>
      </c>
      <c r="P14" s="168">
        <v>5</v>
      </c>
      <c r="Q14" s="168">
        <v>0</v>
      </c>
      <c r="R14" s="168">
        <v>0</v>
      </c>
      <c r="S14" s="168">
        <v>7</v>
      </c>
      <c r="T14" s="168">
        <v>0</v>
      </c>
      <c r="U14" s="168">
        <v>0</v>
      </c>
      <c r="V14" s="168">
        <v>0</v>
      </c>
      <c r="W14" s="168">
        <v>0</v>
      </c>
      <c r="X14" s="168">
        <v>6</v>
      </c>
      <c r="Y14" s="168">
        <v>46</v>
      </c>
      <c r="Z14" s="168">
        <v>15</v>
      </c>
      <c r="AA14" s="168">
        <v>57</v>
      </c>
      <c r="AB14" s="168">
        <v>7</v>
      </c>
      <c r="AC14" s="168">
        <v>0</v>
      </c>
      <c r="AD14" s="192">
        <v>3</v>
      </c>
      <c r="AE14" s="167">
        <v>104</v>
      </c>
      <c r="AF14" s="168">
        <v>3</v>
      </c>
      <c r="AG14" s="168">
        <v>1</v>
      </c>
      <c r="AH14" s="168">
        <v>3</v>
      </c>
      <c r="AI14" s="168">
        <v>6</v>
      </c>
      <c r="AJ14" s="234">
        <v>98</v>
      </c>
      <c r="AK14" s="167">
        <v>12</v>
      </c>
      <c r="AL14" s="168">
        <v>4</v>
      </c>
      <c r="AM14" s="192">
        <v>12</v>
      </c>
      <c r="AN14" s="315"/>
      <c r="AO14" s="315"/>
    </row>
    <row r="15" spans="1:54">
      <c r="A15" s="312" t="s">
        <v>393</v>
      </c>
      <c r="B15" s="126">
        <v>17</v>
      </c>
      <c r="C15" s="233">
        <v>56860.88</v>
      </c>
      <c r="D15" s="168">
        <v>19</v>
      </c>
      <c r="E15" s="233">
        <v>62273.81</v>
      </c>
      <c r="F15" s="167">
        <v>19</v>
      </c>
      <c r="G15" s="168">
        <v>10</v>
      </c>
      <c r="H15" s="168">
        <v>19</v>
      </c>
      <c r="I15" s="168">
        <v>1</v>
      </c>
      <c r="J15" s="168">
        <v>11</v>
      </c>
      <c r="K15" s="168">
        <v>7</v>
      </c>
      <c r="L15" s="168">
        <v>1</v>
      </c>
      <c r="M15" s="168">
        <v>1</v>
      </c>
      <c r="N15" s="168">
        <v>0</v>
      </c>
      <c r="O15" s="168">
        <v>0</v>
      </c>
      <c r="P15" s="168">
        <v>1</v>
      </c>
      <c r="Q15" s="168">
        <v>0</v>
      </c>
      <c r="R15" s="168">
        <v>0</v>
      </c>
      <c r="S15" s="168">
        <v>1</v>
      </c>
      <c r="T15" s="168">
        <v>0</v>
      </c>
      <c r="U15" s="168">
        <v>0</v>
      </c>
      <c r="V15" s="168">
        <v>0</v>
      </c>
      <c r="W15" s="168">
        <v>0</v>
      </c>
      <c r="X15" s="168">
        <v>1</v>
      </c>
      <c r="Y15" s="168">
        <v>16</v>
      </c>
      <c r="Z15" s="168">
        <v>2</v>
      </c>
      <c r="AA15" s="168">
        <v>0</v>
      </c>
      <c r="AB15" s="168">
        <v>9</v>
      </c>
      <c r="AC15" s="168">
        <v>10</v>
      </c>
      <c r="AD15" s="192">
        <v>0</v>
      </c>
      <c r="AE15" s="167">
        <v>40</v>
      </c>
      <c r="AF15" s="168">
        <v>3</v>
      </c>
      <c r="AG15" s="168">
        <v>18</v>
      </c>
      <c r="AH15" s="168">
        <v>40</v>
      </c>
      <c r="AI15" s="168">
        <v>20</v>
      </c>
      <c r="AJ15" s="234">
        <v>15</v>
      </c>
      <c r="AK15" s="167">
        <v>0</v>
      </c>
      <c r="AL15" s="168">
        <v>0</v>
      </c>
      <c r="AM15" s="192">
        <v>0</v>
      </c>
      <c r="AN15" s="315"/>
      <c r="AO15" s="315"/>
    </row>
    <row r="16" spans="1:54">
      <c r="A16" s="312" t="s">
        <v>394</v>
      </c>
      <c r="B16" s="126">
        <v>39</v>
      </c>
      <c r="C16" s="233">
        <v>129399.67</v>
      </c>
      <c r="D16" s="168">
        <v>40</v>
      </c>
      <c r="E16" s="233">
        <v>133347.78</v>
      </c>
      <c r="F16" s="167">
        <v>40</v>
      </c>
      <c r="G16" s="168">
        <v>17</v>
      </c>
      <c r="H16" s="168">
        <v>40</v>
      </c>
      <c r="I16" s="168">
        <v>2</v>
      </c>
      <c r="J16" s="168">
        <v>28</v>
      </c>
      <c r="K16" s="168">
        <v>11</v>
      </c>
      <c r="L16" s="168">
        <v>1</v>
      </c>
      <c r="M16" s="168">
        <v>1</v>
      </c>
      <c r="N16" s="168">
        <v>0</v>
      </c>
      <c r="O16" s="168">
        <v>0</v>
      </c>
      <c r="P16" s="168">
        <v>1</v>
      </c>
      <c r="Q16" s="168">
        <v>0</v>
      </c>
      <c r="R16" s="168">
        <v>0</v>
      </c>
      <c r="S16" s="168">
        <v>2</v>
      </c>
      <c r="T16" s="168">
        <v>0</v>
      </c>
      <c r="U16" s="168">
        <v>0</v>
      </c>
      <c r="V16" s="168">
        <v>0</v>
      </c>
      <c r="W16" s="168">
        <v>1</v>
      </c>
      <c r="X16" s="168">
        <v>3</v>
      </c>
      <c r="Y16" s="168">
        <v>21</v>
      </c>
      <c r="Z16" s="168">
        <v>16</v>
      </c>
      <c r="AA16" s="168">
        <v>29</v>
      </c>
      <c r="AB16" s="168">
        <v>7</v>
      </c>
      <c r="AC16" s="168">
        <v>3</v>
      </c>
      <c r="AD16" s="192">
        <v>1</v>
      </c>
      <c r="AE16" s="167">
        <v>67</v>
      </c>
      <c r="AF16" s="168">
        <v>4</v>
      </c>
      <c r="AG16" s="168">
        <v>26</v>
      </c>
      <c r="AH16" s="168">
        <v>67</v>
      </c>
      <c r="AI16" s="168">
        <v>21</v>
      </c>
      <c r="AJ16" s="234">
        <v>15</v>
      </c>
      <c r="AK16" s="167">
        <v>0</v>
      </c>
      <c r="AL16" s="168">
        <v>0</v>
      </c>
      <c r="AM16" s="192">
        <v>0</v>
      </c>
      <c r="AN16" s="315"/>
      <c r="AO16" s="315"/>
    </row>
    <row r="17" spans="1:54" ht="13.5">
      <c r="A17" s="316" t="s">
        <v>395</v>
      </c>
      <c r="B17" s="200">
        <f>SUM(B9:B16)</f>
        <v>125</v>
      </c>
      <c r="C17" s="235">
        <f t="shared" ref="C17:AM17" si="0">SUM(C9:C16)</f>
        <v>429437.26999999996</v>
      </c>
      <c r="D17" s="172">
        <f t="shared" si="0"/>
        <v>129</v>
      </c>
      <c r="E17" s="235">
        <f t="shared" si="0"/>
        <v>442405.69000000006</v>
      </c>
      <c r="F17" s="171">
        <f t="shared" si="0"/>
        <v>129</v>
      </c>
      <c r="G17" s="172">
        <f t="shared" si="0"/>
        <v>58</v>
      </c>
      <c r="H17" s="172">
        <f t="shared" si="0"/>
        <v>129</v>
      </c>
      <c r="I17" s="172">
        <f t="shared" si="0"/>
        <v>7</v>
      </c>
      <c r="J17" s="172">
        <f t="shared" si="0"/>
        <v>75</v>
      </c>
      <c r="K17" s="172">
        <f t="shared" si="0"/>
        <v>56</v>
      </c>
      <c r="L17" s="172">
        <f t="shared" si="0"/>
        <v>2</v>
      </c>
      <c r="M17" s="172">
        <f t="shared" si="0"/>
        <v>3</v>
      </c>
      <c r="N17" s="172">
        <f t="shared" si="0"/>
        <v>0</v>
      </c>
      <c r="O17" s="172">
        <f t="shared" si="0"/>
        <v>0</v>
      </c>
      <c r="P17" s="172">
        <f t="shared" si="0"/>
        <v>7</v>
      </c>
      <c r="Q17" s="172">
        <f t="shared" si="0"/>
        <v>0</v>
      </c>
      <c r="R17" s="172">
        <f t="shared" si="0"/>
        <v>0</v>
      </c>
      <c r="S17" s="172">
        <f t="shared" si="0"/>
        <v>10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1</v>
      </c>
      <c r="X17" s="172">
        <f t="shared" si="0"/>
        <v>10</v>
      </c>
      <c r="Y17" s="172">
        <f t="shared" si="0"/>
        <v>86</v>
      </c>
      <c r="Z17" s="172">
        <f t="shared" si="0"/>
        <v>33</v>
      </c>
      <c r="AA17" s="172">
        <f t="shared" si="0"/>
        <v>86</v>
      </c>
      <c r="AB17" s="172">
        <f t="shared" si="0"/>
        <v>23</v>
      </c>
      <c r="AC17" s="172">
        <f t="shared" si="0"/>
        <v>13</v>
      </c>
      <c r="AD17" s="195">
        <f t="shared" si="0"/>
        <v>7</v>
      </c>
      <c r="AE17" s="171">
        <f t="shared" si="0"/>
        <v>224</v>
      </c>
      <c r="AF17" s="172">
        <f t="shared" si="0"/>
        <v>11</v>
      </c>
      <c r="AG17" s="172">
        <f t="shared" si="0"/>
        <v>55</v>
      </c>
      <c r="AH17" s="172">
        <f t="shared" si="0"/>
        <v>123</v>
      </c>
      <c r="AI17" s="172">
        <f t="shared" si="0"/>
        <v>53</v>
      </c>
      <c r="AJ17" s="236">
        <f t="shared" si="0"/>
        <v>135</v>
      </c>
      <c r="AK17" s="171">
        <f t="shared" si="0"/>
        <v>13</v>
      </c>
      <c r="AL17" s="172">
        <f t="shared" si="0"/>
        <v>5</v>
      </c>
      <c r="AM17" s="195">
        <f t="shared" si="0"/>
        <v>13</v>
      </c>
      <c r="AN17" s="317"/>
      <c r="AO17" s="317"/>
    </row>
    <row r="18" spans="1:54">
      <c r="A18" s="312" t="s">
        <v>396</v>
      </c>
      <c r="B18" s="126">
        <v>62</v>
      </c>
      <c r="C18" s="233">
        <v>196307</v>
      </c>
      <c r="D18" s="168">
        <v>73</v>
      </c>
      <c r="E18" s="233">
        <v>233135.33</v>
      </c>
      <c r="F18" s="167">
        <v>73</v>
      </c>
      <c r="G18" s="168">
        <v>34</v>
      </c>
      <c r="H18" s="168">
        <v>73</v>
      </c>
      <c r="I18" s="168">
        <v>7</v>
      </c>
      <c r="J18" s="168">
        <v>37</v>
      </c>
      <c r="K18" s="168">
        <v>36</v>
      </c>
      <c r="L18" s="168">
        <v>0</v>
      </c>
      <c r="M18" s="168">
        <v>0</v>
      </c>
      <c r="N18" s="168">
        <v>0</v>
      </c>
      <c r="O18" s="168">
        <v>0</v>
      </c>
      <c r="P18" s="168">
        <v>3</v>
      </c>
      <c r="Q18" s="168">
        <v>0</v>
      </c>
      <c r="R18" s="168">
        <v>0</v>
      </c>
      <c r="S18" s="168">
        <v>10</v>
      </c>
      <c r="T18" s="168">
        <v>0</v>
      </c>
      <c r="U18" s="168">
        <v>0</v>
      </c>
      <c r="V18" s="168">
        <v>0</v>
      </c>
      <c r="W18" s="168">
        <v>0</v>
      </c>
      <c r="X18" s="168">
        <v>12</v>
      </c>
      <c r="Y18" s="168">
        <v>35</v>
      </c>
      <c r="Z18" s="168">
        <v>26</v>
      </c>
      <c r="AA18" s="168">
        <v>50</v>
      </c>
      <c r="AB18" s="168">
        <v>20</v>
      </c>
      <c r="AC18" s="168">
        <v>0</v>
      </c>
      <c r="AD18" s="192">
        <v>3</v>
      </c>
      <c r="AE18" s="167">
        <v>212</v>
      </c>
      <c r="AF18" s="168">
        <v>0</v>
      </c>
      <c r="AG18" s="168">
        <v>99</v>
      </c>
      <c r="AH18" s="168">
        <v>212</v>
      </c>
      <c r="AI18" s="168">
        <v>0</v>
      </c>
      <c r="AJ18" s="234">
        <v>0</v>
      </c>
      <c r="AK18" s="167">
        <v>1</v>
      </c>
      <c r="AL18" s="168">
        <v>1</v>
      </c>
      <c r="AM18" s="192">
        <v>1</v>
      </c>
      <c r="AN18" s="315"/>
      <c r="AO18" s="315"/>
    </row>
    <row r="19" spans="1:54">
      <c r="A19" s="312" t="s">
        <v>397</v>
      </c>
      <c r="B19" s="126">
        <v>66</v>
      </c>
      <c r="C19" s="233">
        <v>209317.19</v>
      </c>
      <c r="D19" s="168">
        <v>65</v>
      </c>
      <c r="E19" s="233">
        <v>205715.03</v>
      </c>
      <c r="F19" s="167">
        <v>65</v>
      </c>
      <c r="G19" s="168">
        <v>24</v>
      </c>
      <c r="H19" s="168">
        <v>65</v>
      </c>
      <c r="I19" s="168">
        <v>6</v>
      </c>
      <c r="J19" s="168">
        <v>41</v>
      </c>
      <c r="K19" s="168">
        <v>29</v>
      </c>
      <c r="L19" s="168">
        <v>0</v>
      </c>
      <c r="M19" s="168">
        <v>0</v>
      </c>
      <c r="N19" s="168">
        <v>0</v>
      </c>
      <c r="O19" s="168">
        <v>0</v>
      </c>
      <c r="P19" s="168">
        <v>5</v>
      </c>
      <c r="Q19" s="168">
        <v>0</v>
      </c>
      <c r="R19" s="168">
        <v>0</v>
      </c>
      <c r="S19" s="168">
        <v>6</v>
      </c>
      <c r="T19" s="168">
        <v>0</v>
      </c>
      <c r="U19" s="168">
        <v>0</v>
      </c>
      <c r="V19" s="168">
        <v>0</v>
      </c>
      <c r="W19" s="168">
        <v>0</v>
      </c>
      <c r="X19" s="168">
        <v>7</v>
      </c>
      <c r="Y19" s="168">
        <v>34</v>
      </c>
      <c r="Z19" s="168">
        <v>24</v>
      </c>
      <c r="AA19" s="168">
        <v>52</v>
      </c>
      <c r="AB19" s="168">
        <v>12</v>
      </c>
      <c r="AC19" s="168">
        <v>0</v>
      </c>
      <c r="AD19" s="192">
        <v>1</v>
      </c>
      <c r="AE19" s="167">
        <v>126</v>
      </c>
      <c r="AF19" s="168">
        <v>7</v>
      </c>
      <c r="AG19" s="168">
        <v>57</v>
      </c>
      <c r="AH19" s="168">
        <v>126</v>
      </c>
      <c r="AI19" s="168">
        <v>13</v>
      </c>
      <c r="AJ19" s="234">
        <v>106</v>
      </c>
      <c r="AK19" s="167">
        <v>19</v>
      </c>
      <c r="AL19" s="168">
        <v>9</v>
      </c>
      <c r="AM19" s="192">
        <v>19</v>
      </c>
      <c r="AN19" s="315"/>
      <c r="AO19" s="315"/>
    </row>
    <row r="20" spans="1:54">
      <c r="A20" s="312" t="s">
        <v>398</v>
      </c>
      <c r="B20" s="126">
        <v>14</v>
      </c>
      <c r="C20" s="233">
        <v>44909.72</v>
      </c>
      <c r="D20" s="168">
        <v>14</v>
      </c>
      <c r="E20" s="233">
        <v>44909.72</v>
      </c>
      <c r="F20" s="167">
        <v>14</v>
      </c>
      <c r="G20" s="168">
        <v>3</v>
      </c>
      <c r="H20" s="168">
        <v>14</v>
      </c>
      <c r="I20" s="168">
        <v>0</v>
      </c>
      <c r="J20" s="168">
        <v>10</v>
      </c>
      <c r="K20" s="168">
        <v>6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1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10</v>
      </c>
      <c r="Z20" s="168">
        <v>4</v>
      </c>
      <c r="AA20" s="168">
        <v>13</v>
      </c>
      <c r="AB20" s="168">
        <v>1</v>
      </c>
      <c r="AC20" s="168">
        <v>0</v>
      </c>
      <c r="AD20" s="192">
        <v>0</v>
      </c>
      <c r="AE20" s="167">
        <v>24</v>
      </c>
      <c r="AF20" s="168">
        <v>1</v>
      </c>
      <c r="AG20" s="168">
        <v>0</v>
      </c>
      <c r="AH20" s="168">
        <v>1</v>
      </c>
      <c r="AI20" s="168">
        <v>4</v>
      </c>
      <c r="AJ20" s="234">
        <v>20</v>
      </c>
      <c r="AK20" s="167">
        <v>0</v>
      </c>
      <c r="AL20" s="168">
        <v>0</v>
      </c>
      <c r="AM20" s="192">
        <v>0</v>
      </c>
      <c r="AN20" s="315"/>
      <c r="AO20" s="315"/>
    </row>
    <row r="21" spans="1:54">
      <c r="A21" s="312" t="s">
        <v>399</v>
      </c>
      <c r="B21" s="126">
        <v>47</v>
      </c>
      <c r="C21" s="233">
        <v>159320.26</v>
      </c>
      <c r="D21" s="168">
        <v>47</v>
      </c>
      <c r="E21" s="233">
        <v>159320.26</v>
      </c>
      <c r="F21" s="167">
        <v>47</v>
      </c>
      <c r="G21" s="168">
        <v>11</v>
      </c>
      <c r="H21" s="168">
        <v>47</v>
      </c>
      <c r="I21" s="168">
        <v>2</v>
      </c>
      <c r="J21" s="168">
        <v>31</v>
      </c>
      <c r="K21" s="168">
        <v>25</v>
      </c>
      <c r="L21" s="168">
        <v>0</v>
      </c>
      <c r="M21" s="168">
        <v>1</v>
      </c>
      <c r="N21" s="168">
        <v>0</v>
      </c>
      <c r="O21" s="168">
        <v>0</v>
      </c>
      <c r="P21" s="168">
        <v>1</v>
      </c>
      <c r="Q21" s="168">
        <v>0</v>
      </c>
      <c r="R21" s="168">
        <v>0</v>
      </c>
      <c r="S21" s="168">
        <v>1</v>
      </c>
      <c r="T21" s="168">
        <v>0</v>
      </c>
      <c r="U21" s="168">
        <v>0</v>
      </c>
      <c r="V21" s="168">
        <v>0</v>
      </c>
      <c r="W21" s="168">
        <v>0</v>
      </c>
      <c r="X21" s="168">
        <v>5</v>
      </c>
      <c r="Y21" s="168">
        <v>24</v>
      </c>
      <c r="Z21" s="168">
        <v>18</v>
      </c>
      <c r="AA21" s="168">
        <v>40</v>
      </c>
      <c r="AB21" s="168">
        <v>6</v>
      </c>
      <c r="AC21" s="168">
        <v>0</v>
      </c>
      <c r="AD21" s="192">
        <v>1</v>
      </c>
      <c r="AE21" s="167">
        <v>99</v>
      </c>
      <c r="AF21" s="168">
        <v>9</v>
      </c>
      <c r="AG21" s="168">
        <v>25</v>
      </c>
      <c r="AH21" s="168">
        <v>99</v>
      </c>
      <c r="AI21" s="168">
        <v>15</v>
      </c>
      <c r="AJ21" s="234">
        <v>84</v>
      </c>
      <c r="AK21" s="167">
        <v>0</v>
      </c>
      <c r="AL21" s="168">
        <v>0</v>
      </c>
      <c r="AM21" s="192">
        <v>0</v>
      </c>
      <c r="AN21" s="315"/>
      <c r="AO21" s="315"/>
    </row>
    <row r="22" spans="1:54">
      <c r="A22" s="312" t="s">
        <v>400</v>
      </c>
      <c r="B22" s="126">
        <v>65</v>
      </c>
      <c r="C22" s="233">
        <v>226102.55</v>
      </c>
      <c r="D22" s="168">
        <v>67</v>
      </c>
      <c r="E22" s="233">
        <v>233315.86</v>
      </c>
      <c r="F22" s="167">
        <v>67</v>
      </c>
      <c r="G22" s="168">
        <v>29</v>
      </c>
      <c r="H22" s="168">
        <v>67</v>
      </c>
      <c r="I22" s="168">
        <v>6</v>
      </c>
      <c r="J22" s="168">
        <v>34</v>
      </c>
      <c r="K22" s="168">
        <v>31</v>
      </c>
      <c r="L22" s="168">
        <v>0</v>
      </c>
      <c r="M22" s="168">
        <v>1</v>
      </c>
      <c r="N22" s="168">
        <v>0</v>
      </c>
      <c r="O22" s="168">
        <v>0</v>
      </c>
      <c r="P22" s="168">
        <v>1</v>
      </c>
      <c r="Q22" s="168">
        <v>0</v>
      </c>
      <c r="R22" s="168">
        <v>0</v>
      </c>
      <c r="S22" s="168">
        <v>4</v>
      </c>
      <c r="T22" s="168">
        <v>0</v>
      </c>
      <c r="U22" s="168">
        <v>0</v>
      </c>
      <c r="V22" s="168">
        <v>0</v>
      </c>
      <c r="W22" s="168">
        <v>0</v>
      </c>
      <c r="X22" s="168">
        <v>9</v>
      </c>
      <c r="Y22" s="168">
        <v>37</v>
      </c>
      <c r="Z22" s="168">
        <v>21</v>
      </c>
      <c r="AA22" s="168">
        <v>40</v>
      </c>
      <c r="AB22" s="168">
        <v>22</v>
      </c>
      <c r="AC22" s="168">
        <v>0</v>
      </c>
      <c r="AD22" s="192">
        <v>5</v>
      </c>
      <c r="AE22" s="167">
        <v>158</v>
      </c>
      <c r="AF22" s="168">
        <v>18</v>
      </c>
      <c r="AG22" s="168">
        <v>82</v>
      </c>
      <c r="AH22" s="168">
        <v>158</v>
      </c>
      <c r="AI22" s="168">
        <v>85</v>
      </c>
      <c r="AJ22" s="234">
        <v>55</v>
      </c>
      <c r="AK22" s="167">
        <v>12</v>
      </c>
      <c r="AL22" s="168">
        <v>4</v>
      </c>
      <c r="AM22" s="192">
        <v>12</v>
      </c>
      <c r="AN22" s="315"/>
      <c r="AO22" s="315"/>
    </row>
    <row r="23" spans="1:54">
      <c r="A23" s="312" t="s">
        <v>401</v>
      </c>
      <c r="B23" s="126">
        <v>32</v>
      </c>
      <c r="C23" s="233">
        <v>115477.92</v>
      </c>
      <c r="D23" s="168">
        <v>51</v>
      </c>
      <c r="E23" s="233">
        <v>184015.26</v>
      </c>
      <c r="F23" s="167">
        <v>51</v>
      </c>
      <c r="G23" s="168">
        <v>19</v>
      </c>
      <c r="H23" s="168">
        <v>51</v>
      </c>
      <c r="I23" s="168">
        <v>1</v>
      </c>
      <c r="J23" s="168">
        <v>23</v>
      </c>
      <c r="K23" s="168">
        <v>34</v>
      </c>
      <c r="L23" s="168">
        <v>0</v>
      </c>
      <c r="M23" s="168">
        <v>0</v>
      </c>
      <c r="N23" s="168">
        <v>0</v>
      </c>
      <c r="O23" s="168">
        <v>0</v>
      </c>
      <c r="P23" s="168">
        <v>1</v>
      </c>
      <c r="Q23" s="168">
        <v>0</v>
      </c>
      <c r="R23" s="168">
        <v>0</v>
      </c>
      <c r="S23" s="168">
        <v>3</v>
      </c>
      <c r="T23" s="168">
        <v>0</v>
      </c>
      <c r="U23" s="168">
        <v>0</v>
      </c>
      <c r="V23" s="168">
        <v>0</v>
      </c>
      <c r="W23" s="168">
        <v>0</v>
      </c>
      <c r="X23" s="168">
        <v>6</v>
      </c>
      <c r="Y23" s="168">
        <v>37</v>
      </c>
      <c r="Z23" s="168">
        <v>8</v>
      </c>
      <c r="AA23" s="168">
        <v>47</v>
      </c>
      <c r="AB23" s="168">
        <v>4</v>
      </c>
      <c r="AC23" s="168">
        <v>0</v>
      </c>
      <c r="AD23" s="192">
        <v>0</v>
      </c>
      <c r="AE23" s="167">
        <v>103</v>
      </c>
      <c r="AF23" s="168">
        <v>3</v>
      </c>
      <c r="AG23" s="168">
        <v>43</v>
      </c>
      <c r="AH23" s="168">
        <v>103</v>
      </c>
      <c r="AI23" s="168">
        <v>20</v>
      </c>
      <c r="AJ23" s="234">
        <v>80</v>
      </c>
      <c r="AK23" s="167">
        <v>0</v>
      </c>
      <c r="AL23" s="168">
        <v>0</v>
      </c>
      <c r="AM23" s="192">
        <v>0</v>
      </c>
      <c r="AN23" s="315"/>
      <c r="AO23" s="315"/>
    </row>
    <row r="24" spans="1:54">
      <c r="A24" s="312" t="s">
        <v>402</v>
      </c>
      <c r="B24" s="126">
        <v>40</v>
      </c>
      <c r="C24" s="233">
        <v>111459.84</v>
      </c>
      <c r="D24" s="168">
        <v>43</v>
      </c>
      <c r="E24" s="233">
        <v>123139.78</v>
      </c>
      <c r="F24" s="167">
        <v>43</v>
      </c>
      <c r="G24" s="168">
        <v>22</v>
      </c>
      <c r="H24" s="168">
        <v>43</v>
      </c>
      <c r="I24" s="168">
        <v>0</v>
      </c>
      <c r="J24" s="168">
        <v>34</v>
      </c>
      <c r="K24" s="168">
        <v>11</v>
      </c>
      <c r="L24" s="168">
        <v>1</v>
      </c>
      <c r="M24" s="168">
        <v>0</v>
      </c>
      <c r="N24" s="168">
        <v>0</v>
      </c>
      <c r="O24" s="168">
        <v>0</v>
      </c>
      <c r="P24" s="168">
        <v>1</v>
      </c>
      <c r="Q24" s="168">
        <v>0</v>
      </c>
      <c r="R24" s="168">
        <v>0</v>
      </c>
      <c r="S24" s="168">
        <v>1</v>
      </c>
      <c r="T24" s="168">
        <v>0</v>
      </c>
      <c r="U24" s="168">
        <v>0</v>
      </c>
      <c r="V24" s="168">
        <v>0</v>
      </c>
      <c r="W24" s="168">
        <v>0</v>
      </c>
      <c r="X24" s="168">
        <v>2</v>
      </c>
      <c r="Y24" s="168">
        <v>23</v>
      </c>
      <c r="Z24" s="168">
        <v>18</v>
      </c>
      <c r="AA24" s="168">
        <v>30</v>
      </c>
      <c r="AB24" s="168">
        <v>10</v>
      </c>
      <c r="AC24" s="168">
        <v>0</v>
      </c>
      <c r="AD24" s="192">
        <v>3</v>
      </c>
      <c r="AE24" s="167">
        <v>134</v>
      </c>
      <c r="AF24" s="168">
        <v>3</v>
      </c>
      <c r="AG24" s="168">
        <v>58</v>
      </c>
      <c r="AH24" s="168">
        <v>134</v>
      </c>
      <c r="AI24" s="168">
        <v>0</v>
      </c>
      <c r="AJ24" s="234">
        <v>134</v>
      </c>
      <c r="AK24" s="167">
        <v>12</v>
      </c>
      <c r="AL24" s="168">
        <v>5</v>
      </c>
      <c r="AM24" s="192">
        <v>12</v>
      </c>
      <c r="AN24" s="315"/>
      <c r="AO24" s="315"/>
    </row>
    <row r="25" spans="1:54" ht="13.5">
      <c r="A25" s="316" t="s">
        <v>403</v>
      </c>
      <c r="B25" s="200">
        <f>SUM(B18:B24)</f>
        <v>326</v>
      </c>
      <c r="C25" s="235">
        <f t="shared" ref="C25:AM25" si="1">SUM(C18:C24)</f>
        <v>1062894.48</v>
      </c>
      <c r="D25" s="172">
        <f t="shared" si="1"/>
        <v>360</v>
      </c>
      <c r="E25" s="235">
        <f t="shared" si="1"/>
        <v>1183551.24</v>
      </c>
      <c r="F25" s="171">
        <f t="shared" si="1"/>
        <v>360</v>
      </c>
      <c r="G25" s="172">
        <f t="shared" si="1"/>
        <v>142</v>
      </c>
      <c r="H25" s="172">
        <f t="shared" si="1"/>
        <v>360</v>
      </c>
      <c r="I25" s="172">
        <f t="shared" si="1"/>
        <v>22</v>
      </c>
      <c r="J25" s="172">
        <f t="shared" si="1"/>
        <v>210</v>
      </c>
      <c r="K25" s="172">
        <f t="shared" si="1"/>
        <v>172</v>
      </c>
      <c r="L25" s="172">
        <f t="shared" si="1"/>
        <v>1</v>
      </c>
      <c r="M25" s="172">
        <f t="shared" si="1"/>
        <v>2</v>
      </c>
      <c r="N25" s="172">
        <f t="shared" si="1"/>
        <v>0</v>
      </c>
      <c r="O25" s="172">
        <f t="shared" si="1"/>
        <v>0</v>
      </c>
      <c r="P25" s="172">
        <f t="shared" si="1"/>
        <v>12</v>
      </c>
      <c r="Q25" s="172">
        <f t="shared" si="1"/>
        <v>0</v>
      </c>
      <c r="R25" s="172">
        <f t="shared" si="1"/>
        <v>0</v>
      </c>
      <c r="S25" s="172">
        <f t="shared" si="1"/>
        <v>26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41</v>
      </c>
      <c r="Y25" s="172">
        <f t="shared" si="1"/>
        <v>200</v>
      </c>
      <c r="Z25" s="172">
        <f t="shared" si="1"/>
        <v>119</v>
      </c>
      <c r="AA25" s="172">
        <f t="shared" si="1"/>
        <v>272</v>
      </c>
      <c r="AB25" s="172">
        <f t="shared" si="1"/>
        <v>75</v>
      </c>
      <c r="AC25" s="172">
        <f t="shared" si="1"/>
        <v>0</v>
      </c>
      <c r="AD25" s="195">
        <f t="shared" si="1"/>
        <v>13</v>
      </c>
      <c r="AE25" s="171">
        <f t="shared" si="1"/>
        <v>856</v>
      </c>
      <c r="AF25" s="172">
        <f t="shared" si="1"/>
        <v>41</v>
      </c>
      <c r="AG25" s="172">
        <f t="shared" si="1"/>
        <v>364</v>
      </c>
      <c r="AH25" s="172">
        <f t="shared" si="1"/>
        <v>833</v>
      </c>
      <c r="AI25" s="172">
        <f t="shared" si="1"/>
        <v>137</v>
      </c>
      <c r="AJ25" s="236">
        <f t="shared" si="1"/>
        <v>479</v>
      </c>
      <c r="AK25" s="171">
        <f t="shared" si="1"/>
        <v>44</v>
      </c>
      <c r="AL25" s="172">
        <f t="shared" si="1"/>
        <v>19</v>
      </c>
      <c r="AM25" s="195">
        <f t="shared" si="1"/>
        <v>44</v>
      </c>
      <c r="AN25" s="317"/>
      <c r="AO25" s="317"/>
    </row>
    <row r="26" spans="1:54">
      <c r="A26" s="312" t="s">
        <v>404</v>
      </c>
      <c r="B26" s="126">
        <v>18</v>
      </c>
      <c r="C26" s="233">
        <v>49555.23</v>
      </c>
      <c r="D26" s="168">
        <v>18</v>
      </c>
      <c r="E26" s="233">
        <v>49555.23</v>
      </c>
      <c r="F26" s="167">
        <v>18</v>
      </c>
      <c r="G26" s="168">
        <v>6</v>
      </c>
      <c r="H26" s="168">
        <v>18</v>
      </c>
      <c r="I26" s="168">
        <v>2</v>
      </c>
      <c r="J26" s="168">
        <v>9</v>
      </c>
      <c r="K26" s="168">
        <v>9</v>
      </c>
      <c r="L26" s="168">
        <v>0</v>
      </c>
      <c r="M26" s="168">
        <v>1</v>
      </c>
      <c r="N26" s="168">
        <v>0</v>
      </c>
      <c r="O26" s="168">
        <v>0</v>
      </c>
      <c r="P26" s="168">
        <v>6</v>
      </c>
      <c r="Q26" s="168">
        <v>0</v>
      </c>
      <c r="R26" s="168">
        <v>0</v>
      </c>
      <c r="S26" s="168">
        <v>1</v>
      </c>
      <c r="T26" s="168">
        <v>0</v>
      </c>
      <c r="U26" s="168">
        <v>0</v>
      </c>
      <c r="V26" s="168">
        <v>0</v>
      </c>
      <c r="W26" s="168">
        <v>0</v>
      </c>
      <c r="X26" s="168">
        <v>3</v>
      </c>
      <c r="Y26" s="168">
        <v>12</v>
      </c>
      <c r="Z26" s="168">
        <v>3</v>
      </c>
      <c r="AA26" s="168">
        <v>12</v>
      </c>
      <c r="AB26" s="168">
        <v>6</v>
      </c>
      <c r="AC26" s="168">
        <v>0</v>
      </c>
      <c r="AD26" s="192">
        <v>0</v>
      </c>
      <c r="AE26" s="167">
        <v>46</v>
      </c>
      <c r="AF26" s="168">
        <v>1</v>
      </c>
      <c r="AG26" s="168">
        <v>15</v>
      </c>
      <c r="AH26" s="168">
        <v>46</v>
      </c>
      <c r="AI26" s="168">
        <v>6</v>
      </c>
      <c r="AJ26" s="234">
        <v>40</v>
      </c>
      <c r="AK26" s="167">
        <v>0</v>
      </c>
      <c r="AL26" s="168">
        <v>0</v>
      </c>
      <c r="AM26" s="192">
        <v>0</v>
      </c>
      <c r="AN26" s="315"/>
      <c r="AO26" s="315"/>
    </row>
    <row r="27" spans="1:54">
      <c r="A27" s="312" t="s">
        <v>405</v>
      </c>
      <c r="B27" s="126">
        <v>35</v>
      </c>
      <c r="C27" s="233">
        <v>123150.96</v>
      </c>
      <c r="D27" s="168">
        <v>34</v>
      </c>
      <c r="E27" s="233">
        <v>120246.52</v>
      </c>
      <c r="F27" s="167">
        <v>34</v>
      </c>
      <c r="G27" s="168">
        <v>5</v>
      </c>
      <c r="H27" s="168">
        <v>34</v>
      </c>
      <c r="I27" s="168">
        <v>2</v>
      </c>
      <c r="J27" s="168">
        <v>23</v>
      </c>
      <c r="K27" s="168">
        <v>7</v>
      </c>
      <c r="L27" s="168">
        <v>0</v>
      </c>
      <c r="M27" s="168">
        <v>0</v>
      </c>
      <c r="N27" s="168">
        <v>0</v>
      </c>
      <c r="O27" s="168">
        <v>0</v>
      </c>
      <c r="P27" s="168">
        <v>6</v>
      </c>
      <c r="Q27" s="168">
        <v>0</v>
      </c>
      <c r="R27" s="168">
        <v>0</v>
      </c>
      <c r="S27" s="168">
        <v>5</v>
      </c>
      <c r="T27" s="168">
        <v>0</v>
      </c>
      <c r="U27" s="168">
        <v>0</v>
      </c>
      <c r="V27" s="168">
        <v>0</v>
      </c>
      <c r="W27" s="168">
        <v>0</v>
      </c>
      <c r="X27" s="168">
        <v>2</v>
      </c>
      <c r="Y27" s="168">
        <v>18</v>
      </c>
      <c r="Z27" s="168">
        <v>14</v>
      </c>
      <c r="AA27" s="168">
        <v>23</v>
      </c>
      <c r="AB27" s="168">
        <v>6</v>
      </c>
      <c r="AC27" s="168">
        <v>0</v>
      </c>
      <c r="AD27" s="192">
        <v>5</v>
      </c>
      <c r="AE27" s="167">
        <v>53</v>
      </c>
      <c r="AF27" s="168">
        <v>4</v>
      </c>
      <c r="AG27" s="168">
        <v>7</v>
      </c>
      <c r="AH27" s="168">
        <v>53</v>
      </c>
      <c r="AI27" s="168">
        <v>3</v>
      </c>
      <c r="AJ27" s="234">
        <v>47</v>
      </c>
      <c r="AK27" s="167">
        <v>12</v>
      </c>
      <c r="AL27" s="168">
        <v>0</v>
      </c>
      <c r="AM27" s="192">
        <v>12</v>
      </c>
      <c r="AN27" s="315"/>
      <c r="AO27" s="315"/>
    </row>
    <row r="28" spans="1:54">
      <c r="A28" s="312" t="s">
        <v>406</v>
      </c>
      <c r="B28" s="126">
        <v>29</v>
      </c>
      <c r="C28" s="233">
        <v>92922.51</v>
      </c>
      <c r="D28" s="168">
        <v>30</v>
      </c>
      <c r="E28" s="233">
        <v>99132.15</v>
      </c>
      <c r="F28" s="167">
        <v>30</v>
      </c>
      <c r="G28" s="168">
        <v>16</v>
      </c>
      <c r="H28" s="168">
        <v>30</v>
      </c>
      <c r="I28" s="168">
        <v>0</v>
      </c>
      <c r="J28" s="168">
        <v>23</v>
      </c>
      <c r="K28" s="168">
        <v>12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1</v>
      </c>
      <c r="T28" s="168">
        <v>0</v>
      </c>
      <c r="U28" s="168">
        <v>0</v>
      </c>
      <c r="V28" s="168">
        <v>0</v>
      </c>
      <c r="W28" s="168">
        <v>0</v>
      </c>
      <c r="X28" s="168">
        <v>2</v>
      </c>
      <c r="Y28" s="168">
        <v>17</v>
      </c>
      <c r="Z28" s="168">
        <v>11</v>
      </c>
      <c r="AA28" s="168">
        <v>20</v>
      </c>
      <c r="AB28" s="168">
        <v>7</v>
      </c>
      <c r="AC28" s="168">
        <v>0</v>
      </c>
      <c r="AD28" s="192">
        <v>3</v>
      </c>
      <c r="AE28" s="167">
        <v>78</v>
      </c>
      <c r="AF28" s="168">
        <v>0</v>
      </c>
      <c r="AG28" s="168">
        <v>36</v>
      </c>
      <c r="AH28" s="168">
        <v>78</v>
      </c>
      <c r="AI28" s="168">
        <v>69</v>
      </c>
      <c r="AJ28" s="234">
        <v>9</v>
      </c>
      <c r="AK28" s="167">
        <v>0</v>
      </c>
      <c r="AL28" s="168">
        <v>0</v>
      </c>
      <c r="AM28" s="192">
        <v>0</v>
      </c>
      <c r="AN28" s="315"/>
      <c r="AO28" s="315"/>
      <c r="BB28" s="362"/>
    </row>
    <row r="29" spans="1:54">
      <c r="A29" s="312" t="s">
        <v>407</v>
      </c>
      <c r="B29" s="126">
        <v>67</v>
      </c>
      <c r="C29" s="233">
        <v>223333.88</v>
      </c>
      <c r="D29" s="168">
        <v>68</v>
      </c>
      <c r="E29" s="233">
        <v>225655.06</v>
      </c>
      <c r="F29" s="167">
        <v>68</v>
      </c>
      <c r="G29" s="168">
        <v>32</v>
      </c>
      <c r="H29" s="168">
        <v>67</v>
      </c>
      <c r="I29" s="168">
        <v>3</v>
      </c>
      <c r="J29" s="168">
        <v>51</v>
      </c>
      <c r="K29" s="168">
        <v>21</v>
      </c>
      <c r="L29" s="168">
        <v>0</v>
      </c>
      <c r="M29" s="168">
        <v>0</v>
      </c>
      <c r="N29" s="168">
        <v>0</v>
      </c>
      <c r="O29" s="168">
        <v>0</v>
      </c>
      <c r="P29" s="168">
        <v>1</v>
      </c>
      <c r="Q29" s="168">
        <v>0</v>
      </c>
      <c r="R29" s="168">
        <v>0</v>
      </c>
      <c r="S29" s="168">
        <v>8</v>
      </c>
      <c r="T29" s="168">
        <v>0</v>
      </c>
      <c r="U29" s="168">
        <v>0</v>
      </c>
      <c r="V29" s="168">
        <v>0</v>
      </c>
      <c r="W29" s="168">
        <v>0</v>
      </c>
      <c r="X29" s="168">
        <v>6</v>
      </c>
      <c r="Y29" s="168">
        <v>33</v>
      </c>
      <c r="Z29" s="168">
        <v>29</v>
      </c>
      <c r="AA29" s="168">
        <v>45</v>
      </c>
      <c r="AB29" s="168">
        <v>15</v>
      </c>
      <c r="AC29" s="168">
        <v>0</v>
      </c>
      <c r="AD29" s="192">
        <v>8</v>
      </c>
      <c r="AE29" s="167">
        <v>109</v>
      </c>
      <c r="AF29" s="168">
        <v>0</v>
      </c>
      <c r="AG29" s="168">
        <v>43</v>
      </c>
      <c r="AH29" s="168">
        <v>108</v>
      </c>
      <c r="AI29" s="168">
        <v>97</v>
      </c>
      <c r="AJ29" s="234">
        <v>12</v>
      </c>
      <c r="AK29" s="167">
        <v>0</v>
      </c>
      <c r="AL29" s="168">
        <v>0</v>
      </c>
      <c r="AM29" s="192">
        <v>0</v>
      </c>
      <c r="AN29" s="315"/>
      <c r="AO29" s="315"/>
      <c r="BB29" s="362"/>
    </row>
    <row r="30" spans="1:54">
      <c r="A30" s="312" t="s">
        <v>408</v>
      </c>
      <c r="B30" s="126">
        <v>19</v>
      </c>
      <c r="C30" s="233">
        <v>48140.06</v>
      </c>
      <c r="D30" s="168">
        <v>19</v>
      </c>
      <c r="E30" s="233">
        <v>48140.05</v>
      </c>
      <c r="F30" s="167">
        <v>19</v>
      </c>
      <c r="G30" s="168">
        <v>6</v>
      </c>
      <c r="H30" s="168">
        <v>19</v>
      </c>
      <c r="I30" s="168">
        <v>1</v>
      </c>
      <c r="J30" s="168">
        <v>12</v>
      </c>
      <c r="K30" s="168">
        <v>8</v>
      </c>
      <c r="L30" s="168">
        <v>0</v>
      </c>
      <c r="M30" s="168">
        <v>0</v>
      </c>
      <c r="N30" s="168">
        <v>0</v>
      </c>
      <c r="O30" s="168">
        <v>0</v>
      </c>
      <c r="P30" s="168">
        <v>4</v>
      </c>
      <c r="Q30" s="168">
        <v>1</v>
      </c>
      <c r="R30" s="168">
        <v>0</v>
      </c>
      <c r="S30" s="168">
        <v>2</v>
      </c>
      <c r="T30" s="168">
        <v>0</v>
      </c>
      <c r="U30" s="168">
        <v>0</v>
      </c>
      <c r="V30" s="168">
        <v>0</v>
      </c>
      <c r="W30" s="168">
        <v>0</v>
      </c>
      <c r="X30" s="168">
        <v>1</v>
      </c>
      <c r="Y30" s="168">
        <v>9</v>
      </c>
      <c r="Z30" s="168">
        <v>9</v>
      </c>
      <c r="AA30" s="168">
        <v>13</v>
      </c>
      <c r="AB30" s="168">
        <v>5</v>
      </c>
      <c r="AC30" s="168">
        <v>0</v>
      </c>
      <c r="AD30" s="192">
        <v>1</v>
      </c>
      <c r="AE30" s="167">
        <v>54</v>
      </c>
      <c r="AF30" s="168">
        <v>0</v>
      </c>
      <c r="AG30" s="168">
        <v>16</v>
      </c>
      <c r="AH30" s="168">
        <v>54</v>
      </c>
      <c r="AI30" s="168">
        <v>4</v>
      </c>
      <c r="AJ30" s="234">
        <v>50</v>
      </c>
      <c r="AK30" s="167">
        <v>0</v>
      </c>
      <c r="AL30" s="168">
        <v>0</v>
      </c>
      <c r="AM30" s="192">
        <v>0</v>
      </c>
      <c r="AN30" s="315"/>
      <c r="AO30" s="315"/>
    </row>
    <row r="31" spans="1:54">
      <c r="A31" s="312" t="s">
        <v>409</v>
      </c>
      <c r="B31" s="126">
        <v>46</v>
      </c>
      <c r="C31" s="233">
        <v>159269.22</v>
      </c>
      <c r="D31" s="168">
        <v>46</v>
      </c>
      <c r="E31" s="233">
        <v>159269.22</v>
      </c>
      <c r="F31" s="167">
        <v>46</v>
      </c>
      <c r="G31" s="168">
        <v>11</v>
      </c>
      <c r="H31" s="168">
        <v>46</v>
      </c>
      <c r="I31" s="168">
        <v>0</v>
      </c>
      <c r="J31" s="168">
        <v>36</v>
      </c>
      <c r="K31" s="168">
        <v>19</v>
      </c>
      <c r="L31" s="168">
        <v>0</v>
      </c>
      <c r="M31" s="168">
        <v>0</v>
      </c>
      <c r="N31" s="168">
        <v>0</v>
      </c>
      <c r="O31" s="168">
        <v>0</v>
      </c>
      <c r="P31" s="168">
        <v>6</v>
      </c>
      <c r="Q31" s="168">
        <v>0</v>
      </c>
      <c r="R31" s="168">
        <v>0</v>
      </c>
      <c r="S31" s="168">
        <v>2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30</v>
      </c>
      <c r="Z31" s="168">
        <v>16</v>
      </c>
      <c r="AA31" s="168">
        <v>38</v>
      </c>
      <c r="AB31" s="168">
        <v>7</v>
      </c>
      <c r="AC31" s="168">
        <v>0</v>
      </c>
      <c r="AD31" s="192">
        <v>1</v>
      </c>
      <c r="AE31" s="167">
        <v>78</v>
      </c>
      <c r="AF31" s="168">
        <v>4</v>
      </c>
      <c r="AG31" s="168">
        <v>27</v>
      </c>
      <c r="AH31" s="168">
        <v>78</v>
      </c>
      <c r="AI31" s="168">
        <v>25</v>
      </c>
      <c r="AJ31" s="234">
        <v>51</v>
      </c>
      <c r="AK31" s="167">
        <v>21</v>
      </c>
      <c r="AL31" s="168">
        <v>4</v>
      </c>
      <c r="AM31" s="192">
        <v>21</v>
      </c>
      <c r="AN31" s="315"/>
      <c r="AO31" s="315"/>
    </row>
    <row r="32" spans="1:54">
      <c r="A32" s="312" t="s">
        <v>410</v>
      </c>
      <c r="B32" s="126">
        <v>131</v>
      </c>
      <c r="C32" s="233">
        <v>443471.59</v>
      </c>
      <c r="D32" s="168">
        <v>133</v>
      </c>
      <c r="E32" s="233">
        <v>450686.38</v>
      </c>
      <c r="F32" s="167">
        <v>133</v>
      </c>
      <c r="G32" s="168">
        <v>51</v>
      </c>
      <c r="H32" s="168">
        <v>133</v>
      </c>
      <c r="I32" s="168">
        <v>9</v>
      </c>
      <c r="J32" s="168">
        <v>77</v>
      </c>
      <c r="K32" s="168">
        <v>66</v>
      </c>
      <c r="L32" s="168">
        <v>0</v>
      </c>
      <c r="M32" s="168">
        <v>1</v>
      </c>
      <c r="N32" s="168">
        <v>0</v>
      </c>
      <c r="O32" s="168">
        <v>0</v>
      </c>
      <c r="P32" s="168">
        <v>13</v>
      </c>
      <c r="Q32" s="168">
        <v>0</v>
      </c>
      <c r="R32" s="168">
        <v>0</v>
      </c>
      <c r="S32" s="168">
        <v>17</v>
      </c>
      <c r="T32" s="168">
        <v>0</v>
      </c>
      <c r="U32" s="168">
        <v>0</v>
      </c>
      <c r="V32" s="168">
        <v>0</v>
      </c>
      <c r="W32" s="168">
        <v>0</v>
      </c>
      <c r="X32" s="168">
        <v>13</v>
      </c>
      <c r="Y32" s="168">
        <v>88</v>
      </c>
      <c r="Z32" s="168">
        <v>32</v>
      </c>
      <c r="AA32" s="168">
        <v>27</v>
      </c>
      <c r="AB32" s="168">
        <v>98</v>
      </c>
      <c r="AC32" s="168">
        <v>0</v>
      </c>
      <c r="AD32" s="192">
        <v>8</v>
      </c>
      <c r="AE32" s="167">
        <v>250</v>
      </c>
      <c r="AF32" s="168">
        <v>0</v>
      </c>
      <c r="AG32" s="168">
        <v>104</v>
      </c>
      <c r="AH32" s="168">
        <v>250</v>
      </c>
      <c r="AI32" s="168">
        <v>250</v>
      </c>
      <c r="AJ32" s="234">
        <v>0</v>
      </c>
      <c r="AK32" s="167">
        <v>51</v>
      </c>
      <c r="AL32" s="168">
        <v>27</v>
      </c>
      <c r="AM32" s="192">
        <v>51</v>
      </c>
      <c r="AN32" s="315"/>
      <c r="AO32" s="315"/>
    </row>
    <row r="33" spans="1:41">
      <c r="A33" s="312" t="s">
        <v>411</v>
      </c>
      <c r="B33" s="126">
        <v>9</v>
      </c>
      <c r="C33" s="233">
        <v>31721.25</v>
      </c>
      <c r="D33" s="168">
        <v>12</v>
      </c>
      <c r="E33" s="233">
        <v>42598.17</v>
      </c>
      <c r="F33" s="167">
        <v>12</v>
      </c>
      <c r="G33" s="168">
        <v>4</v>
      </c>
      <c r="H33" s="168">
        <v>12</v>
      </c>
      <c r="I33" s="168">
        <v>0</v>
      </c>
      <c r="J33" s="168">
        <v>6</v>
      </c>
      <c r="K33" s="168">
        <v>9</v>
      </c>
      <c r="L33" s="168">
        <v>0</v>
      </c>
      <c r="M33" s="168">
        <v>1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1</v>
      </c>
      <c r="T33" s="168">
        <v>0</v>
      </c>
      <c r="U33" s="168">
        <v>0</v>
      </c>
      <c r="V33" s="168">
        <v>0</v>
      </c>
      <c r="W33" s="168">
        <v>0</v>
      </c>
      <c r="X33" s="168">
        <v>1</v>
      </c>
      <c r="Y33" s="168">
        <v>10</v>
      </c>
      <c r="Z33" s="168">
        <v>1</v>
      </c>
      <c r="AA33" s="168">
        <v>10</v>
      </c>
      <c r="AB33" s="168">
        <v>2</v>
      </c>
      <c r="AC33" s="168">
        <v>0</v>
      </c>
      <c r="AD33" s="192">
        <v>0</v>
      </c>
      <c r="AE33" s="167">
        <v>31</v>
      </c>
      <c r="AF33" s="168">
        <v>2</v>
      </c>
      <c r="AG33" s="168">
        <v>10</v>
      </c>
      <c r="AH33" s="168">
        <v>31</v>
      </c>
      <c r="AI33" s="168">
        <v>11</v>
      </c>
      <c r="AJ33" s="234">
        <v>18</v>
      </c>
      <c r="AK33" s="167">
        <v>1</v>
      </c>
      <c r="AL33" s="168">
        <v>0</v>
      </c>
      <c r="AM33" s="192">
        <v>1</v>
      </c>
      <c r="AN33" s="315"/>
      <c r="AO33" s="315"/>
    </row>
    <row r="34" spans="1:41">
      <c r="A34" s="312" t="s">
        <v>412</v>
      </c>
      <c r="B34" s="126">
        <v>76</v>
      </c>
      <c r="C34" s="233">
        <v>257548.84</v>
      </c>
      <c r="D34" s="168">
        <v>76</v>
      </c>
      <c r="E34" s="233">
        <v>257548.84</v>
      </c>
      <c r="F34" s="167">
        <v>76</v>
      </c>
      <c r="G34" s="168">
        <v>29</v>
      </c>
      <c r="H34" s="168">
        <v>76</v>
      </c>
      <c r="I34" s="168">
        <v>11</v>
      </c>
      <c r="J34" s="168">
        <v>41</v>
      </c>
      <c r="K34" s="168">
        <v>34</v>
      </c>
      <c r="L34" s="168">
        <v>0</v>
      </c>
      <c r="M34" s="168">
        <v>0</v>
      </c>
      <c r="N34" s="168">
        <v>0</v>
      </c>
      <c r="O34" s="168">
        <v>0</v>
      </c>
      <c r="P34" s="168">
        <v>3</v>
      </c>
      <c r="Q34" s="168">
        <v>0</v>
      </c>
      <c r="R34" s="168">
        <v>0</v>
      </c>
      <c r="S34" s="168">
        <v>10</v>
      </c>
      <c r="T34" s="168">
        <v>0</v>
      </c>
      <c r="U34" s="168">
        <v>0</v>
      </c>
      <c r="V34" s="168">
        <v>0</v>
      </c>
      <c r="W34" s="168">
        <v>0</v>
      </c>
      <c r="X34" s="168">
        <v>12</v>
      </c>
      <c r="Y34" s="168">
        <v>40</v>
      </c>
      <c r="Z34" s="168">
        <v>24</v>
      </c>
      <c r="AA34" s="168">
        <v>44</v>
      </c>
      <c r="AB34" s="168">
        <v>25</v>
      </c>
      <c r="AC34" s="168">
        <v>0</v>
      </c>
      <c r="AD34" s="192">
        <v>7</v>
      </c>
      <c r="AE34" s="167">
        <v>120</v>
      </c>
      <c r="AF34" s="168">
        <v>7</v>
      </c>
      <c r="AG34" s="168">
        <v>50</v>
      </c>
      <c r="AH34" s="168">
        <v>120</v>
      </c>
      <c r="AI34" s="168">
        <v>10</v>
      </c>
      <c r="AJ34" s="234">
        <v>100</v>
      </c>
      <c r="AK34" s="167">
        <v>33</v>
      </c>
      <c r="AL34" s="168">
        <v>12</v>
      </c>
      <c r="AM34" s="192">
        <v>33</v>
      </c>
      <c r="AN34" s="315"/>
      <c r="AO34" s="315"/>
    </row>
    <row r="35" spans="1:41" ht="13.5">
      <c r="A35" s="316" t="s">
        <v>413</v>
      </c>
      <c r="B35" s="200">
        <f>SUM(B26:B34)</f>
        <v>430</v>
      </c>
      <c r="C35" s="235">
        <f t="shared" ref="C35:AM35" si="2">SUM(C26:C34)</f>
        <v>1429113.54</v>
      </c>
      <c r="D35" s="172">
        <f t="shared" si="2"/>
        <v>436</v>
      </c>
      <c r="E35" s="235">
        <f t="shared" si="2"/>
        <v>1452831.6199999999</v>
      </c>
      <c r="F35" s="171">
        <f t="shared" si="2"/>
        <v>436</v>
      </c>
      <c r="G35" s="172">
        <f t="shared" si="2"/>
        <v>160</v>
      </c>
      <c r="H35" s="172">
        <f t="shared" si="2"/>
        <v>435</v>
      </c>
      <c r="I35" s="172">
        <f t="shared" si="2"/>
        <v>28</v>
      </c>
      <c r="J35" s="172">
        <f t="shared" si="2"/>
        <v>278</v>
      </c>
      <c r="K35" s="172">
        <f t="shared" si="2"/>
        <v>185</v>
      </c>
      <c r="L35" s="172">
        <f t="shared" si="2"/>
        <v>0</v>
      </c>
      <c r="M35" s="172">
        <f t="shared" si="2"/>
        <v>3</v>
      </c>
      <c r="N35" s="172">
        <f t="shared" si="2"/>
        <v>0</v>
      </c>
      <c r="O35" s="172">
        <f t="shared" si="2"/>
        <v>0</v>
      </c>
      <c r="P35" s="172">
        <f t="shared" si="2"/>
        <v>39</v>
      </c>
      <c r="Q35" s="172">
        <f t="shared" si="2"/>
        <v>1</v>
      </c>
      <c r="R35" s="172">
        <f t="shared" si="2"/>
        <v>0</v>
      </c>
      <c r="S35" s="172">
        <f t="shared" si="2"/>
        <v>47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40</v>
      </c>
      <c r="Y35" s="172">
        <f t="shared" si="2"/>
        <v>257</v>
      </c>
      <c r="Z35" s="172">
        <f t="shared" si="2"/>
        <v>139</v>
      </c>
      <c r="AA35" s="172">
        <f t="shared" si="2"/>
        <v>232</v>
      </c>
      <c r="AB35" s="172">
        <f t="shared" si="2"/>
        <v>171</v>
      </c>
      <c r="AC35" s="172">
        <f t="shared" si="2"/>
        <v>0</v>
      </c>
      <c r="AD35" s="195">
        <f t="shared" si="2"/>
        <v>33</v>
      </c>
      <c r="AE35" s="171">
        <f t="shared" si="2"/>
        <v>819</v>
      </c>
      <c r="AF35" s="172">
        <f t="shared" si="2"/>
        <v>18</v>
      </c>
      <c r="AG35" s="172">
        <f t="shared" si="2"/>
        <v>308</v>
      </c>
      <c r="AH35" s="172">
        <f t="shared" si="2"/>
        <v>818</v>
      </c>
      <c r="AI35" s="172">
        <f t="shared" si="2"/>
        <v>475</v>
      </c>
      <c r="AJ35" s="236">
        <f t="shared" si="2"/>
        <v>327</v>
      </c>
      <c r="AK35" s="171">
        <f t="shared" si="2"/>
        <v>118</v>
      </c>
      <c r="AL35" s="172">
        <f t="shared" si="2"/>
        <v>43</v>
      </c>
      <c r="AM35" s="195">
        <f t="shared" si="2"/>
        <v>118</v>
      </c>
      <c r="AN35" s="317"/>
      <c r="AO35" s="317"/>
    </row>
    <row r="36" spans="1:41">
      <c r="A36" s="312" t="s">
        <v>414</v>
      </c>
      <c r="B36" s="126">
        <v>139</v>
      </c>
      <c r="C36" s="233">
        <v>377344.14</v>
      </c>
      <c r="D36" s="168">
        <v>142</v>
      </c>
      <c r="E36" s="233">
        <v>389132.79</v>
      </c>
      <c r="F36" s="167">
        <v>142</v>
      </c>
      <c r="G36" s="168">
        <v>72</v>
      </c>
      <c r="H36" s="168">
        <v>142</v>
      </c>
      <c r="I36" s="168">
        <v>5</v>
      </c>
      <c r="J36" s="168">
        <v>90</v>
      </c>
      <c r="K36" s="168">
        <v>76</v>
      </c>
      <c r="L36" s="168">
        <v>2</v>
      </c>
      <c r="M36" s="168">
        <v>5</v>
      </c>
      <c r="N36" s="168">
        <v>0</v>
      </c>
      <c r="O36" s="168">
        <v>0</v>
      </c>
      <c r="P36" s="168">
        <v>6</v>
      </c>
      <c r="Q36" s="168">
        <v>1</v>
      </c>
      <c r="R36" s="168">
        <v>0</v>
      </c>
      <c r="S36" s="168">
        <v>9</v>
      </c>
      <c r="T36" s="168">
        <v>0</v>
      </c>
      <c r="U36" s="168">
        <v>0</v>
      </c>
      <c r="V36" s="168">
        <v>0</v>
      </c>
      <c r="W36" s="168">
        <v>0</v>
      </c>
      <c r="X36" s="168">
        <v>8</v>
      </c>
      <c r="Y36" s="168">
        <v>86</v>
      </c>
      <c r="Z36" s="168">
        <v>48</v>
      </c>
      <c r="AA36" s="168">
        <v>108</v>
      </c>
      <c r="AB36" s="168">
        <v>29</v>
      </c>
      <c r="AC36" s="168">
        <v>0</v>
      </c>
      <c r="AD36" s="192">
        <v>5</v>
      </c>
      <c r="AE36" s="167">
        <v>249</v>
      </c>
      <c r="AF36" s="168">
        <v>1</v>
      </c>
      <c r="AG36" s="168">
        <v>126</v>
      </c>
      <c r="AH36" s="168">
        <v>249</v>
      </c>
      <c r="AI36" s="168">
        <v>24</v>
      </c>
      <c r="AJ36" s="234">
        <v>96</v>
      </c>
      <c r="AK36" s="167">
        <v>18</v>
      </c>
      <c r="AL36" s="168">
        <v>14</v>
      </c>
      <c r="AM36" s="192">
        <v>18</v>
      </c>
      <c r="AN36" s="315"/>
      <c r="AO36" s="315"/>
    </row>
    <row r="37" spans="1:41">
      <c r="A37" s="312" t="s">
        <v>415</v>
      </c>
      <c r="B37" s="126">
        <v>58</v>
      </c>
      <c r="C37" s="233">
        <v>193125.13</v>
      </c>
      <c r="D37" s="168">
        <v>62</v>
      </c>
      <c r="E37" s="233">
        <v>207657.25</v>
      </c>
      <c r="F37" s="167">
        <v>62</v>
      </c>
      <c r="G37" s="168">
        <v>33</v>
      </c>
      <c r="H37" s="168">
        <v>62</v>
      </c>
      <c r="I37" s="168">
        <v>8</v>
      </c>
      <c r="J37" s="168">
        <v>25</v>
      </c>
      <c r="K37" s="168">
        <v>40</v>
      </c>
      <c r="L37" s="168">
        <v>0</v>
      </c>
      <c r="M37" s="168">
        <v>1</v>
      </c>
      <c r="N37" s="168">
        <v>0</v>
      </c>
      <c r="O37" s="168">
        <v>0</v>
      </c>
      <c r="P37" s="168">
        <v>1</v>
      </c>
      <c r="Q37" s="168">
        <v>0</v>
      </c>
      <c r="R37" s="168">
        <v>0</v>
      </c>
      <c r="S37" s="168">
        <v>4</v>
      </c>
      <c r="T37" s="168">
        <v>0</v>
      </c>
      <c r="U37" s="168">
        <v>0</v>
      </c>
      <c r="V37" s="168">
        <v>0</v>
      </c>
      <c r="W37" s="168">
        <v>0</v>
      </c>
      <c r="X37" s="168">
        <v>13</v>
      </c>
      <c r="Y37" s="168">
        <v>38</v>
      </c>
      <c r="Z37" s="168">
        <v>11</v>
      </c>
      <c r="AA37" s="168">
        <v>35</v>
      </c>
      <c r="AB37" s="168">
        <v>19</v>
      </c>
      <c r="AC37" s="168">
        <v>0</v>
      </c>
      <c r="AD37" s="192">
        <v>8</v>
      </c>
      <c r="AE37" s="167">
        <v>162</v>
      </c>
      <c r="AF37" s="168">
        <v>8</v>
      </c>
      <c r="AG37" s="168">
        <v>89</v>
      </c>
      <c r="AH37" s="168">
        <v>162</v>
      </c>
      <c r="AI37" s="168">
        <v>79</v>
      </c>
      <c r="AJ37" s="234">
        <v>80</v>
      </c>
      <c r="AK37" s="167">
        <v>27</v>
      </c>
      <c r="AL37" s="168">
        <v>14</v>
      </c>
      <c r="AM37" s="192">
        <v>27</v>
      </c>
      <c r="AN37" s="315"/>
      <c r="AO37" s="315"/>
    </row>
    <row r="38" spans="1:41">
      <c r="A38" s="312" t="s">
        <v>416</v>
      </c>
      <c r="B38" s="126">
        <v>63</v>
      </c>
      <c r="C38" s="233">
        <v>214674.58</v>
      </c>
      <c r="D38" s="168">
        <v>61</v>
      </c>
      <c r="E38" s="233">
        <v>207807.8</v>
      </c>
      <c r="F38" s="167">
        <v>61</v>
      </c>
      <c r="G38" s="168">
        <v>19</v>
      </c>
      <c r="H38" s="168">
        <v>61</v>
      </c>
      <c r="I38" s="168">
        <v>2</v>
      </c>
      <c r="J38" s="168">
        <v>43</v>
      </c>
      <c r="K38" s="168">
        <v>24</v>
      </c>
      <c r="L38" s="168">
        <v>0</v>
      </c>
      <c r="M38" s="168">
        <v>0</v>
      </c>
      <c r="N38" s="168">
        <v>0</v>
      </c>
      <c r="O38" s="168">
        <v>0</v>
      </c>
      <c r="P38" s="168">
        <v>9</v>
      </c>
      <c r="Q38" s="168">
        <v>0</v>
      </c>
      <c r="R38" s="168">
        <v>0</v>
      </c>
      <c r="S38" s="168">
        <v>3</v>
      </c>
      <c r="T38" s="168">
        <v>0</v>
      </c>
      <c r="U38" s="168">
        <v>0</v>
      </c>
      <c r="V38" s="168">
        <v>0</v>
      </c>
      <c r="W38" s="168">
        <v>0</v>
      </c>
      <c r="X38" s="168">
        <v>4</v>
      </c>
      <c r="Y38" s="168">
        <v>30</v>
      </c>
      <c r="Z38" s="168">
        <v>27</v>
      </c>
      <c r="AA38" s="168">
        <v>51</v>
      </c>
      <c r="AB38" s="168">
        <v>9</v>
      </c>
      <c r="AC38" s="168">
        <v>0</v>
      </c>
      <c r="AD38" s="192">
        <v>1</v>
      </c>
      <c r="AE38" s="167">
        <v>94</v>
      </c>
      <c r="AF38" s="168">
        <v>8</v>
      </c>
      <c r="AG38" s="168">
        <v>29</v>
      </c>
      <c r="AH38" s="168">
        <v>94</v>
      </c>
      <c r="AI38" s="168">
        <v>32</v>
      </c>
      <c r="AJ38" s="234">
        <v>62</v>
      </c>
      <c r="AK38" s="167">
        <v>21</v>
      </c>
      <c r="AL38" s="168">
        <v>6</v>
      </c>
      <c r="AM38" s="192">
        <v>21</v>
      </c>
      <c r="AN38" s="315"/>
      <c r="AO38" s="315"/>
    </row>
    <row r="39" spans="1:41">
      <c r="A39" s="312" t="s">
        <v>417</v>
      </c>
      <c r="B39" s="126">
        <v>62</v>
      </c>
      <c r="C39" s="233">
        <v>200560.27</v>
      </c>
      <c r="D39" s="168">
        <v>75</v>
      </c>
      <c r="E39" s="233">
        <v>239652.94</v>
      </c>
      <c r="F39" s="167">
        <v>75</v>
      </c>
      <c r="G39" s="168">
        <v>25</v>
      </c>
      <c r="H39" s="168">
        <v>75</v>
      </c>
      <c r="I39" s="168">
        <v>3</v>
      </c>
      <c r="J39" s="168">
        <v>33</v>
      </c>
      <c r="K39" s="168">
        <v>57</v>
      </c>
      <c r="L39" s="168">
        <v>0</v>
      </c>
      <c r="M39" s="168">
        <v>0</v>
      </c>
      <c r="N39" s="168">
        <v>0</v>
      </c>
      <c r="O39" s="168">
        <v>0</v>
      </c>
      <c r="P39" s="168">
        <v>4</v>
      </c>
      <c r="Q39" s="168">
        <v>0</v>
      </c>
      <c r="R39" s="168">
        <v>0</v>
      </c>
      <c r="S39" s="168">
        <v>12</v>
      </c>
      <c r="T39" s="168">
        <v>0</v>
      </c>
      <c r="U39" s="168">
        <v>0</v>
      </c>
      <c r="V39" s="168">
        <v>0</v>
      </c>
      <c r="W39" s="168">
        <v>0</v>
      </c>
      <c r="X39" s="168">
        <v>6</v>
      </c>
      <c r="Y39" s="168">
        <v>51</v>
      </c>
      <c r="Z39" s="168">
        <v>18</v>
      </c>
      <c r="AA39" s="168">
        <v>57</v>
      </c>
      <c r="AB39" s="168">
        <v>13</v>
      </c>
      <c r="AC39" s="168">
        <v>0</v>
      </c>
      <c r="AD39" s="192">
        <v>5</v>
      </c>
      <c r="AE39" s="167">
        <v>226</v>
      </c>
      <c r="AF39" s="168">
        <v>4</v>
      </c>
      <c r="AG39" s="168">
        <v>82</v>
      </c>
      <c r="AH39" s="168">
        <v>226</v>
      </c>
      <c r="AI39" s="168">
        <v>23</v>
      </c>
      <c r="AJ39" s="234">
        <v>203</v>
      </c>
      <c r="AK39" s="167">
        <v>0</v>
      </c>
      <c r="AL39" s="168">
        <v>0</v>
      </c>
      <c r="AM39" s="192">
        <v>0</v>
      </c>
      <c r="AN39" s="315"/>
      <c r="AO39" s="315"/>
    </row>
    <row r="40" spans="1:41">
      <c r="A40" s="312" t="s">
        <v>418</v>
      </c>
      <c r="B40" s="126">
        <v>34</v>
      </c>
      <c r="C40" s="233">
        <v>233534.22</v>
      </c>
      <c r="D40" s="168">
        <v>34</v>
      </c>
      <c r="E40" s="233">
        <v>116767.11</v>
      </c>
      <c r="F40" s="167">
        <v>34</v>
      </c>
      <c r="G40" s="168">
        <v>12</v>
      </c>
      <c r="H40" s="168">
        <v>34</v>
      </c>
      <c r="I40" s="168">
        <v>2</v>
      </c>
      <c r="J40" s="168">
        <v>15</v>
      </c>
      <c r="K40" s="168">
        <v>26</v>
      </c>
      <c r="L40" s="168">
        <v>0</v>
      </c>
      <c r="M40" s="168">
        <v>0</v>
      </c>
      <c r="N40" s="168">
        <v>0</v>
      </c>
      <c r="O40" s="168">
        <v>0</v>
      </c>
      <c r="P40" s="168">
        <v>1</v>
      </c>
      <c r="Q40" s="168">
        <v>0</v>
      </c>
      <c r="R40" s="168">
        <v>0</v>
      </c>
      <c r="S40" s="168">
        <v>8</v>
      </c>
      <c r="T40" s="168">
        <v>0</v>
      </c>
      <c r="U40" s="168">
        <v>0</v>
      </c>
      <c r="V40" s="168">
        <v>0</v>
      </c>
      <c r="W40" s="168">
        <v>0</v>
      </c>
      <c r="X40" s="168">
        <v>2</v>
      </c>
      <c r="Y40" s="168">
        <v>19</v>
      </c>
      <c r="Z40" s="168">
        <v>13</v>
      </c>
      <c r="AA40" s="168">
        <v>29</v>
      </c>
      <c r="AB40" s="168">
        <v>4</v>
      </c>
      <c r="AC40" s="168">
        <v>0</v>
      </c>
      <c r="AD40" s="192">
        <v>1</v>
      </c>
      <c r="AE40" s="167">
        <v>96</v>
      </c>
      <c r="AF40" s="168">
        <v>0</v>
      </c>
      <c r="AG40" s="168">
        <v>32</v>
      </c>
      <c r="AH40" s="168">
        <v>96</v>
      </c>
      <c r="AI40" s="168">
        <v>10</v>
      </c>
      <c r="AJ40" s="234">
        <v>86</v>
      </c>
      <c r="AK40" s="167">
        <v>0</v>
      </c>
      <c r="AL40" s="168">
        <v>0</v>
      </c>
      <c r="AM40" s="192">
        <v>0</v>
      </c>
      <c r="AN40" s="315"/>
      <c r="AO40" s="315"/>
    </row>
    <row r="41" spans="1:41">
      <c r="A41" s="312" t="s">
        <v>419</v>
      </c>
      <c r="B41" s="126">
        <v>89</v>
      </c>
      <c r="C41" s="233">
        <v>300133.38</v>
      </c>
      <c r="D41" s="168">
        <v>92</v>
      </c>
      <c r="E41" s="233">
        <v>310955.52000000002</v>
      </c>
      <c r="F41" s="167">
        <v>92</v>
      </c>
      <c r="G41" s="168">
        <v>35</v>
      </c>
      <c r="H41" s="168">
        <v>92</v>
      </c>
      <c r="I41" s="168">
        <v>5</v>
      </c>
      <c r="J41" s="168">
        <v>42</v>
      </c>
      <c r="K41" s="168">
        <v>52</v>
      </c>
      <c r="L41" s="168">
        <v>0</v>
      </c>
      <c r="M41" s="168">
        <v>2</v>
      </c>
      <c r="N41" s="168">
        <v>0</v>
      </c>
      <c r="O41" s="168">
        <v>0</v>
      </c>
      <c r="P41" s="168">
        <v>12</v>
      </c>
      <c r="Q41" s="168">
        <v>1</v>
      </c>
      <c r="R41" s="168">
        <v>0</v>
      </c>
      <c r="S41" s="168">
        <v>11</v>
      </c>
      <c r="T41" s="168">
        <v>0</v>
      </c>
      <c r="U41" s="168">
        <v>0</v>
      </c>
      <c r="V41" s="168">
        <v>0</v>
      </c>
      <c r="W41" s="168">
        <v>0</v>
      </c>
      <c r="X41" s="168">
        <v>10</v>
      </c>
      <c r="Y41" s="168">
        <v>60</v>
      </c>
      <c r="Z41" s="168">
        <v>22</v>
      </c>
      <c r="AA41" s="168">
        <v>65</v>
      </c>
      <c r="AB41" s="168">
        <v>19</v>
      </c>
      <c r="AC41" s="168">
        <v>0</v>
      </c>
      <c r="AD41" s="192">
        <v>8</v>
      </c>
      <c r="AE41" s="167">
        <v>166</v>
      </c>
      <c r="AF41" s="168">
        <v>7</v>
      </c>
      <c r="AG41" s="168">
        <v>66</v>
      </c>
      <c r="AH41" s="168">
        <v>166</v>
      </c>
      <c r="AI41" s="168">
        <v>56</v>
      </c>
      <c r="AJ41" s="234">
        <v>110</v>
      </c>
      <c r="AK41" s="167">
        <v>16</v>
      </c>
      <c r="AL41" s="168">
        <v>7</v>
      </c>
      <c r="AM41" s="192">
        <v>16</v>
      </c>
      <c r="AN41" s="315"/>
      <c r="AO41" s="315"/>
    </row>
    <row r="42" spans="1:41">
      <c r="A42" s="312" t="s">
        <v>420</v>
      </c>
      <c r="B42" s="126">
        <v>29</v>
      </c>
      <c r="C42" s="233">
        <v>97287.72</v>
      </c>
      <c r="D42" s="168">
        <v>27</v>
      </c>
      <c r="E42" s="233">
        <v>90771.8</v>
      </c>
      <c r="F42" s="167">
        <v>27</v>
      </c>
      <c r="G42" s="168">
        <v>7</v>
      </c>
      <c r="H42" s="168">
        <v>27</v>
      </c>
      <c r="I42" s="168">
        <v>1</v>
      </c>
      <c r="J42" s="168">
        <v>20</v>
      </c>
      <c r="K42" s="168">
        <v>10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1</v>
      </c>
      <c r="T42" s="168">
        <v>0</v>
      </c>
      <c r="U42" s="168">
        <v>0</v>
      </c>
      <c r="V42" s="168">
        <v>0</v>
      </c>
      <c r="W42" s="168">
        <v>0</v>
      </c>
      <c r="X42" s="168">
        <v>2</v>
      </c>
      <c r="Y42" s="168">
        <v>14</v>
      </c>
      <c r="Z42" s="168">
        <v>11</v>
      </c>
      <c r="AA42" s="168">
        <v>21</v>
      </c>
      <c r="AB42" s="168">
        <v>5</v>
      </c>
      <c r="AC42" s="168">
        <v>0</v>
      </c>
      <c r="AD42" s="192">
        <v>1</v>
      </c>
      <c r="AE42" s="167">
        <v>56</v>
      </c>
      <c r="AF42" s="168">
        <v>6</v>
      </c>
      <c r="AG42" s="168">
        <v>18</v>
      </c>
      <c r="AH42" s="168">
        <v>56</v>
      </c>
      <c r="AI42" s="168">
        <v>18</v>
      </c>
      <c r="AJ42" s="234">
        <v>38</v>
      </c>
      <c r="AK42" s="167">
        <v>11</v>
      </c>
      <c r="AL42" s="168">
        <v>2</v>
      </c>
      <c r="AM42" s="192">
        <v>11</v>
      </c>
      <c r="AN42" s="315"/>
      <c r="AO42" s="315"/>
    </row>
    <row r="43" spans="1:41" ht="13.5">
      <c r="A43" s="316" t="s">
        <v>421</v>
      </c>
      <c r="B43" s="200">
        <f>SUM(B36:B42)</f>
        <v>474</v>
      </c>
      <c r="C43" s="235">
        <f t="shared" ref="C43:AM43" si="3">SUM(C36:C42)</f>
        <v>1616659.4400000002</v>
      </c>
      <c r="D43" s="172">
        <f t="shared" si="3"/>
        <v>493</v>
      </c>
      <c r="E43" s="235">
        <f t="shared" si="3"/>
        <v>1562745.2100000002</v>
      </c>
      <c r="F43" s="171">
        <f t="shared" si="3"/>
        <v>493</v>
      </c>
      <c r="G43" s="172">
        <f t="shared" si="3"/>
        <v>203</v>
      </c>
      <c r="H43" s="172">
        <f t="shared" si="3"/>
        <v>493</v>
      </c>
      <c r="I43" s="172">
        <f t="shared" si="3"/>
        <v>26</v>
      </c>
      <c r="J43" s="172">
        <f t="shared" si="3"/>
        <v>268</v>
      </c>
      <c r="K43" s="172">
        <f t="shared" si="3"/>
        <v>285</v>
      </c>
      <c r="L43" s="172">
        <f t="shared" si="3"/>
        <v>2</v>
      </c>
      <c r="M43" s="172">
        <f t="shared" si="3"/>
        <v>8</v>
      </c>
      <c r="N43" s="172">
        <f t="shared" si="3"/>
        <v>0</v>
      </c>
      <c r="O43" s="172">
        <f t="shared" si="3"/>
        <v>0</v>
      </c>
      <c r="P43" s="172">
        <f t="shared" si="3"/>
        <v>33</v>
      </c>
      <c r="Q43" s="172">
        <f t="shared" si="3"/>
        <v>2</v>
      </c>
      <c r="R43" s="172">
        <f t="shared" si="3"/>
        <v>0</v>
      </c>
      <c r="S43" s="172">
        <f t="shared" si="3"/>
        <v>48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45</v>
      </c>
      <c r="Y43" s="172">
        <f t="shared" si="3"/>
        <v>298</v>
      </c>
      <c r="Z43" s="172">
        <f t="shared" si="3"/>
        <v>150</v>
      </c>
      <c r="AA43" s="172">
        <f t="shared" si="3"/>
        <v>366</v>
      </c>
      <c r="AB43" s="172">
        <f t="shared" si="3"/>
        <v>98</v>
      </c>
      <c r="AC43" s="172">
        <f t="shared" si="3"/>
        <v>0</v>
      </c>
      <c r="AD43" s="195">
        <f t="shared" si="3"/>
        <v>29</v>
      </c>
      <c r="AE43" s="171">
        <f t="shared" si="3"/>
        <v>1049</v>
      </c>
      <c r="AF43" s="172">
        <f t="shared" si="3"/>
        <v>34</v>
      </c>
      <c r="AG43" s="172">
        <f t="shared" si="3"/>
        <v>442</v>
      </c>
      <c r="AH43" s="172">
        <f t="shared" si="3"/>
        <v>1049</v>
      </c>
      <c r="AI43" s="172">
        <f t="shared" si="3"/>
        <v>242</v>
      </c>
      <c r="AJ43" s="236">
        <f t="shared" si="3"/>
        <v>675</v>
      </c>
      <c r="AK43" s="171">
        <f t="shared" si="3"/>
        <v>93</v>
      </c>
      <c r="AL43" s="172">
        <f t="shared" si="3"/>
        <v>43</v>
      </c>
      <c r="AM43" s="195">
        <f t="shared" si="3"/>
        <v>93</v>
      </c>
      <c r="AN43" s="317"/>
      <c r="AO43" s="317"/>
    </row>
    <row r="44" spans="1:41">
      <c r="A44" s="312" t="s">
        <v>422</v>
      </c>
      <c r="B44" s="126">
        <v>9</v>
      </c>
      <c r="C44" s="233">
        <v>29321.64</v>
      </c>
      <c r="D44" s="168">
        <v>9</v>
      </c>
      <c r="E44" s="233">
        <v>29321.64</v>
      </c>
      <c r="F44" s="167">
        <v>9</v>
      </c>
      <c r="G44" s="168">
        <v>1</v>
      </c>
      <c r="H44" s="168">
        <v>9</v>
      </c>
      <c r="I44" s="168">
        <v>0</v>
      </c>
      <c r="J44" s="168">
        <v>5</v>
      </c>
      <c r="K44" s="168">
        <v>5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4</v>
      </c>
      <c r="Z44" s="168">
        <v>5</v>
      </c>
      <c r="AA44" s="168">
        <v>0</v>
      </c>
      <c r="AB44" s="168">
        <v>9</v>
      </c>
      <c r="AC44" s="168">
        <v>0</v>
      </c>
      <c r="AD44" s="192">
        <v>0</v>
      </c>
      <c r="AE44" s="167">
        <v>26</v>
      </c>
      <c r="AF44" s="168">
        <v>0</v>
      </c>
      <c r="AG44" s="168">
        <v>9</v>
      </c>
      <c r="AH44" s="168">
        <v>26</v>
      </c>
      <c r="AI44" s="168">
        <v>0</v>
      </c>
      <c r="AJ44" s="234">
        <v>0</v>
      </c>
      <c r="AK44" s="167">
        <v>10</v>
      </c>
      <c r="AL44" s="168">
        <v>2</v>
      </c>
      <c r="AM44" s="192">
        <v>10</v>
      </c>
      <c r="AN44" s="315"/>
      <c r="AO44" s="315"/>
    </row>
    <row r="45" spans="1:41">
      <c r="A45" s="312" t="s">
        <v>423</v>
      </c>
      <c r="B45" s="126">
        <v>83</v>
      </c>
      <c r="C45" s="233">
        <v>243776.51</v>
      </c>
      <c r="D45" s="168">
        <v>83</v>
      </c>
      <c r="E45" s="233">
        <v>245493.69</v>
      </c>
      <c r="F45" s="167">
        <v>82</v>
      </c>
      <c r="G45" s="168">
        <v>52</v>
      </c>
      <c r="H45" s="168">
        <v>77</v>
      </c>
      <c r="I45" s="168">
        <v>4</v>
      </c>
      <c r="J45" s="168">
        <v>42</v>
      </c>
      <c r="K45" s="168">
        <v>33</v>
      </c>
      <c r="L45" s="168">
        <v>1</v>
      </c>
      <c r="M45" s="168">
        <v>4</v>
      </c>
      <c r="N45" s="168">
        <v>0</v>
      </c>
      <c r="O45" s="168">
        <v>0</v>
      </c>
      <c r="P45" s="168">
        <v>4</v>
      </c>
      <c r="Q45" s="168">
        <v>0</v>
      </c>
      <c r="R45" s="168">
        <v>0</v>
      </c>
      <c r="S45" s="168">
        <v>7</v>
      </c>
      <c r="T45" s="168">
        <v>0</v>
      </c>
      <c r="U45" s="168">
        <v>0</v>
      </c>
      <c r="V45" s="168">
        <v>0</v>
      </c>
      <c r="W45" s="168">
        <v>0</v>
      </c>
      <c r="X45" s="168">
        <v>8</v>
      </c>
      <c r="Y45" s="168">
        <v>50</v>
      </c>
      <c r="Z45" s="168">
        <v>24</v>
      </c>
      <c r="AA45" s="168">
        <v>59</v>
      </c>
      <c r="AB45" s="168">
        <v>14</v>
      </c>
      <c r="AC45" s="168">
        <v>0</v>
      </c>
      <c r="AD45" s="192">
        <v>9</v>
      </c>
      <c r="AE45" s="167">
        <v>112</v>
      </c>
      <c r="AF45" s="168">
        <v>0</v>
      </c>
      <c r="AG45" s="168">
        <v>58</v>
      </c>
      <c r="AH45" s="168">
        <v>108</v>
      </c>
      <c r="AI45" s="168">
        <v>112</v>
      </c>
      <c r="AJ45" s="234">
        <v>0</v>
      </c>
      <c r="AK45" s="167">
        <v>46</v>
      </c>
      <c r="AL45" s="168">
        <v>30</v>
      </c>
      <c r="AM45" s="192">
        <v>46</v>
      </c>
      <c r="AN45" s="315"/>
      <c r="AO45" s="315"/>
    </row>
    <row r="46" spans="1:41">
      <c r="A46" s="312" t="s">
        <v>424</v>
      </c>
      <c r="B46" s="126">
        <v>24</v>
      </c>
      <c r="C46" s="233">
        <v>75517.679999999993</v>
      </c>
      <c r="D46" s="168">
        <v>25</v>
      </c>
      <c r="E46" s="233">
        <v>79118.58</v>
      </c>
      <c r="F46" s="167">
        <v>25</v>
      </c>
      <c r="G46" s="168">
        <v>15</v>
      </c>
      <c r="H46" s="168">
        <v>25</v>
      </c>
      <c r="I46" s="168">
        <v>3</v>
      </c>
      <c r="J46" s="168">
        <v>13</v>
      </c>
      <c r="K46" s="168">
        <v>13</v>
      </c>
      <c r="L46" s="168">
        <v>1</v>
      </c>
      <c r="M46" s="168">
        <v>1</v>
      </c>
      <c r="N46" s="168">
        <v>0</v>
      </c>
      <c r="O46" s="168">
        <v>0</v>
      </c>
      <c r="P46" s="168">
        <v>2</v>
      </c>
      <c r="Q46" s="168">
        <v>0</v>
      </c>
      <c r="R46" s="168">
        <v>0</v>
      </c>
      <c r="S46" s="168">
        <v>3</v>
      </c>
      <c r="T46" s="168">
        <v>0</v>
      </c>
      <c r="U46" s="168">
        <v>0</v>
      </c>
      <c r="V46" s="168">
        <v>0</v>
      </c>
      <c r="W46" s="168">
        <v>0</v>
      </c>
      <c r="X46" s="168">
        <v>2</v>
      </c>
      <c r="Y46" s="168">
        <v>17</v>
      </c>
      <c r="Z46" s="168">
        <v>6</v>
      </c>
      <c r="AA46" s="168">
        <v>16</v>
      </c>
      <c r="AB46" s="168">
        <v>8</v>
      </c>
      <c r="AC46" s="168">
        <v>0</v>
      </c>
      <c r="AD46" s="192">
        <v>1</v>
      </c>
      <c r="AE46" s="167">
        <v>53</v>
      </c>
      <c r="AF46" s="168">
        <v>2</v>
      </c>
      <c r="AG46" s="168">
        <v>29</v>
      </c>
      <c r="AH46" s="168">
        <v>53</v>
      </c>
      <c r="AI46" s="168">
        <v>25</v>
      </c>
      <c r="AJ46" s="234">
        <v>26</v>
      </c>
      <c r="AK46" s="167">
        <v>4</v>
      </c>
      <c r="AL46" s="168">
        <v>1</v>
      </c>
      <c r="AM46" s="192">
        <v>4</v>
      </c>
      <c r="AN46" s="315"/>
      <c r="AO46" s="315"/>
    </row>
    <row r="47" spans="1:41">
      <c r="A47" s="312" t="s">
        <v>425</v>
      </c>
      <c r="B47" s="126">
        <v>16</v>
      </c>
      <c r="C47" s="233">
        <v>55285.1</v>
      </c>
      <c r="D47" s="168">
        <v>16</v>
      </c>
      <c r="E47" s="233">
        <v>55285.1</v>
      </c>
      <c r="F47" s="167">
        <v>16</v>
      </c>
      <c r="G47" s="168">
        <v>2</v>
      </c>
      <c r="H47" s="168">
        <v>16</v>
      </c>
      <c r="I47" s="168">
        <v>0</v>
      </c>
      <c r="J47" s="168">
        <v>12</v>
      </c>
      <c r="K47" s="168">
        <v>3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1</v>
      </c>
      <c r="T47" s="168">
        <v>0</v>
      </c>
      <c r="U47" s="168">
        <v>0</v>
      </c>
      <c r="V47" s="168">
        <v>0</v>
      </c>
      <c r="W47" s="168">
        <v>0</v>
      </c>
      <c r="X47" s="168">
        <v>1</v>
      </c>
      <c r="Y47" s="168">
        <v>7</v>
      </c>
      <c r="Z47" s="168">
        <v>8</v>
      </c>
      <c r="AA47" s="168">
        <v>3</v>
      </c>
      <c r="AB47" s="168">
        <v>12</v>
      </c>
      <c r="AC47" s="168">
        <v>0</v>
      </c>
      <c r="AD47" s="192">
        <v>1</v>
      </c>
      <c r="AE47" s="167">
        <v>45</v>
      </c>
      <c r="AF47" s="168">
        <v>0</v>
      </c>
      <c r="AG47" s="168">
        <v>11</v>
      </c>
      <c r="AH47" s="168">
        <v>45</v>
      </c>
      <c r="AI47" s="168">
        <v>0</v>
      </c>
      <c r="AJ47" s="234">
        <v>0</v>
      </c>
      <c r="AK47" s="167">
        <v>7</v>
      </c>
      <c r="AL47" s="168">
        <v>1</v>
      </c>
      <c r="AM47" s="192">
        <v>7</v>
      </c>
      <c r="AN47" s="315"/>
      <c r="AO47" s="315"/>
    </row>
    <row r="48" spans="1:41">
      <c r="A48" s="312" t="s">
        <v>426</v>
      </c>
      <c r="B48" s="126">
        <v>18</v>
      </c>
      <c r="C48" s="233">
        <v>62210.21</v>
      </c>
      <c r="D48" s="168">
        <v>19</v>
      </c>
      <c r="E48" s="233">
        <v>65812.37</v>
      </c>
      <c r="F48" s="167">
        <v>19</v>
      </c>
      <c r="G48" s="168">
        <v>15</v>
      </c>
      <c r="H48" s="168">
        <v>19</v>
      </c>
      <c r="I48" s="168">
        <v>0</v>
      </c>
      <c r="J48" s="168">
        <v>11</v>
      </c>
      <c r="K48" s="168">
        <v>12</v>
      </c>
      <c r="L48" s="168">
        <v>0</v>
      </c>
      <c r="M48" s="168">
        <v>2</v>
      </c>
      <c r="N48" s="168">
        <v>0</v>
      </c>
      <c r="O48" s="168">
        <v>0</v>
      </c>
      <c r="P48" s="168">
        <v>2</v>
      </c>
      <c r="Q48" s="168">
        <v>0</v>
      </c>
      <c r="R48" s="168">
        <v>0</v>
      </c>
      <c r="S48" s="168">
        <v>1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17</v>
      </c>
      <c r="Z48" s="168">
        <v>2</v>
      </c>
      <c r="AA48" s="168">
        <v>9</v>
      </c>
      <c r="AB48" s="168">
        <v>6</v>
      </c>
      <c r="AC48" s="168">
        <v>0</v>
      </c>
      <c r="AD48" s="192">
        <v>4</v>
      </c>
      <c r="AE48" s="167">
        <v>67</v>
      </c>
      <c r="AF48" s="168">
        <v>4</v>
      </c>
      <c r="AG48" s="168">
        <v>34</v>
      </c>
      <c r="AH48" s="168">
        <v>67</v>
      </c>
      <c r="AI48" s="168">
        <v>22</v>
      </c>
      <c r="AJ48" s="234">
        <v>45</v>
      </c>
      <c r="AK48" s="167">
        <v>0</v>
      </c>
      <c r="AL48" s="168">
        <v>0</v>
      </c>
      <c r="AM48" s="192">
        <v>0</v>
      </c>
      <c r="AN48" s="315"/>
      <c r="AO48" s="315"/>
    </row>
    <row r="49" spans="1:41">
      <c r="A49" s="312" t="s">
        <v>427</v>
      </c>
      <c r="B49" s="126">
        <v>30</v>
      </c>
      <c r="C49" s="233">
        <v>92670.06</v>
      </c>
      <c r="D49" s="168">
        <v>31</v>
      </c>
      <c r="E49" s="233">
        <v>96271.9</v>
      </c>
      <c r="F49" s="167">
        <v>31</v>
      </c>
      <c r="G49" s="168">
        <v>20</v>
      </c>
      <c r="H49" s="168">
        <v>31</v>
      </c>
      <c r="I49" s="168">
        <v>4</v>
      </c>
      <c r="J49" s="168">
        <v>20</v>
      </c>
      <c r="K49" s="168">
        <v>15</v>
      </c>
      <c r="L49" s="168">
        <v>0</v>
      </c>
      <c r="M49" s="168">
        <v>1</v>
      </c>
      <c r="N49" s="168">
        <v>0</v>
      </c>
      <c r="O49" s="168">
        <v>0</v>
      </c>
      <c r="P49" s="168">
        <v>5</v>
      </c>
      <c r="Q49" s="168">
        <v>1</v>
      </c>
      <c r="R49" s="168">
        <v>0</v>
      </c>
      <c r="S49" s="168">
        <v>3</v>
      </c>
      <c r="T49" s="168">
        <v>0</v>
      </c>
      <c r="U49" s="168">
        <v>0</v>
      </c>
      <c r="V49" s="168">
        <v>0</v>
      </c>
      <c r="W49" s="168">
        <v>0</v>
      </c>
      <c r="X49" s="168">
        <v>3</v>
      </c>
      <c r="Y49" s="168">
        <v>20</v>
      </c>
      <c r="Z49" s="168">
        <v>8</v>
      </c>
      <c r="AA49" s="168">
        <v>13</v>
      </c>
      <c r="AB49" s="168">
        <v>13</v>
      </c>
      <c r="AC49" s="168">
        <v>0</v>
      </c>
      <c r="AD49" s="192">
        <v>5</v>
      </c>
      <c r="AE49" s="167">
        <v>77</v>
      </c>
      <c r="AF49" s="168">
        <v>0</v>
      </c>
      <c r="AG49" s="168">
        <v>38</v>
      </c>
      <c r="AH49" s="168">
        <v>77</v>
      </c>
      <c r="AI49" s="168">
        <v>0</v>
      </c>
      <c r="AJ49" s="234">
        <v>77</v>
      </c>
      <c r="AK49" s="167">
        <v>10</v>
      </c>
      <c r="AL49" s="168">
        <v>7</v>
      </c>
      <c r="AM49" s="192">
        <v>10</v>
      </c>
      <c r="AN49" s="315"/>
      <c r="AO49" s="315"/>
    </row>
    <row r="50" spans="1:41">
      <c r="A50" s="312" t="s">
        <v>428</v>
      </c>
      <c r="B50" s="126">
        <v>71</v>
      </c>
      <c r="C50" s="233">
        <v>240169.45</v>
      </c>
      <c r="D50" s="168">
        <v>77</v>
      </c>
      <c r="E50" s="233">
        <v>261800.95</v>
      </c>
      <c r="F50" s="167">
        <v>77</v>
      </c>
      <c r="G50" s="168">
        <v>44</v>
      </c>
      <c r="H50" s="168">
        <v>77</v>
      </c>
      <c r="I50" s="168">
        <v>6</v>
      </c>
      <c r="J50" s="168">
        <v>41</v>
      </c>
      <c r="K50" s="168">
        <v>26</v>
      </c>
      <c r="L50" s="168">
        <v>0</v>
      </c>
      <c r="M50" s="168">
        <v>15</v>
      </c>
      <c r="N50" s="168">
        <v>0</v>
      </c>
      <c r="O50" s="168">
        <v>0</v>
      </c>
      <c r="P50" s="168">
        <v>5</v>
      </c>
      <c r="Q50" s="168">
        <v>1</v>
      </c>
      <c r="R50" s="168">
        <v>0</v>
      </c>
      <c r="S50" s="168">
        <v>1</v>
      </c>
      <c r="T50" s="168">
        <v>0</v>
      </c>
      <c r="U50" s="168">
        <v>0</v>
      </c>
      <c r="V50" s="168">
        <v>0</v>
      </c>
      <c r="W50" s="168">
        <v>0</v>
      </c>
      <c r="X50" s="168">
        <v>6</v>
      </c>
      <c r="Y50" s="168">
        <v>57</v>
      </c>
      <c r="Z50" s="168">
        <v>14</v>
      </c>
      <c r="AA50" s="168">
        <v>56</v>
      </c>
      <c r="AB50" s="168">
        <v>15</v>
      </c>
      <c r="AC50" s="168">
        <v>0</v>
      </c>
      <c r="AD50" s="192">
        <v>6</v>
      </c>
      <c r="AE50" s="167">
        <v>176</v>
      </c>
      <c r="AF50" s="168">
        <v>5</v>
      </c>
      <c r="AG50" s="168">
        <v>2</v>
      </c>
      <c r="AH50" s="168">
        <v>5</v>
      </c>
      <c r="AI50" s="168">
        <v>11</v>
      </c>
      <c r="AJ50" s="234">
        <v>165</v>
      </c>
      <c r="AK50" s="167">
        <v>11</v>
      </c>
      <c r="AL50" s="168">
        <v>4</v>
      </c>
      <c r="AM50" s="192">
        <v>11</v>
      </c>
      <c r="AN50" s="315"/>
      <c r="AO50" s="315"/>
    </row>
    <row r="51" spans="1:41">
      <c r="A51" s="312" t="s">
        <v>429</v>
      </c>
      <c r="B51" s="126">
        <v>84</v>
      </c>
      <c r="C51" s="233">
        <v>270431.90000000002</v>
      </c>
      <c r="D51" s="168">
        <v>91</v>
      </c>
      <c r="E51" s="233">
        <v>295683.56</v>
      </c>
      <c r="F51" s="167">
        <v>91</v>
      </c>
      <c r="G51" s="168">
        <v>43</v>
      </c>
      <c r="H51" s="168">
        <v>91</v>
      </c>
      <c r="I51" s="168">
        <v>3</v>
      </c>
      <c r="J51" s="168">
        <v>57</v>
      </c>
      <c r="K51" s="168">
        <v>42</v>
      </c>
      <c r="L51" s="168">
        <v>1</v>
      </c>
      <c r="M51" s="168">
        <v>1</v>
      </c>
      <c r="N51" s="168">
        <v>0</v>
      </c>
      <c r="O51" s="168">
        <v>0</v>
      </c>
      <c r="P51" s="168">
        <v>5</v>
      </c>
      <c r="Q51" s="168">
        <v>0</v>
      </c>
      <c r="R51" s="168">
        <v>0</v>
      </c>
      <c r="S51" s="168">
        <v>5</v>
      </c>
      <c r="T51" s="168">
        <v>0</v>
      </c>
      <c r="U51" s="168">
        <v>0</v>
      </c>
      <c r="V51" s="168">
        <v>0</v>
      </c>
      <c r="W51" s="168">
        <v>0</v>
      </c>
      <c r="X51" s="168">
        <v>4</v>
      </c>
      <c r="Y51" s="168">
        <v>58</v>
      </c>
      <c r="Z51" s="168">
        <v>29</v>
      </c>
      <c r="AA51" s="168">
        <v>65</v>
      </c>
      <c r="AB51" s="168">
        <v>23</v>
      </c>
      <c r="AC51" s="168">
        <v>0</v>
      </c>
      <c r="AD51" s="192">
        <v>3</v>
      </c>
      <c r="AE51" s="167">
        <v>157</v>
      </c>
      <c r="AF51" s="168">
        <v>2</v>
      </c>
      <c r="AG51" s="168">
        <v>76</v>
      </c>
      <c r="AH51" s="168">
        <v>157</v>
      </c>
      <c r="AI51" s="168">
        <v>21</v>
      </c>
      <c r="AJ51" s="234">
        <v>136</v>
      </c>
      <c r="AK51" s="167">
        <v>35</v>
      </c>
      <c r="AL51" s="168">
        <v>18</v>
      </c>
      <c r="AM51" s="192">
        <v>35</v>
      </c>
      <c r="AN51" s="315"/>
      <c r="AO51" s="315"/>
    </row>
    <row r="52" spans="1:41">
      <c r="A52" s="312" t="s">
        <v>430</v>
      </c>
      <c r="B52" s="126">
        <v>18</v>
      </c>
      <c r="C52" s="233">
        <v>46827.35</v>
      </c>
      <c r="D52" s="168">
        <v>18</v>
      </c>
      <c r="E52" s="233">
        <v>46827.35</v>
      </c>
      <c r="F52" s="167">
        <v>18</v>
      </c>
      <c r="G52" s="168">
        <v>9</v>
      </c>
      <c r="H52" s="168">
        <v>18</v>
      </c>
      <c r="I52" s="168">
        <v>1</v>
      </c>
      <c r="J52" s="168">
        <v>12</v>
      </c>
      <c r="K52" s="168">
        <v>4</v>
      </c>
      <c r="L52" s="168">
        <v>0</v>
      </c>
      <c r="M52" s="168">
        <v>2</v>
      </c>
      <c r="N52" s="168">
        <v>0</v>
      </c>
      <c r="O52" s="168">
        <v>0</v>
      </c>
      <c r="P52" s="168">
        <v>1</v>
      </c>
      <c r="Q52" s="168">
        <v>0</v>
      </c>
      <c r="R52" s="168">
        <v>0</v>
      </c>
      <c r="S52" s="168">
        <v>1</v>
      </c>
      <c r="T52" s="168">
        <v>0</v>
      </c>
      <c r="U52" s="168">
        <v>0</v>
      </c>
      <c r="V52" s="168">
        <v>0</v>
      </c>
      <c r="W52" s="168">
        <v>0</v>
      </c>
      <c r="X52" s="168">
        <v>1</v>
      </c>
      <c r="Y52" s="168">
        <v>10</v>
      </c>
      <c r="Z52" s="168">
        <v>7</v>
      </c>
      <c r="AA52" s="168">
        <v>13</v>
      </c>
      <c r="AB52" s="168">
        <v>1</v>
      </c>
      <c r="AC52" s="168">
        <v>0</v>
      </c>
      <c r="AD52" s="192">
        <v>4</v>
      </c>
      <c r="AE52" s="167">
        <v>53</v>
      </c>
      <c r="AF52" s="168">
        <v>2</v>
      </c>
      <c r="AG52" s="168">
        <v>26</v>
      </c>
      <c r="AH52" s="168">
        <v>53</v>
      </c>
      <c r="AI52" s="168">
        <v>14</v>
      </c>
      <c r="AJ52" s="234">
        <v>4</v>
      </c>
      <c r="AK52" s="167">
        <v>0</v>
      </c>
      <c r="AL52" s="168">
        <v>0</v>
      </c>
      <c r="AM52" s="192">
        <v>0</v>
      </c>
      <c r="AN52" s="315"/>
      <c r="AO52" s="315"/>
    </row>
    <row r="53" spans="1:41">
      <c r="A53" s="312" t="s">
        <v>431</v>
      </c>
      <c r="B53" s="126">
        <v>67</v>
      </c>
      <c r="C53" s="233">
        <v>228291.68</v>
      </c>
      <c r="D53" s="168">
        <v>67</v>
      </c>
      <c r="E53" s="233">
        <v>228291.69</v>
      </c>
      <c r="F53" s="167">
        <v>67</v>
      </c>
      <c r="G53" s="168">
        <v>25</v>
      </c>
      <c r="H53" s="168">
        <v>67</v>
      </c>
      <c r="I53" s="168">
        <v>7</v>
      </c>
      <c r="J53" s="168">
        <v>38</v>
      </c>
      <c r="K53" s="168">
        <v>28</v>
      </c>
      <c r="L53" s="168">
        <v>1</v>
      </c>
      <c r="M53" s="168">
        <v>3</v>
      </c>
      <c r="N53" s="168">
        <v>0</v>
      </c>
      <c r="O53" s="168">
        <v>0</v>
      </c>
      <c r="P53" s="168">
        <v>1</v>
      </c>
      <c r="Q53" s="168">
        <v>0</v>
      </c>
      <c r="R53" s="168">
        <v>0</v>
      </c>
      <c r="S53" s="168">
        <v>1</v>
      </c>
      <c r="T53" s="168">
        <v>0</v>
      </c>
      <c r="U53" s="168">
        <v>0</v>
      </c>
      <c r="V53" s="168">
        <v>0</v>
      </c>
      <c r="W53" s="168">
        <v>0</v>
      </c>
      <c r="X53" s="168">
        <v>7</v>
      </c>
      <c r="Y53" s="168">
        <v>42</v>
      </c>
      <c r="Z53" s="168">
        <v>18</v>
      </c>
      <c r="AA53" s="168">
        <v>47</v>
      </c>
      <c r="AB53" s="168">
        <v>16</v>
      </c>
      <c r="AC53" s="168">
        <v>0</v>
      </c>
      <c r="AD53" s="192">
        <v>4</v>
      </c>
      <c r="AE53" s="167">
        <v>139</v>
      </c>
      <c r="AF53" s="168">
        <v>12</v>
      </c>
      <c r="AG53" s="168">
        <v>3</v>
      </c>
      <c r="AH53" s="168">
        <v>12</v>
      </c>
      <c r="AI53" s="168">
        <v>8</v>
      </c>
      <c r="AJ53" s="234">
        <v>131</v>
      </c>
      <c r="AK53" s="167">
        <v>16</v>
      </c>
      <c r="AL53" s="168">
        <v>8</v>
      </c>
      <c r="AM53" s="192">
        <v>16</v>
      </c>
      <c r="AN53" s="315"/>
      <c r="AO53" s="315"/>
    </row>
    <row r="54" spans="1:41">
      <c r="A54" s="312" t="s">
        <v>432</v>
      </c>
      <c r="B54" s="126">
        <v>91</v>
      </c>
      <c r="C54" s="233">
        <v>213621.91999999998</v>
      </c>
      <c r="D54" s="168">
        <v>91</v>
      </c>
      <c r="E54" s="233">
        <v>213621.91999999998</v>
      </c>
      <c r="F54" s="167">
        <v>91</v>
      </c>
      <c r="G54" s="168">
        <v>23</v>
      </c>
      <c r="H54" s="168">
        <v>91</v>
      </c>
      <c r="I54" s="168">
        <v>6</v>
      </c>
      <c r="J54" s="168">
        <v>39</v>
      </c>
      <c r="K54" s="168">
        <v>32</v>
      </c>
      <c r="L54" s="168">
        <v>0</v>
      </c>
      <c r="M54" s="168">
        <v>1</v>
      </c>
      <c r="N54" s="168">
        <v>0</v>
      </c>
      <c r="O54" s="168">
        <v>0</v>
      </c>
      <c r="P54" s="168">
        <v>1</v>
      </c>
      <c r="Q54" s="168">
        <v>0</v>
      </c>
      <c r="R54" s="168">
        <v>0</v>
      </c>
      <c r="S54" s="168">
        <v>7</v>
      </c>
      <c r="T54" s="168">
        <v>0</v>
      </c>
      <c r="U54" s="168">
        <v>0</v>
      </c>
      <c r="V54" s="168">
        <v>0</v>
      </c>
      <c r="W54" s="168">
        <v>0</v>
      </c>
      <c r="X54" s="168">
        <v>3</v>
      </c>
      <c r="Y54" s="168">
        <v>40</v>
      </c>
      <c r="Z54" s="168">
        <v>48</v>
      </c>
      <c r="AA54" s="168">
        <v>35</v>
      </c>
      <c r="AB54" s="168">
        <v>52</v>
      </c>
      <c r="AC54" s="168">
        <v>2</v>
      </c>
      <c r="AD54" s="192">
        <v>2</v>
      </c>
      <c r="AE54" s="167">
        <v>70</v>
      </c>
      <c r="AF54" s="168">
        <v>0</v>
      </c>
      <c r="AG54" s="168">
        <v>3</v>
      </c>
      <c r="AH54" s="168">
        <v>70</v>
      </c>
      <c r="AI54" s="168">
        <v>0</v>
      </c>
      <c r="AJ54" s="234">
        <v>0</v>
      </c>
      <c r="AK54" s="167">
        <v>53</v>
      </c>
      <c r="AL54" s="168">
        <v>23</v>
      </c>
      <c r="AM54" s="192">
        <v>53</v>
      </c>
      <c r="AN54" s="315"/>
      <c r="AO54" s="315"/>
    </row>
    <row r="55" spans="1:41" ht="13.5">
      <c r="A55" s="316" t="s">
        <v>433</v>
      </c>
      <c r="B55" s="200">
        <f>SUM(B44:B54)</f>
        <v>511</v>
      </c>
      <c r="C55" s="235">
        <f t="shared" ref="C55:AM55" si="4">SUM(C44:C54)</f>
        <v>1558123.4999999998</v>
      </c>
      <c r="D55" s="172">
        <f t="shared" si="4"/>
        <v>527</v>
      </c>
      <c r="E55" s="235">
        <f t="shared" si="4"/>
        <v>1617528.75</v>
      </c>
      <c r="F55" s="171">
        <f t="shared" si="4"/>
        <v>526</v>
      </c>
      <c r="G55" s="172">
        <f t="shared" si="4"/>
        <v>249</v>
      </c>
      <c r="H55" s="172">
        <f t="shared" si="4"/>
        <v>521</v>
      </c>
      <c r="I55" s="172">
        <f t="shared" si="4"/>
        <v>34</v>
      </c>
      <c r="J55" s="172">
        <f t="shared" si="4"/>
        <v>290</v>
      </c>
      <c r="K55" s="172">
        <f t="shared" si="4"/>
        <v>213</v>
      </c>
      <c r="L55" s="172">
        <f t="shared" si="4"/>
        <v>4</v>
      </c>
      <c r="M55" s="172">
        <f t="shared" si="4"/>
        <v>30</v>
      </c>
      <c r="N55" s="172">
        <f t="shared" si="4"/>
        <v>0</v>
      </c>
      <c r="O55" s="172">
        <f t="shared" si="4"/>
        <v>0</v>
      </c>
      <c r="P55" s="172">
        <f t="shared" si="4"/>
        <v>26</v>
      </c>
      <c r="Q55" s="172">
        <f t="shared" si="4"/>
        <v>2</v>
      </c>
      <c r="R55" s="172">
        <f t="shared" si="4"/>
        <v>0</v>
      </c>
      <c r="S55" s="172">
        <f t="shared" si="4"/>
        <v>30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35</v>
      </c>
      <c r="Y55" s="172">
        <f t="shared" si="4"/>
        <v>322</v>
      </c>
      <c r="Z55" s="172">
        <f t="shared" si="4"/>
        <v>169</v>
      </c>
      <c r="AA55" s="172">
        <f t="shared" si="4"/>
        <v>316</v>
      </c>
      <c r="AB55" s="172">
        <f t="shared" si="4"/>
        <v>169</v>
      </c>
      <c r="AC55" s="172">
        <f t="shared" si="4"/>
        <v>2</v>
      </c>
      <c r="AD55" s="195">
        <f t="shared" si="4"/>
        <v>39</v>
      </c>
      <c r="AE55" s="171">
        <f t="shared" si="4"/>
        <v>975</v>
      </c>
      <c r="AF55" s="172">
        <f t="shared" si="4"/>
        <v>27</v>
      </c>
      <c r="AG55" s="172">
        <f t="shared" si="4"/>
        <v>289</v>
      </c>
      <c r="AH55" s="172">
        <f t="shared" si="4"/>
        <v>673</v>
      </c>
      <c r="AI55" s="172">
        <f t="shared" si="4"/>
        <v>213</v>
      </c>
      <c r="AJ55" s="236">
        <f t="shared" si="4"/>
        <v>584</v>
      </c>
      <c r="AK55" s="171">
        <f t="shared" si="4"/>
        <v>192</v>
      </c>
      <c r="AL55" s="172">
        <f t="shared" si="4"/>
        <v>94</v>
      </c>
      <c r="AM55" s="195">
        <f t="shared" si="4"/>
        <v>192</v>
      </c>
      <c r="AN55" s="317"/>
      <c r="AO55" s="317"/>
    </row>
    <row r="56" spans="1:41">
      <c r="A56" s="312" t="s">
        <v>434</v>
      </c>
      <c r="B56" s="126">
        <v>79</v>
      </c>
      <c r="C56" s="233">
        <v>269491.15999999997</v>
      </c>
      <c r="D56" s="168">
        <v>70</v>
      </c>
      <c r="E56" s="233">
        <v>239665.48</v>
      </c>
      <c r="F56" s="167">
        <v>70</v>
      </c>
      <c r="G56" s="168">
        <v>39</v>
      </c>
      <c r="H56" s="168">
        <v>70</v>
      </c>
      <c r="I56" s="168">
        <v>4</v>
      </c>
      <c r="J56" s="168">
        <v>44</v>
      </c>
      <c r="K56" s="168">
        <v>39</v>
      </c>
      <c r="L56" s="168">
        <v>2</v>
      </c>
      <c r="M56" s="168">
        <v>0</v>
      </c>
      <c r="N56" s="168">
        <v>0</v>
      </c>
      <c r="O56" s="168">
        <v>0</v>
      </c>
      <c r="P56" s="168">
        <v>2</v>
      </c>
      <c r="Q56" s="168">
        <v>0</v>
      </c>
      <c r="R56" s="168">
        <v>0</v>
      </c>
      <c r="S56" s="168">
        <v>1</v>
      </c>
      <c r="T56" s="168">
        <v>0</v>
      </c>
      <c r="U56" s="168">
        <v>0</v>
      </c>
      <c r="V56" s="168">
        <v>0</v>
      </c>
      <c r="W56" s="168">
        <v>0</v>
      </c>
      <c r="X56" s="168">
        <v>6</v>
      </c>
      <c r="Y56" s="168">
        <v>49</v>
      </c>
      <c r="Z56" s="168">
        <v>15</v>
      </c>
      <c r="AA56" s="168">
        <v>34</v>
      </c>
      <c r="AB56" s="168">
        <v>29</v>
      </c>
      <c r="AC56" s="168">
        <v>0</v>
      </c>
      <c r="AD56" s="192">
        <v>7</v>
      </c>
      <c r="AE56" s="167">
        <v>77</v>
      </c>
      <c r="AF56" s="168">
        <v>0</v>
      </c>
      <c r="AG56" s="168">
        <v>39</v>
      </c>
      <c r="AH56" s="168">
        <v>77</v>
      </c>
      <c r="AI56" s="168">
        <v>41</v>
      </c>
      <c r="AJ56" s="234">
        <v>36</v>
      </c>
      <c r="AK56" s="167">
        <v>36</v>
      </c>
      <c r="AL56" s="168">
        <v>20</v>
      </c>
      <c r="AM56" s="192">
        <v>36</v>
      </c>
      <c r="AN56" s="315"/>
      <c r="AO56" s="315"/>
    </row>
    <row r="57" spans="1:41">
      <c r="A57" s="312" t="s">
        <v>435</v>
      </c>
      <c r="B57" s="126">
        <v>24</v>
      </c>
      <c r="C57" s="233">
        <v>76611.539999999994</v>
      </c>
      <c r="D57" s="168">
        <v>23</v>
      </c>
      <c r="E57" s="233">
        <v>73352.14</v>
      </c>
      <c r="F57" s="167">
        <v>23</v>
      </c>
      <c r="G57" s="168">
        <v>13</v>
      </c>
      <c r="H57" s="168">
        <v>23</v>
      </c>
      <c r="I57" s="168">
        <v>1</v>
      </c>
      <c r="J57" s="168">
        <v>11</v>
      </c>
      <c r="K57" s="168">
        <v>14</v>
      </c>
      <c r="L57" s="168">
        <v>0</v>
      </c>
      <c r="M57" s="168">
        <v>2</v>
      </c>
      <c r="N57" s="168">
        <v>1</v>
      </c>
      <c r="O57" s="168">
        <v>0</v>
      </c>
      <c r="P57" s="168">
        <v>3</v>
      </c>
      <c r="Q57" s="168">
        <v>0</v>
      </c>
      <c r="R57" s="168">
        <v>0</v>
      </c>
      <c r="S57" s="168">
        <v>1</v>
      </c>
      <c r="T57" s="168">
        <v>0</v>
      </c>
      <c r="U57" s="168">
        <v>0</v>
      </c>
      <c r="V57" s="168">
        <v>0</v>
      </c>
      <c r="W57" s="168">
        <v>0</v>
      </c>
      <c r="X57" s="168">
        <v>3</v>
      </c>
      <c r="Y57" s="168">
        <v>14</v>
      </c>
      <c r="Z57" s="168">
        <v>6</v>
      </c>
      <c r="AA57" s="168">
        <v>15</v>
      </c>
      <c r="AB57" s="168">
        <v>7</v>
      </c>
      <c r="AC57" s="168">
        <v>0</v>
      </c>
      <c r="AD57" s="192">
        <v>1</v>
      </c>
      <c r="AE57" s="167">
        <v>51</v>
      </c>
      <c r="AF57" s="168">
        <v>3</v>
      </c>
      <c r="AG57" s="168">
        <v>30</v>
      </c>
      <c r="AH57" s="168">
        <v>51</v>
      </c>
      <c r="AI57" s="168">
        <v>26</v>
      </c>
      <c r="AJ57" s="234">
        <v>25</v>
      </c>
      <c r="AK57" s="167">
        <v>11</v>
      </c>
      <c r="AL57" s="168">
        <v>8</v>
      </c>
      <c r="AM57" s="192">
        <v>11</v>
      </c>
      <c r="AN57" s="315"/>
      <c r="AO57" s="315"/>
    </row>
    <row r="58" spans="1:41">
      <c r="A58" s="312" t="s">
        <v>436</v>
      </c>
      <c r="B58" s="126">
        <v>51</v>
      </c>
      <c r="C58" s="233">
        <v>156378.19</v>
      </c>
      <c r="D58" s="168">
        <v>57</v>
      </c>
      <c r="E58" s="233">
        <v>174089.05</v>
      </c>
      <c r="F58" s="167">
        <v>57</v>
      </c>
      <c r="G58" s="168">
        <v>30</v>
      </c>
      <c r="H58" s="168">
        <v>57</v>
      </c>
      <c r="I58" s="168">
        <v>3</v>
      </c>
      <c r="J58" s="168">
        <v>26</v>
      </c>
      <c r="K58" s="168">
        <v>35</v>
      </c>
      <c r="L58" s="168">
        <v>1</v>
      </c>
      <c r="M58" s="168">
        <v>0</v>
      </c>
      <c r="N58" s="168">
        <v>0</v>
      </c>
      <c r="O58" s="168">
        <v>0</v>
      </c>
      <c r="P58" s="168">
        <v>4</v>
      </c>
      <c r="Q58" s="168">
        <v>1</v>
      </c>
      <c r="R58" s="168">
        <v>0</v>
      </c>
      <c r="S58" s="168">
        <v>8</v>
      </c>
      <c r="T58" s="168">
        <v>0</v>
      </c>
      <c r="U58" s="168">
        <v>0</v>
      </c>
      <c r="V58" s="168">
        <v>0</v>
      </c>
      <c r="W58" s="168">
        <v>0</v>
      </c>
      <c r="X58" s="168">
        <v>8</v>
      </c>
      <c r="Y58" s="168">
        <v>40</v>
      </c>
      <c r="Z58" s="168">
        <v>9</v>
      </c>
      <c r="AA58" s="168">
        <v>39</v>
      </c>
      <c r="AB58" s="168">
        <v>14</v>
      </c>
      <c r="AC58" s="168">
        <v>0</v>
      </c>
      <c r="AD58" s="192">
        <v>4</v>
      </c>
      <c r="AE58" s="167">
        <v>104</v>
      </c>
      <c r="AF58" s="168">
        <v>1</v>
      </c>
      <c r="AG58" s="168">
        <v>0</v>
      </c>
      <c r="AH58" s="168">
        <v>1</v>
      </c>
      <c r="AI58" s="168">
        <v>2</v>
      </c>
      <c r="AJ58" s="234">
        <v>62</v>
      </c>
      <c r="AK58" s="167">
        <v>0</v>
      </c>
      <c r="AL58" s="168">
        <v>0</v>
      </c>
      <c r="AM58" s="192">
        <v>0</v>
      </c>
      <c r="AN58" s="315"/>
      <c r="AO58" s="315"/>
    </row>
    <row r="59" spans="1:41">
      <c r="A59" s="312" t="s">
        <v>437</v>
      </c>
      <c r="B59" s="126">
        <v>19</v>
      </c>
      <c r="C59" s="233">
        <v>66974.31</v>
      </c>
      <c r="D59" s="168">
        <v>25</v>
      </c>
      <c r="E59" s="233">
        <v>86770.8</v>
      </c>
      <c r="F59" s="167">
        <v>25</v>
      </c>
      <c r="G59" s="168">
        <v>15</v>
      </c>
      <c r="H59" s="168">
        <v>25</v>
      </c>
      <c r="I59" s="168">
        <v>1</v>
      </c>
      <c r="J59" s="168">
        <v>11</v>
      </c>
      <c r="K59" s="168">
        <v>15</v>
      </c>
      <c r="L59" s="168">
        <v>0</v>
      </c>
      <c r="M59" s="168">
        <v>1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2</v>
      </c>
      <c r="T59" s="168">
        <v>0</v>
      </c>
      <c r="U59" s="168">
        <v>0</v>
      </c>
      <c r="V59" s="168">
        <v>0</v>
      </c>
      <c r="W59" s="168">
        <v>0</v>
      </c>
      <c r="X59" s="168">
        <v>2</v>
      </c>
      <c r="Y59" s="168">
        <v>16</v>
      </c>
      <c r="Z59" s="168">
        <v>7</v>
      </c>
      <c r="AA59" s="168">
        <v>14</v>
      </c>
      <c r="AB59" s="168">
        <v>10</v>
      </c>
      <c r="AC59" s="168">
        <v>0</v>
      </c>
      <c r="AD59" s="192">
        <v>1</v>
      </c>
      <c r="AE59" s="167">
        <v>76</v>
      </c>
      <c r="AF59" s="168">
        <v>0</v>
      </c>
      <c r="AG59" s="168">
        <v>45</v>
      </c>
      <c r="AH59" s="168">
        <v>76</v>
      </c>
      <c r="AI59" s="168">
        <v>0</v>
      </c>
      <c r="AJ59" s="234">
        <v>10</v>
      </c>
      <c r="AK59" s="167">
        <v>0</v>
      </c>
      <c r="AL59" s="168">
        <v>0</v>
      </c>
      <c r="AM59" s="192">
        <v>0</v>
      </c>
      <c r="AN59" s="315"/>
      <c r="AO59" s="315"/>
    </row>
    <row r="60" spans="1:41">
      <c r="A60" s="312" t="s">
        <v>438</v>
      </c>
      <c r="B60" s="126">
        <v>17</v>
      </c>
      <c r="C60" s="233">
        <v>56757.05</v>
      </c>
      <c r="D60" s="168">
        <v>17</v>
      </c>
      <c r="E60" s="233">
        <v>56757.05</v>
      </c>
      <c r="F60" s="167">
        <v>17</v>
      </c>
      <c r="G60" s="168">
        <v>5</v>
      </c>
      <c r="H60" s="168">
        <v>17</v>
      </c>
      <c r="I60" s="168">
        <v>3</v>
      </c>
      <c r="J60" s="168">
        <v>8</v>
      </c>
      <c r="K60" s="168">
        <v>8</v>
      </c>
      <c r="L60" s="168">
        <v>1</v>
      </c>
      <c r="M60" s="168">
        <v>0</v>
      </c>
      <c r="N60" s="168">
        <v>0</v>
      </c>
      <c r="O60" s="168">
        <v>0</v>
      </c>
      <c r="P60" s="168">
        <v>1</v>
      </c>
      <c r="Q60" s="168">
        <v>0</v>
      </c>
      <c r="R60" s="168">
        <v>0</v>
      </c>
      <c r="S60" s="168">
        <v>2</v>
      </c>
      <c r="T60" s="168">
        <v>0</v>
      </c>
      <c r="U60" s="168">
        <v>0</v>
      </c>
      <c r="V60" s="168">
        <v>0</v>
      </c>
      <c r="W60" s="168">
        <v>0</v>
      </c>
      <c r="X60" s="168">
        <v>3</v>
      </c>
      <c r="Y60" s="168">
        <v>7</v>
      </c>
      <c r="Z60" s="168">
        <v>7</v>
      </c>
      <c r="AA60" s="168">
        <v>11</v>
      </c>
      <c r="AB60" s="168">
        <v>5</v>
      </c>
      <c r="AC60" s="168">
        <v>0</v>
      </c>
      <c r="AD60" s="192">
        <v>1</v>
      </c>
      <c r="AE60" s="167">
        <v>46</v>
      </c>
      <c r="AF60" s="168">
        <v>0</v>
      </c>
      <c r="AG60" s="168">
        <v>25</v>
      </c>
      <c r="AH60" s="168">
        <v>46</v>
      </c>
      <c r="AI60" s="168">
        <v>0</v>
      </c>
      <c r="AJ60" s="234">
        <v>2</v>
      </c>
      <c r="AK60" s="167">
        <v>0</v>
      </c>
      <c r="AL60" s="168">
        <v>0</v>
      </c>
      <c r="AM60" s="192">
        <v>0</v>
      </c>
      <c r="AN60" s="315"/>
      <c r="AO60" s="315"/>
    </row>
    <row r="61" spans="1:41">
      <c r="A61" s="312" t="s">
        <v>439</v>
      </c>
      <c r="B61" s="126">
        <v>18</v>
      </c>
      <c r="C61" s="233">
        <v>58502.57</v>
      </c>
      <c r="D61" s="168">
        <v>22</v>
      </c>
      <c r="E61" s="233">
        <v>73018.7</v>
      </c>
      <c r="F61" s="167">
        <v>22</v>
      </c>
      <c r="G61" s="168">
        <v>6</v>
      </c>
      <c r="H61" s="168">
        <v>22</v>
      </c>
      <c r="I61" s="168">
        <v>3</v>
      </c>
      <c r="J61" s="168">
        <v>9</v>
      </c>
      <c r="K61" s="168">
        <v>14</v>
      </c>
      <c r="L61" s="168">
        <v>0</v>
      </c>
      <c r="M61" s="168">
        <v>0</v>
      </c>
      <c r="N61" s="168">
        <v>0</v>
      </c>
      <c r="O61" s="168">
        <v>0</v>
      </c>
      <c r="P61" s="168">
        <v>1</v>
      </c>
      <c r="Q61" s="168">
        <v>1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4</v>
      </c>
      <c r="Y61" s="168">
        <v>12</v>
      </c>
      <c r="Z61" s="168">
        <v>6</v>
      </c>
      <c r="AA61" s="168">
        <v>14</v>
      </c>
      <c r="AB61" s="168">
        <v>6</v>
      </c>
      <c r="AC61" s="168">
        <v>0</v>
      </c>
      <c r="AD61" s="192">
        <v>2</v>
      </c>
      <c r="AE61" s="167">
        <v>39</v>
      </c>
      <c r="AF61" s="168">
        <v>0</v>
      </c>
      <c r="AG61" s="168">
        <v>17</v>
      </c>
      <c r="AH61" s="168">
        <v>39</v>
      </c>
      <c r="AI61" s="168">
        <v>13</v>
      </c>
      <c r="AJ61" s="234">
        <v>18</v>
      </c>
      <c r="AK61" s="167">
        <v>6</v>
      </c>
      <c r="AL61" s="168">
        <v>2</v>
      </c>
      <c r="AM61" s="192">
        <v>6</v>
      </c>
      <c r="AN61" s="315"/>
      <c r="AO61" s="315"/>
    </row>
    <row r="62" spans="1:41">
      <c r="A62" s="312" t="s">
        <v>440</v>
      </c>
      <c r="B62" s="126">
        <v>9</v>
      </c>
      <c r="C62" s="233">
        <v>29612.880000000001</v>
      </c>
      <c r="D62" s="168">
        <v>9</v>
      </c>
      <c r="E62" s="233">
        <v>29612.880000000001</v>
      </c>
      <c r="F62" s="167">
        <v>9</v>
      </c>
      <c r="G62" s="168">
        <v>5</v>
      </c>
      <c r="H62" s="168">
        <v>9</v>
      </c>
      <c r="I62" s="168">
        <v>1</v>
      </c>
      <c r="J62" s="168">
        <v>4</v>
      </c>
      <c r="K62" s="168">
        <v>6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1</v>
      </c>
      <c r="T62" s="168">
        <v>0</v>
      </c>
      <c r="U62" s="168">
        <v>0</v>
      </c>
      <c r="V62" s="168">
        <v>0</v>
      </c>
      <c r="W62" s="168">
        <v>0</v>
      </c>
      <c r="X62" s="168">
        <v>1</v>
      </c>
      <c r="Y62" s="168">
        <v>6</v>
      </c>
      <c r="Z62" s="168">
        <v>2</v>
      </c>
      <c r="AA62" s="168">
        <v>5</v>
      </c>
      <c r="AB62" s="168">
        <v>3</v>
      </c>
      <c r="AC62" s="168">
        <v>0</v>
      </c>
      <c r="AD62" s="192">
        <v>1</v>
      </c>
      <c r="AE62" s="167">
        <v>27</v>
      </c>
      <c r="AF62" s="168">
        <v>0</v>
      </c>
      <c r="AG62" s="168">
        <v>17</v>
      </c>
      <c r="AH62" s="168">
        <v>27</v>
      </c>
      <c r="AI62" s="168">
        <v>0</v>
      </c>
      <c r="AJ62" s="234">
        <v>19</v>
      </c>
      <c r="AK62" s="167">
        <v>3</v>
      </c>
      <c r="AL62" s="168">
        <v>2</v>
      </c>
      <c r="AM62" s="192">
        <v>3</v>
      </c>
      <c r="AN62" s="315"/>
      <c r="AO62" s="315"/>
    </row>
    <row r="63" spans="1:41">
      <c r="A63" s="312" t="s">
        <v>441</v>
      </c>
      <c r="B63" s="126">
        <v>23</v>
      </c>
      <c r="C63" s="233">
        <v>70074.960000000006</v>
      </c>
      <c r="D63" s="168">
        <v>29</v>
      </c>
      <c r="E63" s="233">
        <v>88057.34</v>
      </c>
      <c r="F63" s="167">
        <v>29</v>
      </c>
      <c r="G63" s="168">
        <v>17</v>
      </c>
      <c r="H63" s="168">
        <v>29</v>
      </c>
      <c r="I63" s="168">
        <v>2</v>
      </c>
      <c r="J63" s="168">
        <v>10</v>
      </c>
      <c r="K63" s="168">
        <v>18</v>
      </c>
      <c r="L63" s="168">
        <v>0</v>
      </c>
      <c r="M63" s="168">
        <v>0</v>
      </c>
      <c r="N63" s="168">
        <v>0</v>
      </c>
      <c r="O63" s="168">
        <v>0</v>
      </c>
      <c r="P63" s="168">
        <v>1</v>
      </c>
      <c r="Q63" s="168">
        <v>0</v>
      </c>
      <c r="R63" s="168">
        <v>0</v>
      </c>
      <c r="S63" s="168">
        <v>2</v>
      </c>
      <c r="T63" s="168">
        <v>0</v>
      </c>
      <c r="U63" s="168">
        <v>0</v>
      </c>
      <c r="V63" s="168">
        <v>0</v>
      </c>
      <c r="W63" s="168">
        <v>0</v>
      </c>
      <c r="X63" s="168">
        <v>2</v>
      </c>
      <c r="Y63" s="168">
        <v>24</v>
      </c>
      <c r="Z63" s="168">
        <v>3</v>
      </c>
      <c r="AA63" s="168">
        <v>14</v>
      </c>
      <c r="AB63" s="168">
        <v>12</v>
      </c>
      <c r="AC63" s="168">
        <v>0</v>
      </c>
      <c r="AD63" s="192">
        <v>3</v>
      </c>
      <c r="AE63" s="167">
        <v>84</v>
      </c>
      <c r="AF63" s="168">
        <v>0</v>
      </c>
      <c r="AG63" s="168">
        <v>52</v>
      </c>
      <c r="AH63" s="168">
        <v>84</v>
      </c>
      <c r="AI63" s="168">
        <v>0</v>
      </c>
      <c r="AJ63" s="234">
        <v>84</v>
      </c>
      <c r="AK63" s="167">
        <v>1</v>
      </c>
      <c r="AL63" s="168">
        <v>0</v>
      </c>
      <c r="AM63" s="192">
        <v>1</v>
      </c>
      <c r="AN63" s="315"/>
      <c r="AO63" s="315"/>
    </row>
    <row r="64" spans="1:41">
      <c r="A64" s="312" t="s">
        <v>442</v>
      </c>
      <c r="B64" s="126">
        <v>48</v>
      </c>
      <c r="C64" s="233">
        <v>173523.44</v>
      </c>
      <c r="D64" s="168">
        <v>41</v>
      </c>
      <c r="E64" s="233">
        <v>147966.63</v>
      </c>
      <c r="F64" s="167">
        <v>41</v>
      </c>
      <c r="G64" s="168">
        <v>20</v>
      </c>
      <c r="H64" s="168">
        <v>41</v>
      </c>
      <c r="I64" s="168">
        <v>1</v>
      </c>
      <c r="J64" s="168">
        <v>21</v>
      </c>
      <c r="K64" s="168">
        <v>24</v>
      </c>
      <c r="L64" s="168">
        <v>0</v>
      </c>
      <c r="M64" s="168">
        <v>0</v>
      </c>
      <c r="N64" s="168">
        <v>0</v>
      </c>
      <c r="O64" s="168">
        <v>0</v>
      </c>
      <c r="P64" s="168">
        <v>1</v>
      </c>
      <c r="Q64" s="168">
        <v>0</v>
      </c>
      <c r="R64" s="168">
        <v>0</v>
      </c>
      <c r="S64" s="168">
        <v>2</v>
      </c>
      <c r="T64" s="168">
        <v>0</v>
      </c>
      <c r="U64" s="168">
        <v>0</v>
      </c>
      <c r="V64" s="168">
        <v>0</v>
      </c>
      <c r="W64" s="168">
        <v>0</v>
      </c>
      <c r="X64" s="168">
        <v>4</v>
      </c>
      <c r="Y64" s="168">
        <v>31</v>
      </c>
      <c r="Z64" s="168">
        <v>6</v>
      </c>
      <c r="AA64" s="168">
        <v>26</v>
      </c>
      <c r="AB64" s="168">
        <v>14</v>
      </c>
      <c r="AC64" s="168">
        <v>0</v>
      </c>
      <c r="AD64" s="192">
        <v>1</v>
      </c>
      <c r="AE64" s="167">
        <v>156</v>
      </c>
      <c r="AF64" s="168">
        <v>0</v>
      </c>
      <c r="AG64" s="168">
        <v>67</v>
      </c>
      <c r="AH64" s="168">
        <v>151</v>
      </c>
      <c r="AI64" s="168">
        <v>0</v>
      </c>
      <c r="AJ64" s="234">
        <v>156</v>
      </c>
      <c r="AK64" s="167">
        <v>8</v>
      </c>
      <c r="AL64" s="168">
        <v>5</v>
      </c>
      <c r="AM64" s="192">
        <v>8</v>
      </c>
      <c r="AN64" s="315"/>
      <c r="AO64" s="315"/>
    </row>
    <row r="65" spans="1:41">
      <c r="A65" s="312" t="s">
        <v>443</v>
      </c>
      <c r="B65" s="126">
        <v>33</v>
      </c>
      <c r="C65" s="233">
        <v>111326.21</v>
      </c>
      <c r="D65" s="168">
        <v>33</v>
      </c>
      <c r="E65" s="233">
        <v>11326.21</v>
      </c>
      <c r="F65" s="167">
        <v>33</v>
      </c>
      <c r="G65" s="168">
        <v>16</v>
      </c>
      <c r="H65" s="168">
        <v>33</v>
      </c>
      <c r="I65" s="168">
        <v>3</v>
      </c>
      <c r="J65" s="168">
        <v>14</v>
      </c>
      <c r="K65" s="168">
        <v>17</v>
      </c>
      <c r="L65" s="168">
        <v>0</v>
      </c>
      <c r="M65" s="168">
        <v>2</v>
      </c>
      <c r="N65" s="168">
        <v>0</v>
      </c>
      <c r="O65" s="168">
        <v>0</v>
      </c>
      <c r="P65" s="168">
        <v>1</v>
      </c>
      <c r="Q65" s="168">
        <v>0</v>
      </c>
      <c r="R65" s="168">
        <v>0</v>
      </c>
      <c r="S65" s="168">
        <v>1</v>
      </c>
      <c r="T65" s="168">
        <v>0</v>
      </c>
      <c r="U65" s="168">
        <v>0</v>
      </c>
      <c r="V65" s="168">
        <v>0</v>
      </c>
      <c r="W65" s="168">
        <v>0</v>
      </c>
      <c r="X65" s="168">
        <v>5</v>
      </c>
      <c r="Y65" s="168">
        <v>22</v>
      </c>
      <c r="Z65" s="168">
        <v>6</v>
      </c>
      <c r="AA65" s="168">
        <v>20</v>
      </c>
      <c r="AB65" s="168">
        <v>12</v>
      </c>
      <c r="AC65" s="168">
        <v>0</v>
      </c>
      <c r="AD65" s="192">
        <v>1</v>
      </c>
      <c r="AE65" s="167">
        <v>55</v>
      </c>
      <c r="AF65" s="168">
        <v>0</v>
      </c>
      <c r="AG65" s="168">
        <v>27</v>
      </c>
      <c r="AH65" s="168">
        <v>55</v>
      </c>
      <c r="AI65" s="168">
        <v>21</v>
      </c>
      <c r="AJ65" s="234">
        <v>34</v>
      </c>
      <c r="AK65" s="167">
        <v>24</v>
      </c>
      <c r="AL65" s="168">
        <v>12</v>
      </c>
      <c r="AM65" s="192">
        <v>24</v>
      </c>
      <c r="AN65" s="315"/>
      <c r="AO65" s="315"/>
    </row>
    <row r="66" spans="1:41">
      <c r="A66" s="312" t="s">
        <v>444</v>
      </c>
      <c r="B66" s="126">
        <v>5</v>
      </c>
      <c r="C66" s="233">
        <v>17259.599999999999</v>
      </c>
      <c r="D66" s="168">
        <v>6</v>
      </c>
      <c r="E66" s="233">
        <v>20247.330000000002</v>
      </c>
      <c r="F66" s="167">
        <v>6</v>
      </c>
      <c r="G66" s="168">
        <v>3</v>
      </c>
      <c r="H66" s="168">
        <v>6</v>
      </c>
      <c r="I66" s="168">
        <v>0</v>
      </c>
      <c r="J66" s="168">
        <v>2</v>
      </c>
      <c r="K66" s="168">
        <v>4</v>
      </c>
      <c r="L66" s="168">
        <v>0</v>
      </c>
      <c r="M66" s="168">
        <v>1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1</v>
      </c>
      <c r="Y66" s="168">
        <v>4</v>
      </c>
      <c r="Z66" s="168">
        <v>1</v>
      </c>
      <c r="AA66" s="168">
        <v>2</v>
      </c>
      <c r="AB66" s="168">
        <v>3</v>
      </c>
      <c r="AC66" s="168">
        <v>1</v>
      </c>
      <c r="AD66" s="192">
        <v>0</v>
      </c>
      <c r="AE66" s="167">
        <v>34</v>
      </c>
      <c r="AF66" s="168">
        <v>0</v>
      </c>
      <c r="AG66" s="168">
        <v>20</v>
      </c>
      <c r="AH66" s="168">
        <v>34</v>
      </c>
      <c r="AI66" s="168">
        <v>2</v>
      </c>
      <c r="AJ66" s="234">
        <v>5</v>
      </c>
      <c r="AK66" s="167">
        <v>0</v>
      </c>
      <c r="AL66" s="168">
        <v>0</v>
      </c>
      <c r="AM66" s="192">
        <v>0</v>
      </c>
      <c r="AN66" s="315"/>
      <c r="AO66" s="315"/>
    </row>
    <row r="67" spans="1:41">
      <c r="A67" s="312" t="s">
        <v>445</v>
      </c>
      <c r="B67" s="126">
        <v>20</v>
      </c>
      <c r="C67" s="233">
        <v>68667.8</v>
      </c>
      <c r="D67" s="168">
        <v>20</v>
      </c>
      <c r="E67" s="233">
        <v>68667.8</v>
      </c>
      <c r="F67" s="167">
        <v>20</v>
      </c>
      <c r="G67" s="168">
        <v>13</v>
      </c>
      <c r="H67" s="168">
        <v>20</v>
      </c>
      <c r="I67" s="168">
        <v>2</v>
      </c>
      <c r="J67" s="168">
        <v>11</v>
      </c>
      <c r="K67" s="168">
        <v>14</v>
      </c>
      <c r="L67" s="168">
        <v>2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2</v>
      </c>
      <c r="T67" s="168">
        <v>0</v>
      </c>
      <c r="U67" s="168">
        <v>0</v>
      </c>
      <c r="V67" s="168">
        <v>0</v>
      </c>
      <c r="W67" s="168">
        <v>0</v>
      </c>
      <c r="X67" s="168">
        <v>6</v>
      </c>
      <c r="Y67" s="168">
        <v>12</v>
      </c>
      <c r="Z67" s="168">
        <v>2</v>
      </c>
      <c r="AA67" s="168">
        <v>8</v>
      </c>
      <c r="AB67" s="168">
        <v>10</v>
      </c>
      <c r="AC67" s="168">
        <v>0</v>
      </c>
      <c r="AD67" s="192">
        <v>2</v>
      </c>
      <c r="AE67" s="167">
        <v>39</v>
      </c>
      <c r="AF67" s="168">
        <v>1</v>
      </c>
      <c r="AG67" s="168">
        <v>25</v>
      </c>
      <c r="AH67" s="168">
        <v>39</v>
      </c>
      <c r="AI67" s="168">
        <v>23</v>
      </c>
      <c r="AJ67" s="234">
        <v>16</v>
      </c>
      <c r="AK67" s="167">
        <v>9</v>
      </c>
      <c r="AL67" s="168">
        <v>7</v>
      </c>
      <c r="AM67" s="192">
        <v>9</v>
      </c>
      <c r="AN67" s="315"/>
      <c r="AO67" s="315"/>
    </row>
    <row r="68" spans="1:41">
      <c r="A68" s="312" t="s">
        <v>446</v>
      </c>
      <c r="B68" s="126">
        <v>58</v>
      </c>
      <c r="C68" s="233">
        <v>193172.04</v>
      </c>
      <c r="D68" s="168">
        <v>53</v>
      </c>
      <c r="E68" s="233">
        <v>172214.78</v>
      </c>
      <c r="F68" s="167">
        <v>53</v>
      </c>
      <c r="G68" s="168">
        <v>26</v>
      </c>
      <c r="H68" s="168">
        <v>53</v>
      </c>
      <c r="I68" s="168">
        <v>3</v>
      </c>
      <c r="J68" s="168">
        <v>31</v>
      </c>
      <c r="K68" s="168">
        <v>20</v>
      </c>
      <c r="L68" s="168">
        <v>0</v>
      </c>
      <c r="M68" s="168">
        <v>4</v>
      </c>
      <c r="N68" s="168">
        <v>0</v>
      </c>
      <c r="O68" s="168">
        <v>0</v>
      </c>
      <c r="P68" s="168">
        <v>10</v>
      </c>
      <c r="Q68" s="168">
        <v>0</v>
      </c>
      <c r="R68" s="168">
        <v>0</v>
      </c>
      <c r="S68" s="168">
        <v>2</v>
      </c>
      <c r="T68" s="168">
        <v>0</v>
      </c>
      <c r="U68" s="168">
        <v>0</v>
      </c>
      <c r="V68" s="168">
        <v>0</v>
      </c>
      <c r="W68" s="168">
        <v>0</v>
      </c>
      <c r="X68" s="168">
        <v>4</v>
      </c>
      <c r="Y68" s="168">
        <v>33</v>
      </c>
      <c r="Z68" s="168">
        <v>16</v>
      </c>
      <c r="AA68" s="168">
        <v>29</v>
      </c>
      <c r="AB68" s="168">
        <v>17</v>
      </c>
      <c r="AC68" s="168">
        <v>0</v>
      </c>
      <c r="AD68" s="192">
        <v>7</v>
      </c>
      <c r="AE68" s="167">
        <v>108</v>
      </c>
      <c r="AF68" s="168">
        <v>0</v>
      </c>
      <c r="AG68" s="168">
        <v>53</v>
      </c>
      <c r="AH68" s="168">
        <v>108</v>
      </c>
      <c r="AI68" s="168">
        <v>44</v>
      </c>
      <c r="AJ68" s="234">
        <v>64</v>
      </c>
      <c r="AK68" s="167">
        <v>29</v>
      </c>
      <c r="AL68" s="168">
        <v>19</v>
      </c>
      <c r="AM68" s="192">
        <v>29</v>
      </c>
      <c r="AN68" s="315"/>
      <c r="AO68" s="315"/>
    </row>
    <row r="69" spans="1:41" ht="13.5">
      <c r="A69" s="316" t="s">
        <v>447</v>
      </c>
      <c r="B69" s="200">
        <f>SUM(B56:B68)</f>
        <v>404</v>
      </c>
      <c r="C69" s="235">
        <f t="shared" ref="C69:AM69" si="5">SUM(C56:C68)</f>
        <v>1348351.75</v>
      </c>
      <c r="D69" s="172">
        <f t="shared" si="5"/>
        <v>405</v>
      </c>
      <c r="E69" s="235">
        <f t="shared" si="5"/>
        <v>1241746.19</v>
      </c>
      <c r="F69" s="171">
        <f t="shared" si="5"/>
        <v>405</v>
      </c>
      <c r="G69" s="172">
        <f t="shared" si="5"/>
        <v>208</v>
      </c>
      <c r="H69" s="172">
        <f t="shared" si="5"/>
        <v>405</v>
      </c>
      <c r="I69" s="172">
        <f t="shared" si="5"/>
        <v>27</v>
      </c>
      <c r="J69" s="172">
        <f t="shared" si="5"/>
        <v>202</v>
      </c>
      <c r="K69" s="172">
        <f t="shared" si="5"/>
        <v>228</v>
      </c>
      <c r="L69" s="172">
        <f t="shared" si="5"/>
        <v>6</v>
      </c>
      <c r="M69" s="172">
        <f t="shared" si="5"/>
        <v>10</v>
      </c>
      <c r="N69" s="172">
        <f t="shared" si="5"/>
        <v>1</v>
      </c>
      <c r="O69" s="172">
        <f t="shared" si="5"/>
        <v>0</v>
      </c>
      <c r="P69" s="172">
        <f t="shared" si="5"/>
        <v>24</v>
      </c>
      <c r="Q69" s="172">
        <f t="shared" si="5"/>
        <v>2</v>
      </c>
      <c r="R69" s="172">
        <f t="shared" si="5"/>
        <v>0</v>
      </c>
      <c r="S69" s="172">
        <f t="shared" si="5"/>
        <v>24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49</v>
      </c>
      <c r="Y69" s="172">
        <f t="shared" si="5"/>
        <v>270</v>
      </c>
      <c r="Z69" s="172">
        <f t="shared" si="5"/>
        <v>86</v>
      </c>
      <c r="AA69" s="172">
        <f t="shared" si="5"/>
        <v>231</v>
      </c>
      <c r="AB69" s="172">
        <f t="shared" si="5"/>
        <v>142</v>
      </c>
      <c r="AC69" s="172">
        <f t="shared" si="5"/>
        <v>1</v>
      </c>
      <c r="AD69" s="195">
        <f t="shared" si="5"/>
        <v>31</v>
      </c>
      <c r="AE69" s="171">
        <f t="shared" si="5"/>
        <v>896</v>
      </c>
      <c r="AF69" s="172">
        <f t="shared" si="5"/>
        <v>5</v>
      </c>
      <c r="AG69" s="172">
        <f t="shared" si="5"/>
        <v>417</v>
      </c>
      <c r="AH69" s="172">
        <f t="shared" si="5"/>
        <v>788</v>
      </c>
      <c r="AI69" s="172">
        <f t="shared" si="5"/>
        <v>172</v>
      </c>
      <c r="AJ69" s="236">
        <f t="shared" si="5"/>
        <v>531</v>
      </c>
      <c r="AK69" s="171">
        <f t="shared" si="5"/>
        <v>127</v>
      </c>
      <c r="AL69" s="172">
        <f t="shared" si="5"/>
        <v>75</v>
      </c>
      <c r="AM69" s="195">
        <f t="shared" si="5"/>
        <v>127</v>
      </c>
      <c r="AN69" s="317"/>
      <c r="AO69" s="317"/>
    </row>
    <row r="70" spans="1:41">
      <c r="A70" s="312" t="s">
        <v>448</v>
      </c>
      <c r="B70" s="126">
        <v>113</v>
      </c>
      <c r="C70" s="233">
        <v>346172.2</v>
      </c>
      <c r="D70" s="168">
        <v>38</v>
      </c>
      <c r="E70" s="233">
        <v>108142.98</v>
      </c>
      <c r="F70" s="167">
        <v>38</v>
      </c>
      <c r="G70" s="168">
        <v>25</v>
      </c>
      <c r="H70" s="168">
        <v>38</v>
      </c>
      <c r="I70" s="168">
        <v>2</v>
      </c>
      <c r="J70" s="168">
        <v>19</v>
      </c>
      <c r="K70" s="168">
        <v>25</v>
      </c>
      <c r="L70" s="168">
        <v>3</v>
      </c>
      <c r="M70" s="168">
        <v>3</v>
      </c>
      <c r="N70" s="168">
        <v>0</v>
      </c>
      <c r="O70" s="168">
        <v>0</v>
      </c>
      <c r="P70" s="168">
        <v>7</v>
      </c>
      <c r="Q70" s="168">
        <v>0</v>
      </c>
      <c r="R70" s="168">
        <v>0</v>
      </c>
      <c r="S70" s="168">
        <v>2</v>
      </c>
      <c r="T70" s="168">
        <v>0</v>
      </c>
      <c r="U70" s="168">
        <v>0</v>
      </c>
      <c r="V70" s="168">
        <v>0</v>
      </c>
      <c r="W70" s="168">
        <v>0</v>
      </c>
      <c r="X70" s="168">
        <v>5</v>
      </c>
      <c r="Y70" s="168">
        <v>22</v>
      </c>
      <c r="Z70" s="168">
        <v>11</v>
      </c>
      <c r="AA70" s="168">
        <v>17</v>
      </c>
      <c r="AB70" s="168">
        <v>5</v>
      </c>
      <c r="AC70" s="168">
        <v>3</v>
      </c>
      <c r="AD70" s="192">
        <v>13</v>
      </c>
      <c r="AE70" s="167">
        <v>219</v>
      </c>
      <c r="AF70" s="168">
        <v>0</v>
      </c>
      <c r="AG70" s="168">
        <v>101</v>
      </c>
      <c r="AH70" s="168">
        <v>219</v>
      </c>
      <c r="AI70" s="168">
        <v>0</v>
      </c>
      <c r="AJ70" s="234">
        <v>219</v>
      </c>
      <c r="AK70" s="167">
        <v>0</v>
      </c>
      <c r="AL70" s="168">
        <v>0</v>
      </c>
      <c r="AM70" s="192">
        <v>0</v>
      </c>
      <c r="AN70" s="315"/>
      <c r="AO70" s="315"/>
    </row>
    <row r="71" spans="1:41">
      <c r="A71" s="312" t="s">
        <v>449</v>
      </c>
      <c r="B71" s="126">
        <v>75</v>
      </c>
      <c r="C71" s="233">
        <v>219548.6</v>
      </c>
      <c r="D71" s="168">
        <v>78</v>
      </c>
      <c r="E71" s="233">
        <v>230159.42</v>
      </c>
      <c r="F71" s="167">
        <v>78</v>
      </c>
      <c r="G71" s="168">
        <v>34</v>
      </c>
      <c r="H71" s="168">
        <v>78</v>
      </c>
      <c r="I71" s="168">
        <v>9</v>
      </c>
      <c r="J71" s="168">
        <v>23</v>
      </c>
      <c r="K71" s="168">
        <v>54</v>
      </c>
      <c r="L71" s="168">
        <v>0</v>
      </c>
      <c r="M71" s="168">
        <v>0</v>
      </c>
      <c r="N71" s="168">
        <v>0</v>
      </c>
      <c r="O71" s="168">
        <v>0</v>
      </c>
      <c r="P71" s="168">
        <v>4</v>
      </c>
      <c r="Q71" s="168">
        <v>0</v>
      </c>
      <c r="R71" s="168">
        <v>0</v>
      </c>
      <c r="S71" s="168">
        <v>18</v>
      </c>
      <c r="T71" s="168">
        <v>0</v>
      </c>
      <c r="U71" s="168">
        <v>0</v>
      </c>
      <c r="V71" s="168">
        <v>0</v>
      </c>
      <c r="W71" s="168">
        <v>0</v>
      </c>
      <c r="X71" s="168">
        <v>14</v>
      </c>
      <c r="Y71" s="168">
        <v>55</v>
      </c>
      <c r="Z71" s="168">
        <v>9</v>
      </c>
      <c r="AA71" s="168">
        <v>38</v>
      </c>
      <c r="AB71" s="168">
        <v>28</v>
      </c>
      <c r="AC71" s="168">
        <v>0</v>
      </c>
      <c r="AD71" s="192">
        <v>12</v>
      </c>
      <c r="AE71" s="167">
        <v>170</v>
      </c>
      <c r="AF71" s="168">
        <v>7</v>
      </c>
      <c r="AG71" s="168">
        <v>75</v>
      </c>
      <c r="AH71" s="168">
        <v>170</v>
      </c>
      <c r="AI71" s="168">
        <v>29</v>
      </c>
      <c r="AJ71" s="234">
        <v>141</v>
      </c>
      <c r="AK71" s="167">
        <v>15</v>
      </c>
      <c r="AL71" s="168">
        <v>3</v>
      </c>
      <c r="AM71" s="192">
        <v>15</v>
      </c>
      <c r="AN71" s="315"/>
      <c r="AO71" s="315"/>
    </row>
    <row r="72" spans="1:41">
      <c r="A72" s="312" t="s">
        <v>450</v>
      </c>
      <c r="B72" s="126">
        <v>45</v>
      </c>
      <c r="C72" s="233">
        <v>154899.79999999999</v>
      </c>
      <c r="D72" s="168">
        <v>45</v>
      </c>
      <c r="E72" s="233">
        <v>154548.94</v>
      </c>
      <c r="F72" s="167">
        <v>45</v>
      </c>
      <c r="G72" s="168">
        <v>19</v>
      </c>
      <c r="H72" s="168">
        <v>45</v>
      </c>
      <c r="I72" s="168">
        <v>3</v>
      </c>
      <c r="J72" s="168">
        <v>16</v>
      </c>
      <c r="K72" s="168">
        <v>33</v>
      </c>
      <c r="L72" s="168">
        <v>0</v>
      </c>
      <c r="M72" s="168">
        <v>0</v>
      </c>
      <c r="N72" s="168">
        <v>0</v>
      </c>
      <c r="O72" s="168">
        <v>0</v>
      </c>
      <c r="P72" s="168">
        <v>1</v>
      </c>
      <c r="Q72" s="168">
        <v>0</v>
      </c>
      <c r="R72" s="168">
        <v>0</v>
      </c>
      <c r="S72" s="168">
        <v>1</v>
      </c>
      <c r="T72" s="168">
        <v>0</v>
      </c>
      <c r="U72" s="168">
        <v>0</v>
      </c>
      <c r="V72" s="168">
        <v>0</v>
      </c>
      <c r="W72" s="168">
        <v>0</v>
      </c>
      <c r="X72" s="168">
        <v>5</v>
      </c>
      <c r="Y72" s="168">
        <v>35</v>
      </c>
      <c r="Z72" s="168">
        <v>5</v>
      </c>
      <c r="AA72" s="168">
        <v>37</v>
      </c>
      <c r="AB72" s="168">
        <v>6</v>
      </c>
      <c r="AC72" s="168">
        <v>0</v>
      </c>
      <c r="AD72" s="192">
        <v>2</v>
      </c>
      <c r="AE72" s="167">
        <v>59</v>
      </c>
      <c r="AF72" s="168">
        <v>0</v>
      </c>
      <c r="AG72" s="168">
        <v>22</v>
      </c>
      <c r="AH72" s="168">
        <v>59</v>
      </c>
      <c r="AI72" s="168">
        <v>19</v>
      </c>
      <c r="AJ72" s="234">
        <v>40</v>
      </c>
      <c r="AK72" s="167">
        <v>37</v>
      </c>
      <c r="AL72" s="168">
        <v>18</v>
      </c>
      <c r="AM72" s="192">
        <v>37</v>
      </c>
      <c r="AN72" s="315"/>
      <c r="AO72" s="315"/>
    </row>
    <row r="73" spans="1:41">
      <c r="A73" s="312" t="s">
        <v>451</v>
      </c>
      <c r="B73" s="126">
        <v>45</v>
      </c>
      <c r="C73" s="233">
        <v>142149.5</v>
      </c>
      <c r="D73" s="168">
        <v>51</v>
      </c>
      <c r="E73" s="233">
        <v>143008.95000000001</v>
      </c>
      <c r="F73" s="167">
        <v>51</v>
      </c>
      <c r="G73" s="168">
        <v>25</v>
      </c>
      <c r="H73" s="168">
        <v>51</v>
      </c>
      <c r="I73" s="168">
        <v>9</v>
      </c>
      <c r="J73" s="168">
        <v>27</v>
      </c>
      <c r="K73" s="168">
        <v>20</v>
      </c>
      <c r="L73" s="168">
        <v>1</v>
      </c>
      <c r="M73" s="168">
        <v>2</v>
      </c>
      <c r="N73" s="168">
        <v>0</v>
      </c>
      <c r="O73" s="168">
        <v>0</v>
      </c>
      <c r="P73" s="168">
        <v>5</v>
      </c>
      <c r="Q73" s="168">
        <v>0</v>
      </c>
      <c r="R73" s="168">
        <v>0</v>
      </c>
      <c r="S73" s="168">
        <v>1</v>
      </c>
      <c r="T73" s="168">
        <v>0</v>
      </c>
      <c r="U73" s="168">
        <v>0</v>
      </c>
      <c r="V73" s="168">
        <v>0</v>
      </c>
      <c r="W73" s="168">
        <v>0</v>
      </c>
      <c r="X73" s="168">
        <v>9</v>
      </c>
      <c r="Y73" s="168">
        <v>30</v>
      </c>
      <c r="Z73" s="168">
        <v>12</v>
      </c>
      <c r="AA73" s="168">
        <v>25</v>
      </c>
      <c r="AB73" s="168">
        <v>19</v>
      </c>
      <c r="AC73" s="168">
        <v>0</v>
      </c>
      <c r="AD73" s="192">
        <v>7</v>
      </c>
      <c r="AE73" s="167">
        <v>103</v>
      </c>
      <c r="AF73" s="168">
        <v>1</v>
      </c>
      <c r="AG73" s="168">
        <v>54</v>
      </c>
      <c r="AH73" s="168">
        <v>103</v>
      </c>
      <c r="AI73" s="168">
        <v>6</v>
      </c>
      <c r="AJ73" s="234">
        <v>15</v>
      </c>
      <c r="AK73" s="167">
        <v>20</v>
      </c>
      <c r="AL73" s="168">
        <v>9</v>
      </c>
      <c r="AM73" s="192">
        <v>20</v>
      </c>
      <c r="AN73" s="315"/>
      <c r="AO73" s="315"/>
    </row>
    <row r="74" spans="1:41">
      <c r="A74" s="312" t="s">
        <v>452</v>
      </c>
      <c r="B74" s="126">
        <v>9</v>
      </c>
      <c r="C74" s="233">
        <v>32118.1</v>
      </c>
      <c r="D74" s="168">
        <v>9</v>
      </c>
      <c r="E74" s="233">
        <v>32118.1</v>
      </c>
      <c r="F74" s="167">
        <v>9</v>
      </c>
      <c r="G74" s="168">
        <v>3</v>
      </c>
      <c r="H74" s="168">
        <v>9</v>
      </c>
      <c r="I74" s="168">
        <v>3</v>
      </c>
      <c r="J74" s="168">
        <v>5</v>
      </c>
      <c r="K74" s="168">
        <v>1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2</v>
      </c>
      <c r="Y74" s="168">
        <v>3</v>
      </c>
      <c r="Z74" s="168">
        <v>4</v>
      </c>
      <c r="AA74" s="168">
        <v>4</v>
      </c>
      <c r="AB74" s="168">
        <v>0</v>
      </c>
      <c r="AC74" s="168">
        <v>0</v>
      </c>
      <c r="AD74" s="192">
        <v>5</v>
      </c>
      <c r="AE74" s="167">
        <v>27</v>
      </c>
      <c r="AF74" s="168">
        <v>0</v>
      </c>
      <c r="AG74" s="168">
        <v>11</v>
      </c>
      <c r="AH74" s="168">
        <v>27</v>
      </c>
      <c r="AI74" s="168">
        <v>0</v>
      </c>
      <c r="AJ74" s="234">
        <v>0</v>
      </c>
      <c r="AK74" s="167">
        <v>0</v>
      </c>
      <c r="AL74" s="168">
        <v>0</v>
      </c>
      <c r="AM74" s="192">
        <v>0</v>
      </c>
      <c r="AN74" s="315"/>
      <c r="AO74" s="315"/>
    </row>
    <row r="75" spans="1:41">
      <c r="A75" s="312" t="s">
        <v>453</v>
      </c>
      <c r="B75" s="126">
        <v>33</v>
      </c>
      <c r="C75" s="233">
        <v>103258.81</v>
      </c>
      <c r="D75" s="168">
        <v>37</v>
      </c>
      <c r="E75" s="233">
        <v>116748.28</v>
      </c>
      <c r="F75" s="167">
        <v>37</v>
      </c>
      <c r="G75" s="168">
        <v>21</v>
      </c>
      <c r="H75" s="168">
        <v>37</v>
      </c>
      <c r="I75" s="168">
        <v>8</v>
      </c>
      <c r="J75" s="168">
        <v>8</v>
      </c>
      <c r="K75" s="168">
        <v>24</v>
      </c>
      <c r="L75" s="168">
        <v>1</v>
      </c>
      <c r="M75" s="168">
        <v>0</v>
      </c>
      <c r="N75" s="168">
        <v>0</v>
      </c>
      <c r="O75" s="168">
        <v>0</v>
      </c>
      <c r="P75" s="168">
        <v>2</v>
      </c>
      <c r="Q75" s="168">
        <v>0</v>
      </c>
      <c r="R75" s="168">
        <v>0</v>
      </c>
      <c r="S75" s="168">
        <v>3</v>
      </c>
      <c r="T75" s="168">
        <v>0</v>
      </c>
      <c r="U75" s="168">
        <v>0</v>
      </c>
      <c r="V75" s="168">
        <v>0</v>
      </c>
      <c r="W75" s="168">
        <v>0</v>
      </c>
      <c r="X75" s="168">
        <v>11</v>
      </c>
      <c r="Y75" s="168">
        <v>23</v>
      </c>
      <c r="Z75" s="168">
        <v>3</v>
      </c>
      <c r="AA75" s="168">
        <v>13</v>
      </c>
      <c r="AB75" s="168">
        <v>13</v>
      </c>
      <c r="AC75" s="168">
        <v>0</v>
      </c>
      <c r="AD75" s="192">
        <v>11</v>
      </c>
      <c r="AE75" s="167">
        <v>60</v>
      </c>
      <c r="AF75" s="168">
        <v>8</v>
      </c>
      <c r="AG75" s="168">
        <v>22</v>
      </c>
      <c r="AH75" s="168">
        <v>60</v>
      </c>
      <c r="AI75" s="168">
        <v>12</v>
      </c>
      <c r="AJ75" s="234">
        <v>30</v>
      </c>
      <c r="AK75" s="167">
        <v>19</v>
      </c>
      <c r="AL75" s="168">
        <v>12</v>
      </c>
      <c r="AM75" s="192">
        <v>19</v>
      </c>
      <c r="AN75" s="315"/>
      <c r="AO75" s="315"/>
    </row>
    <row r="76" spans="1:41">
      <c r="A76" s="312" t="s">
        <v>454</v>
      </c>
      <c r="B76" s="126">
        <v>79</v>
      </c>
      <c r="C76" s="233">
        <v>267380.59000000003</v>
      </c>
      <c r="D76" s="168">
        <v>94</v>
      </c>
      <c r="E76" s="233">
        <v>323592.13</v>
      </c>
      <c r="F76" s="167">
        <v>94</v>
      </c>
      <c r="G76" s="168">
        <v>50</v>
      </c>
      <c r="H76" s="168">
        <v>94</v>
      </c>
      <c r="I76" s="168">
        <v>19</v>
      </c>
      <c r="J76" s="168">
        <v>43</v>
      </c>
      <c r="K76" s="168">
        <v>44</v>
      </c>
      <c r="L76" s="168">
        <v>0</v>
      </c>
      <c r="M76" s="168">
        <v>1</v>
      </c>
      <c r="N76" s="168">
        <v>0</v>
      </c>
      <c r="O76" s="168">
        <v>0</v>
      </c>
      <c r="P76" s="168">
        <v>2</v>
      </c>
      <c r="Q76" s="168">
        <v>0</v>
      </c>
      <c r="R76" s="168">
        <v>0</v>
      </c>
      <c r="S76" s="168">
        <v>2</v>
      </c>
      <c r="T76" s="168">
        <v>0</v>
      </c>
      <c r="U76" s="168">
        <v>0</v>
      </c>
      <c r="V76" s="168">
        <v>0</v>
      </c>
      <c r="W76" s="168">
        <v>0</v>
      </c>
      <c r="X76" s="168">
        <v>20</v>
      </c>
      <c r="Y76" s="168">
        <v>51</v>
      </c>
      <c r="Z76" s="168">
        <v>23</v>
      </c>
      <c r="AA76" s="168">
        <v>48</v>
      </c>
      <c r="AB76" s="168">
        <v>29</v>
      </c>
      <c r="AC76" s="168">
        <v>0</v>
      </c>
      <c r="AD76" s="192">
        <v>17</v>
      </c>
      <c r="AE76" s="167">
        <v>168</v>
      </c>
      <c r="AF76" s="168">
        <v>3</v>
      </c>
      <c r="AG76" s="168">
        <v>3</v>
      </c>
      <c r="AH76" s="168">
        <v>3</v>
      </c>
      <c r="AI76" s="168">
        <v>9</v>
      </c>
      <c r="AJ76" s="234">
        <v>159</v>
      </c>
      <c r="AK76" s="167">
        <v>26</v>
      </c>
      <c r="AL76" s="168">
        <v>7</v>
      </c>
      <c r="AM76" s="192">
        <v>26</v>
      </c>
      <c r="AN76" s="315"/>
      <c r="AO76" s="315"/>
    </row>
    <row r="77" spans="1:41">
      <c r="A77" s="312" t="s">
        <v>455</v>
      </c>
      <c r="B77" s="126">
        <v>76</v>
      </c>
      <c r="C77" s="233">
        <v>259267.69</v>
      </c>
      <c r="D77" s="168">
        <v>74</v>
      </c>
      <c r="E77" s="233">
        <v>252400.91</v>
      </c>
      <c r="F77" s="167">
        <v>74</v>
      </c>
      <c r="G77" s="168">
        <v>38</v>
      </c>
      <c r="H77" s="168">
        <v>74</v>
      </c>
      <c r="I77" s="168">
        <v>5</v>
      </c>
      <c r="J77" s="168">
        <v>43</v>
      </c>
      <c r="K77" s="168">
        <v>45</v>
      </c>
      <c r="L77" s="168">
        <v>0</v>
      </c>
      <c r="M77" s="168">
        <v>2</v>
      </c>
      <c r="N77" s="168">
        <v>0</v>
      </c>
      <c r="O77" s="168">
        <v>0</v>
      </c>
      <c r="P77" s="168">
        <v>1</v>
      </c>
      <c r="Q77" s="168">
        <v>0</v>
      </c>
      <c r="R77" s="168">
        <v>0</v>
      </c>
      <c r="S77" s="168">
        <v>3</v>
      </c>
      <c r="T77" s="168">
        <v>0</v>
      </c>
      <c r="U77" s="168">
        <v>0</v>
      </c>
      <c r="V77" s="168">
        <v>0</v>
      </c>
      <c r="W77" s="168">
        <v>0</v>
      </c>
      <c r="X77" s="168">
        <v>7</v>
      </c>
      <c r="Y77" s="168">
        <v>45</v>
      </c>
      <c r="Z77" s="168">
        <v>22</v>
      </c>
      <c r="AA77" s="168">
        <v>55</v>
      </c>
      <c r="AB77" s="168">
        <v>18</v>
      </c>
      <c r="AC77" s="168">
        <v>0</v>
      </c>
      <c r="AD77" s="192">
        <v>1</v>
      </c>
      <c r="AE77" s="167">
        <v>136</v>
      </c>
      <c r="AF77" s="168">
        <v>5</v>
      </c>
      <c r="AG77" s="168">
        <v>3</v>
      </c>
      <c r="AH77" s="168">
        <v>5</v>
      </c>
      <c r="AI77" s="168">
        <v>7</v>
      </c>
      <c r="AJ77" s="234">
        <v>129</v>
      </c>
      <c r="AK77" s="167">
        <v>27</v>
      </c>
      <c r="AL77" s="168">
        <v>15</v>
      </c>
      <c r="AM77" s="192">
        <v>27</v>
      </c>
      <c r="AN77" s="315"/>
      <c r="AO77" s="315"/>
    </row>
    <row r="78" spans="1:41">
      <c r="A78" s="312" t="s">
        <v>456</v>
      </c>
      <c r="B78" s="126">
        <v>45</v>
      </c>
      <c r="C78" s="233">
        <v>124544.55</v>
      </c>
      <c r="D78" s="168">
        <v>45</v>
      </c>
      <c r="E78" s="233">
        <v>124544.55</v>
      </c>
      <c r="F78" s="167">
        <v>45</v>
      </c>
      <c r="G78" s="168">
        <v>26</v>
      </c>
      <c r="H78" s="168">
        <v>45</v>
      </c>
      <c r="I78" s="168">
        <v>3</v>
      </c>
      <c r="J78" s="168">
        <v>11</v>
      </c>
      <c r="K78" s="168">
        <v>36</v>
      </c>
      <c r="L78" s="168">
        <v>0</v>
      </c>
      <c r="M78" s="168">
        <v>3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3</v>
      </c>
      <c r="T78" s="168">
        <v>0</v>
      </c>
      <c r="U78" s="168">
        <v>0</v>
      </c>
      <c r="V78" s="168">
        <v>0</v>
      </c>
      <c r="W78" s="168">
        <v>1</v>
      </c>
      <c r="X78" s="168">
        <v>6</v>
      </c>
      <c r="Y78" s="168">
        <v>35</v>
      </c>
      <c r="Z78" s="168">
        <v>4</v>
      </c>
      <c r="AA78" s="168">
        <v>15</v>
      </c>
      <c r="AB78" s="168">
        <v>23</v>
      </c>
      <c r="AC78" s="168">
        <v>0</v>
      </c>
      <c r="AD78" s="192">
        <v>7</v>
      </c>
      <c r="AE78" s="167">
        <v>87</v>
      </c>
      <c r="AF78" s="168">
        <v>2</v>
      </c>
      <c r="AG78" s="168">
        <v>51</v>
      </c>
      <c r="AH78" s="168">
        <v>87</v>
      </c>
      <c r="AI78" s="168">
        <v>12</v>
      </c>
      <c r="AJ78" s="234">
        <v>73</v>
      </c>
      <c r="AK78" s="167">
        <v>12</v>
      </c>
      <c r="AL78" s="168">
        <v>7</v>
      </c>
      <c r="AM78" s="192">
        <v>12</v>
      </c>
      <c r="AN78" s="315"/>
      <c r="AO78" s="315"/>
    </row>
    <row r="79" spans="1:41">
      <c r="A79" s="312" t="s">
        <v>457</v>
      </c>
      <c r="B79" s="126">
        <v>40</v>
      </c>
      <c r="C79" s="233">
        <v>132376.51999999999</v>
      </c>
      <c r="D79" s="168">
        <v>42</v>
      </c>
      <c r="E79" s="233">
        <v>139897</v>
      </c>
      <c r="F79" s="167">
        <v>42</v>
      </c>
      <c r="G79" s="168">
        <v>23</v>
      </c>
      <c r="H79" s="168">
        <v>42</v>
      </c>
      <c r="I79" s="168">
        <v>5</v>
      </c>
      <c r="J79" s="168">
        <v>11</v>
      </c>
      <c r="K79" s="168">
        <v>27</v>
      </c>
      <c r="L79" s="168">
        <v>1</v>
      </c>
      <c r="M79" s="168">
        <v>8</v>
      </c>
      <c r="N79" s="168">
        <v>0</v>
      </c>
      <c r="O79" s="168">
        <v>0</v>
      </c>
      <c r="P79" s="168">
        <v>1</v>
      </c>
      <c r="Q79" s="168">
        <v>0</v>
      </c>
      <c r="R79" s="168">
        <v>0</v>
      </c>
      <c r="S79" s="168">
        <v>2</v>
      </c>
      <c r="T79" s="168">
        <v>0</v>
      </c>
      <c r="U79" s="168">
        <v>0</v>
      </c>
      <c r="V79" s="168">
        <v>0</v>
      </c>
      <c r="W79" s="168">
        <v>0</v>
      </c>
      <c r="X79" s="168">
        <v>6</v>
      </c>
      <c r="Y79" s="168">
        <v>32</v>
      </c>
      <c r="Z79" s="168">
        <v>4</v>
      </c>
      <c r="AA79" s="168">
        <v>28</v>
      </c>
      <c r="AB79" s="168">
        <v>0</v>
      </c>
      <c r="AC79" s="168">
        <v>4</v>
      </c>
      <c r="AD79" s="192">
        <v>10</v>
      </c>
      <c r="AE79" s="167">
        <v>121</v>
      </c>
      <c r="AF79" s="168">
        <v>3</v>
      </c>
      <c r="AG79" s="168">
        <v>69</v>
      </c>
      <c r="AH79" s="168">
        <v>121</v>
      </c>
      <c r="AI79" s="168">
        <v>0</v>
      </c>
      <c r="AJ79" s="234">
        <v>121</v>
      </c>
      <c r="AK79" s="167">
        <v>8</v>
      </c>
      <c r="AL79" s="168">
        <v>5</v>
      </c>
      <c r="AM79" s="192">
        <v>8</v>
      </c>
      <c r="AN79" s="315"/>
      <c r="AO79" s="315"/>
    </row>
    <row r="80" spans="1:41">
      <c r="A80" s="312" t="s">
        <v>458</v>
      </c>
      <c r="B80" s="126">
        <v>27</v>
      </c>
      <c r="C80" s="233">
        <v>89749.02</v>
      </c>
      <c r="D80" s="168">
        <v>26</v>
      </c>
      <c r="E80" s="233">
        <v>87866.28</v>
      </c>
      <c r="F80" s="167">
        <v>26</v>
      </c>
      <c r="G80" s="168">
        <v>15</v>
      </c>
      <c r="H80" s="168">
        <v>23</v>
      </c>
      <c r="I80" s="168">
        <v>1</v>
      </c>
      <c r="J80" s="168">
        <v>12</v>
      </c>
      <c r="K80" s="168">
        <v>13</v>
      </c>
      <c r="L80" s="168">
        <v>0</v>
      </c>
      <c r="M80" s="168">
        <v>0</v>
      </c>
      <c r="N80" s="168">
        <v>0</v>
      </c>
      <c r="O80" s="168">
        <v>0</v>
      </c>
      <c r="P80" s="168">
        <v>2</v>
      </c>
      <c r="Q80" s="168">
        <v>0</v>
      </c>
      <c r="R80" s="168">
        <v>0</v>
      </c>
      <c r="S80" s="168">
        <v>5</v>
      </c>
      <c r="T80" s="168">
        <v>0</v>
      </c>
      <c r="U80" s="168">
        <v>0</v>
      </c>
      <c r="V80" s="168">
        <v>0</v>
      </c>
      <c r="W80" s="168">
        <v>0</v>
      </c>
      <c r="X80" s="168">
        <v>5</v>
      </c>
      <c r="Y80" s="168">
        <v>15</v>
      </c>
      <c r="Z80" s="168">
        <v>6</v>
      </c>
      <c r="AA80" s="168">
        <v>10</v>
      </c>
      <c r="AB80" s="168">
        <v>1</v>
      </c>
      <c r="AC80" s="168">
        <v>2</v>
      </c>
      <c r="AD80" s="192">
        <v>13</v>
      </c>
      <c r="AE80" s="167">
        <v>50</v>
      </c>
      <c r="AF80" s="168">
        <v>0</v>
      </c>
      <c r="AG80" s="168">
        <v>25</v>
      </c>
      <c r="AH80" s="168">
        <v>43</v>
      </c>
      <c r="AI80" s="168">
        <v>0</v>
      </c>
      <c r="AJ80" s="234">
        <v>0</v>
      </c>
      <c r="AK80" s="167">
        <v>10</v>
      </c>
      <c r="AL80" s="168">
        <v>6</v>
      </c>
      <c r="AM80" s="192">
        <v>10</v>
      </c>
      <c r="AN80" s="315"/>
      <c r="AO80" s="315"/>
    </row>
    <row r="81" spans="1:41">
      <c r="A81" s="312" t="s">
        <v>459</v>
      </c>
      <c r="B81" s="126">
        <v>34</v>
      </c>
      <c r="C81" s="233">
        <v>90022.56</v>
      </c>
      <c r="D81" s="168">
        <v>33</v>
      </c>
      <c r="E81" s="233">
        <v>88639.26</v>
      </c>
      <c r="F81" s="167">
        <v>33</v>
      </c>
      <c r="G81" s="168">
        <v>13</v>
      </c>
      <c r="H81" s="168">
        <v>33</v>
      </c>
      <c r="I81" s="168">
        <v>3</v>
      </c>
      <c r="J81" s="168">
        <v>12</v>
      </c>
      <c r="K81" s="168">
        <v>22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1</v>
      </c>
      <c r="T81" s="168">
        <v>0</v>
      </c>
      <c r="U81" s="168">
        <v>0</v>
      </c>
      <c r="V81" s="168">
        <v>0</v>
      </c>
      <c r="W81" s="168">
        <v>0</v>
      </c>
      <c r="X81" s="168">
        <v>3</v>
      </c>
      <c r="Y81" s="168">
        <v>23</v>
      </c>
      <c r="Z81" s="168">
        <v>7</v>
      </c>
      <c r="AA81" s="168">
        <v>24</v>
      </c>
      <c r="AB81" s="168">
        <v>1</v>
      </c>
      <c r="AC81" s="168">
        <v>6</v>
      </c>
      <c r="AD81" s="192">
        <v>2</v>
      </c>
      <c r="AE81" s="167">
        <v>85</v>
      </c>
      <c r="AF81" s="168">
        <v>0</v>
      </c>
      <c r="AG81" s="168">
        <v>41</v>
      </c>
      <c r="AH81" s="168">
        <v>85</v>
      </c>
      <c r="AI81" s="168">
        <v>0</v>
      </c>
      <c r="AJ81" s="234">
        <v>85</v>
      </c>
      <c r="AK81" s="167">
        <v>0</v>
      </c>
      <c r="AL81" s="168">
        <v>0</v>
      </c>
      <c r="AM81" s="192">
        <v>0</v>
      </c>
      <c r="AN81" s="315"/>
      <c r="AO81" s="315"/>
    </row>
    <row r="82" spans="1:41">
      <c r="A82" s="312" t="s">
        <v>460</v>
      </c>
      <c r="B82" s="126">
        <v>174</v>
      </c>
      <c r="C82" s="233">
        <v>596787.59</v>
      </c>
      <c r="D82" s="168">
        <v>165</v>
      </c>
      <c r="E82" s="233">
        <v>565954.68000000005</v>
      </c>
      <c r="F82" s="167">
        <v>165</v>
      </c>
      <c r="G82" s="168">
        <v>51</v>
      </c>
      <c r="H82" s="168">
        <v>165</v>
      </c>
      <c r="I82" s="168">
        <v>8</v>
      </c>
      <c r="J82" s="168">
        <v>85</v>
      </c>
      <c r="K82" s="168">
        <v>47</v>
      </c>
      <c r="L82" s="168">
        <v>1</v>
      </c>
      <c r="M82" s="168">
        <v>10</v>
      </c>
      <c r="N82" s="168">
        <v>0</v>
      </c>
      <c r="O82" s="168">
        <v>0</v>
      </c>
      <c r="P82" s="168">
        <v>12</v>
      </c>
      <c r="Q82" s="168">
        <v>2</v>
      </c>
      <c r="R82" s="168">
        <v>0</v>
      </c>
      <c r="S82" s="168">
        <v>15</v>
      </c>
      <c r="T82" s="168">
        <v>0</v>
      </c>
      <c r="U82" s="168">
        <v>0</v>
      </c>
      <c r="V82" s="168">
        <v>0</v>
      </c>
      <c r="W82" s="168">
        <v>0</v>
      </c>
      <c r="X82" s="168">
        <v>17</v>
      </c>
      <c r="Y82" s="168">
        <v>106</v>
      </c>
      <c r="Z82" s="168">
        <v>42</v>
      </c>
      <c r="AA82" s="168">
        <v>106</v>
      </c>
      <c r="AB82" s="168">
        <v>52</v>
      </c>
      <c r="AC82" s="168">
        <v>0</v>
      </c>
      <c r="AD82" s="192">
        <v>7</v>
      </c>
      <c r="AE82" s="167">
        <v>315</v>
      </c>
      <c r="AF82" s="168">
        <v>6</v>
      </c>
      <c r="AG82" s="168">
        <v>96</v>
      </c>
      <c r="AH82" s="168">
        <v>315</v>
      </c>
      <c r="AI82" s="168">
        <v>35</v>
      </c>
      <c r="AJ82" s="234">
        <v>280</v>
      </c>
      <c r="AK82" s="167">
        <v>23</v>
      </c>
      <c r="AL82" s="168">
        <v>11</v>
      </c>
      <c r="AM82" s="192">
        <v>23</v>
      </c>
      <c r="AN82" s="315"/>
      <c r="AO82" s="315"/>
    </row>
    <row r="83" spans="1:41" ht="13.5">
      <c r="A83" s="316" t="s">
        <v>461</v>
      </c>
      <c r="B83" s="200">
        <f>SUM(B70:B82)</f>
        <v>795</v>
      </c>
      <c r="C83" s="235">
        <f t="shared" ref="C83:AM83" si="6">SUM(C70:C82)</f>
        <v>2558275.5300000003</v>
      </c>
      <c r="D83" s="172">
        <f t="shared" si="6"/>
        <v>737</v>
      </c>
      <c r="E83" s="235">
        <f t="shared" si="6"/>
        <v>2367621.48</v>
      </c>
      <c r="F83" s="171">
        <f t="shared" si="6"/>
        <v>737</v>
      </c>
      <c r="G83" s="172">
        <f t="shared" si="6"/>
        <v>343</v>
      </c>
      <c r="H83" s="172">
        <f t="shared" si="6"/>
        <v>734</v>
      </c>
      <c r="I83" s="172">
        <f t="shared" si="6"/>
        <v>78</v>
      </c>
      <c r="J83" s="172">
        <f t="shared" si="6"/>
        <v>315</v>
      </c>
      <c r="K83" s="172">
        <f t="shared" si="6"/>
        <v>391</v>
      </c>
      <c r="L83" s="172">
        <f t="shared" si="6"/>
        <v>7</v>
      </c>
      <c r="M83" s="172">
        <f t="shared" si="6"/>
        <v>29</v>
      </c>
      <c r="N83" s="172">
        <f t="shared" si="6"/>
        <v>0</v>
      </c>
      <c r="O83" s="172">
        <f t="shared" si="6"/>
        <v>0</v>
      </c>
      <c r="P83" s="172">
        <f t="shared" si="6"/>
        <v>37</v>
      </c>
      <c r="Q83" s="172">
        <f t="shared" si="6"/>
        <v>2</v>
      </c>
      <c r="R83" s="172">
        <f t="shared" si="6"/>
        <v>0</v>
      </c>
      <c r="S83" s="172">
        <f t="shared" si="6"/>
        <v>56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1</v>
      </c>
      <c r="X83" s="172">
        <f t="shared" si="6"/>
        <v>110</v>
      </c>
      <c r="Y83" s="172">
        <f t="shared" si="6"/>
        <v>475</v>
      </c>
      <c r="Z83" s="172">
        <f t="shared" si="6"/>
        <v>152</v>
      </c>
      <c r="AA83" s="172">
        <f t="shared" si="6"/>
        <v>420</v>
      </c>
      <c r="AB83" s="172">
        <f t="shared" si="6"/>
        <v>195</v>
      </c>
      <c r="AC83" s="172">
        <f t="shared" si="6"/>
        <v>15</v>
      </c>
      <c r="AD83" s="195">
        <f t="shared" si="6"/>
        <v>107</v>
      </c>
      <c r="AE83" s="171">
        <f t="shared" si="6"/>
        <v>1600</v>
      </c>
      <c r="AF83" s="172">
        <f t="shared" si="6"/>
        <v>35</v>
      </c>
      <c r="AG83" s="172">
        <f t="shared" si="6"/>
        <v>573</v>
      </c>
      <c r="AH83" s="172">
        <f t="shared" si="6"/>
        <v>1297</v>
      </c>
      <c r="AI83" s="172">
        <f t="shared" si="6"/>
        <v>129</v>
      </c>
      <c r="AJ83" s="236">
        <f t="shared" si="6"/>
        <v>1292</v>
      </c>
      <c r="AK83" s="171">
        <f t="shared" si="6"/>
        <v>197</v>
      </c>
      <c r="AL83" s="172">
        <f t="shared" si="6"/>
        <v>93</v>
      </c>
      <c r="AM83" s="195">
        <f t="shared" si="6"/>
        <v>197</v>
      </c>
      <c r="AN83" s="317"/>
      <c r="AO83" s="317"/>
    </row>
    <row r="84" spans="1:41">
      <c r="A84" s="312" t="s">
        <v>462</v>
      </c>
      <c r="B84" s="126">
        <v>15</v>
      </c>
      <c r="C84" s="233">
        <v>48869.4</v>
      </c>
      <c r="D84" s="168">
        <v>15</v>
      </c>
      <c r="E84" s="233">
        <v>18869.400000000001</v>
      </c>
      <c r="F84" s="167">
        <v>15</v>
      </c>
      <c r="G84" s="168">
        <v>8</v>
      </c>
      <c r="H84" s="168">
        <v>15</v>
      </c>
      <c r="I84" s="168">
        <v>0</v>
      </c>
      <c r="J84" s="168">
        <v>6</v>
      </c>
      <c r="K84" s="168">
        <v>12</v>
      </c>
      <c r="L84" s="168">
        <v>0</v>
      </c>
      <c r="M84" s="168">
        <v>0</v>
      </c>
      <c r="N84" s="168">
        <v>0</v>
      </c>
      <c r="O84" s="168">
        <v>0</v>
      </c>
      <c r="P84" s="168">
        <v>1</v>
      </c>
      <c r="Q84" s="168">
        <v>0</v>
      </c>
      <c r="R84" s="168">
        <v>0</v>
      </c>
      <c r="S84" s="168">
        <v>2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11</v>
      </c>
      <c r="Z84" s="168">
        <v>4</v>
      </c>
      <c r="AA84" s="168">
        <v>10</v>
      </c>
      <c r="AB84" s="168">
        <v>5</v>
      </c>
      <c r="AC84" s="168">
        <v>0</v>
      </c>
      <c r="AD84" s="192">
        <v>0</v>
      </c>
      <c r="AE84" s="167">
        <v>25</v>
      </c>
      <c r="AF84" s="168">
        <v>2</v>
      </c>
      <c r="AG84" s="168">
        <v>9</v>
      </c>
      <c r="AH84" s="168">
        <v>25</v>
      </c>
      <c r="AI84" s="168">
        <v>9</v>
      </c>
      <c r="AJ84" s="234">
        <v>16</v>
      </c>
      <c r="AK84" s="167">
        <v>2</v>
      </c>
      <c r="AL84" s="168">
        <v>1</v>
      </c>
      <c r="AM84" s="192">
        <v>2</v>
      </c>
      <c r="AN84" s="315"/>
      <c r="AO84" s="315"/>
    </row>
    <row r="85" spans="1:41">
      <c r="A85" s="312" t="s">
        <v>463</v>
      </c>
      <c r="B85" s="126">
        <v>23</v>
      </c>
      <c r="C85" s="233">
        <v>75578.75</v>
      </c>
      <c r="D85" s="168">
        <v>26</v>
      </c>
      <c r="E85" s="233">
        <v>75578.75</v>
      </c>
      <c r="F85" s="167">
        <v>26</v>
      </c>
      <c r="G85" s="168">
        <v>19</v>
      </c>
      <c r="H85" s="168">
        <v>26</v>
      </c>
      <c r="I85" s="168">
        <v>2</v>
      </c>
      <c r="J85" s="168">
        <v>5</v>
      </c>
      <c r="K85" s="168">
        <v>10</v>
      </c>
      <c r="L85" s="168">
        <v>1</v>
      </c>
      <c r="M85" s="168">
        <v>1</v>
      </c>
      <c r="N85" s="168">
        <v>0</v>
      </c>
      <c r="O85" s="168">
        <v>0</v>
      </c>
      <c r="P85" s="168">
        <v>1</v>
      </c>
      <c r="Q85" s="168">
        <v>0</v>
      </c>
      <c r="R85" s="168">
        <v>0</v>
      </c>
      <c r="S85" s="168">
        <v>2</v>
      </c>
      <c r="T85" s="168">
        <v>0</v>
      </c>
      <c r="U85" s="168">
        <v>0</v>
      </c>
      <c r="V85" s="168">
        <v>0</v>
      </c>
      <c r="W85" s="168">
        <v>0</v>
      </c>
      <c r="X85" s="168">
        <v>7</v>
      </c>
      <c r="Y85" s="168">
        <v>17</v>
      </c>
      <c r="Z85" s="168">
        <v>2</v>
      </c>
      <c r="AA85" s="168">
        <v>4</v>
      </c>
      <c r="AB85" s="168">
        <v>16</v>
      </c>
      <c r="AC85" s="168">
        <v>0</v>
      </c>
      <c r="AD85" s="192">
        <v>6</v>
      </c>
      <c r="AE85" s="167">
        <v>35</v>
      </c>
      <c r="AF85" s="168">
        <v>0</v>
      </c>
      <c r="AG85" s="168">
        <v>23</v>
      </c>
      <c r="AH85" s="168">
        <v>35</v>
      </c>
      <c r="AI85" s="168">
        <v>0</v>
      </c>
      <c r="AJ85" s="234">
        <v>35</v>
      </c>
      <c r="AK85" s="167">
        <v>16</v>
      </c>
      <c r="AL85" s="168">
        <v>12</v>
      </c>
      <c r="AM85" s="192">
        <v>16</v>
      </c>
      <c r="AN85" s="315"/>
      <c r="AO85" s="315"/>
    </row>
    <row r="86" spans="1:41">
      <c r="A86" s="312" t="s">
        <v>464</v>
      </c>
      <c r="B86" s="126">
        <v>30</v>
      </c>
      <c r="C86" s="233">
        <v>78659.08</v>
      </c>
      <c r="D86" s="168">
        <v>30</v>
      </c>
      <c r="E86" s="233">
        <v>77610.149999999994</v>
      </c>
      <c r="F86" s="167">
        <v>30</v>
      </c>
      <c r="G86" s="168">
        <v>16</v>
      </c>
      <c r="H86" s="168">
        <v>30</v>
      </c>
      <c r="I86" s="168">
        <v>5</v>
      </c>
      <c r="J86" s="168">
        <v>20</v>
      </c>
      <c r="K86" s="168">
        <v>7</v>
      </c>
      <c r="L86" s="168">
        <v>1</v>
      </c>
      <c r="M86" s="168">
        <v>2</v>
      </c>
      <c r="N86" s="168">
        <v>0</v>
      </c>
      <c r="O86" s="168">
        <v>0</v>
      </c>
      <c r="P86" s="168">
        <v>2</v>
      </c>
      <c r="Q86" s="168">
        <v>0</v>
      </c>
      <c r="R86" s="168">
        <v>0</v>
      </c>
      <c r="S86" s="168">
        <v>1</v>
      </c>
      <c r="T86" s="168">
        <v>0</v>
      </c>
      <c r="U86" s="168">
        <v>0</v>
      </c>
      <c r="V86" s="168">
        <v>0</v>
      </c>
      <c r="W86" s="168">
        <v>0</v>
      </c>
      <c r="X86" s="168">
        <v>6</v>
      </c>
      <c r="Y86" s="168">
        <v>15</v>
      </c>
      <c r="Z86" s="168">
        <v>9</v>
      </c>
      <c r="AA86" s="168">
        <v>17</v>
      </c>
      <c r="AB86" s="168">
        <v>5</v>
      </c>
      <c r="AC86" s="168">
        <v>0</v>
      </c>
      <c r="AD86" s="192">
        <v>8</v>
      </c>
      <c r="AE86" s="167">
        <v>105</v>
      </c>
      <c r="AF86" s="168">
        <v>6</v>
      </c>
      <c r="AG86" s="168">
        <v>70</v>
      </c>
      <c r="AH86" s="168">
        <v>105</v>
      </c>
      <c r="AI86" s="168">
        <v>0</v>
      </c>
      <c r="AJ86" s="234">
        <v>105</v>
      </c>
      <c r="AK86" s="167">
        <v>14</v>
      </c>
      <c r="AL86" s="168">
        <v>6</v>
      </c>
      <c r="AM86" s="192">
        <v>14</v>
      </c>
      <c r="AN86" s="315"/>
      <c r="AO86" s="315"/>
    </row>
    <row r="87" spans="1:41">
      <c r="A87" s="312" t="s">
        <v>465</v>
      </c>
      <c r="B87" s="126">
        <v>4</v>
      </c>
      <c r="C87" s="233">
        <v>11072.53</v>
      </c>
      <c r="D87" s="168">
        <v>4</v>
      </c>
      <c r="E87" s="233">
        <v>11072.53</v>
      </c>
      <c r="F87" s="167">
        <v>4</v>
      </c>
      <c r="G87" s="168">
        <v>3</v>
      </c>
      <c r="H87" s="168">
        <v>4</v>
      </c>
      <c r="I87" s="168">
        <v>0</v>
      </c>
      <c r="J87" s="168">
        <v>3</v>
      </c>
      <c r="K87" s="168">
        <v>1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3</v>
      </c>
      <c r="Z87" s="168">
        <v>1</v>
      </c>
      <c r="AA87" s="168">
        <v>1</v>
      </c>
      <c r="AB87" s="168">
        <v>3</v>
      </c>
      <c r="AC87" s="168">
        <v>0</v>
      </c>
      <c r="AD87" s="192">
        <v>0</v>
      </c>
      <c r="AE87" s="167">
        <v>11</v>
      </c>
      <c r="AF87" s="168">
        <v>0</v>
      </c>
      <c r="AG87" s="168">
        <v>5</v>
      </c>
      <c r="AH87" s="168">
        <v>11</v>
      </c>
      <c r="AI87" s="168">
        <v>0</v>
      </c>
      <c r="AJ87" s="234">
        <v>11</v>
      </c>
      <c r="AK87" s="167">
        <v>4</v>
      </c>
      <c r="AL87" s="168">
        <v>3</v>
      </c>
      <c r="AM87" s="192">
        <v>4</v>
      </c>
      <c r="AN87" s="315"/>
      <c r="AO87" s="315"/>
    </row>
    <row r="88" spans="1:41">
      <c r="A88" s="312" t="s">
        <v>466</v>
      </c>
      <c r="B88" s="126">
        <v>79</v>
      </c>
      <c r="C88" s="233">
        <v>277165.06</v>
      </c>
      <c r="D88" s="168">
        <v>92</v>
      </c>
      <c r="E88" s="233">
        <v>324800.75</v>
      </c>
      <c r="F88" s="167">
        <v>92</v>
      </c>
      <c r="G88" s="168">
        <v>44</v>
      </c>
      <c r="H88" s="168">
        <v>92</v>
      </c>
      <c r="I88" s="168">
        <v>4</v>
      </c>
      <c r="J88" s="168">
        <v>31</v>
      </c>
      <c r="K88" s="168">
        <v>58</v>
      </c>
      <c r="L88" s="168">
        <v>6</v>
      </c>
      <c r="M88" s="168">
        <v>9</v>
      </c>
      <c r="N88" s="168">
        <v>0</v>
      </c>
      <c r="O88" s="168">
        <v>0</v>
      </c>
      <c r="P88" s="168">
        <v>3</v>
      </c>
      <c r="Q88" s="168">
        <v>0</v>
      </c>
      <c r="R88" s="168">
        <v>0</v>
      </c>
      <c r="S88" s="168">
        <v>3</v>
      </c>
      <c r="T88" s="168">
        <v>0</v>
      </c>
      <c r="U88" s="168">
        <v>0</v>
      </c>
      <c r="V88" s="168">
        <v>0</v>
      </c>
      <c r="W88" s="168">
        <v>0</v>
      </c>
      <c r="X88" s="168">
        <v>8</v>
      </c>
      <c r="Y88" s="168">
        <v>68</v>
      </c>
      <c r="Z88" s="168">
        <v>16</v>
      </c>
      <c r="AA88" s="168">
        <v>61</v>
      </c>
      <c r="AB88" s="168">
        <v>24</v>
      </c>
      <c r="AC88" s="168">
        <v>0</v>
      </c>
      <c r="AD88" s="192">
        <v>7</v>
      </c>
      <c r="AE88" s="167">
        <v>163</v>
      </c>
      <c r="AF88" s="168">
        <v>0</v>
      </c>
      <c r="AG88" s="168">
        <v>72</v>
      </c>
      <c r="AH88" s="168">
        <v>163</v>
      </c>
      <c r="AI88" s="168">
        <v>0</v>
      </c>
      <c r="AJ88" s="234">
        <v>163</v>
      </c>
      <c r="AK88" s="167">
        <v>17</v>
      </c>
      <c r="AL88" s="168">
        <v>10</v>
      </c>
      <c r="AM88" s="192">
        <v>17</v>
      </c>
      <c r="AN88" s="315"/>
      <c r="AO88" s="315"/>
    </row>
    <row r="89" spans="1:41">
      <c r="A89" s="312" t="s">
        <v>467</v>
      </c>
      <c r="B89" s="126">
        <v>149</v>
      </c>
      <c r="C89" s="233">
        <v>497447.63</v>
      </c>
      <c r="D89" s="168">
        <v>162</v>
      </c>
      <c r="E89" s="233">
        <v>542191.27</v>
      </c>
      <c r="F89" s="167">
        <v>162</v>
      </c>
      <c r="G89" s="168">
        <v>63</v>
      </c>
      <c r="H89" s="168">
        <v>162</v>
      </c>
      <c r="I89" s="168">
        <v>13</v>
      </c>
      <c r="J89" s="168">
        <v>75</v>
      </c>
      <c r="K89" s="168">
        <v>97</v>
      </c>
      <c r="L89" s="168">
        <v>3</v>
      </c>
      <c r="M89" s="168">
        <v>2</v>
      </c>
      <c r="N89" s="168">
        <v>1</v>
      </c>
      <c r="O89" s="168">
        <v>0</v>
      </c>
      <c r="P89" s="168">
        <v>14</v>
      </c>
      <c r="Q89" s="168">
        <v>1</v>
      </c>
      <c r="R89" s="168">
        <v>0</v>
      </c>
      <c r="S89" s="168">
        <v>8</v>
      </c>
      <c r="T89" s="168">
        <v>0</v>
      </c>
      <c r="U89" s="168">
        <v>0</v>
      </c>
      <c r="V89" s="168">
        <v>0</v>
      </c>
      <c r="W89" s="168">
        <v>0</v>
      </c>
      <c r="X89" s="168">
        <v>27</v>
      </c>
      <c r="Y89" s="168">
        <v>101</v>
      </c>
      <c r="Z89" s="168">
        <v>34</v>
      </c>
      <c r="AA89" s="168">
        <v>113</v>
      </c>
      <c r="AB89" s="168">
        <v>41</v>
      </c>
      <c r="AC89" s="168">
        <v>0</v>
      </c>
      <c r="AD89" s="192">
        <v>8</v>
      </c>
      <c r="AE89" s="167">
        <v>269</v>
      </c>
      <c r="AF89" s="168">
        <v>15</v>
      </c>
      <c r="AG89" s="168">
        <v>103</v>
      </c>
      <c r="AH89" s="168">
        <v>269</v>
      </c>
      <c r="AI89" s="168">
        <v>15</v>
      </c>
      <c r="AJ89" s="234">
        <v>254</v>
      </c>
      <c r="AK89" s="167">
        <v>72</v>
      </c>
      <c r="AL89" s="168">
        <v>27</v>
      </c>
      <c r="AM89" s="192">
        <v>72</v>
      </c>
      <c r="AN89" s="315"/>
      <c r="AO89" s="315"/>
    </row>
    <row r="90" spans="1:41">
      <c r="A90" s="312" t="s">
        <v>468</v>
      </c>
      <c r="B90" s="126">
        <v>89</v>
      </c>
      <c r="C90" s="233">
        <v>286557.51</v>
      </c>
      <c r="D90" s="168">
        <v>87</v>
      </c>
      <c r="E90" s="233">
        <v>279870.06</v>
      </c>
      <c r="F90" s="167">
        <v>87</v>
      </c>
      <c r="G90" s="168">
        <v>34</v>
      </c>
      <c r="H90" s="168">
        <v>87</v>
      </c>
      <c r="I90" s="168">
        <v>11</v>
      </c>
      <c r="J90" s="168">
        <v>38</v>
      </c>
      <c r="K90" s="168">
        <v>45</v>
      </c>
      <c r="L90" s="168">
        <v>2</v>
      </c>
      <c r="M90" s="168">
        <v>2</v>
      </c>
      <c r="N90" s="168">
        <v>0</v>
      </c>
      <c r="O90" s="168">
        <v>0</v>
      </c>
      <c r="P90" s="168">
        <v>6</v>
      </c>
      <c r="Q90" s="168">
        <v>0</v>
      </c>
      <c r="R90" s="168">
        <v>0</v>
      </c>
      <c r="S90" s="168">
        <v>2</v>
      </c>
      <c r="T90" s="168">
        <v>0</v>
      </c>
      <c r="U90" s="168">
        <v>0</v>
      </c>
      <c r="V90" s="168">
        <v>0</v>
      </c>
      <c r="W90" s="168">
        <v>0</v>
      </c>
      <c r="X90" s="168">
        <v>11</v>
      </c>
      <c r="Y90" s="168">
        <v>38</v>
      </c>
      <c r="Z90" s="168">
        <v>38</v>
      </c>
      <c r="AA90" s="168">
        <v>46</v>
      </c>
      <c r="AB90" s="168">
        <v>29</v>
      </c>
      <c r="AC90" s="168">
        <v>0</v>
      </c>
      <c r="AD90" s="192">
        <v>12</v>
      </c>
      <c r="AE90" s="167">
        <v>168</v>
      </c>
      <c r="AF90" s="168">
        <v>4</v>
      </c>
      <c r="AG90" s="168">
        <v>60</v>
      </c>
      <c r="AH90" s="168">
        <v>168</v>
      </c>
      <c r="AI90" s="168">
        <v>0</v>
      </c>
      <c r="AJ90" s="234">
        <v>168</v>
      </c>
      <c r="AK90" s="167">
        <v>51</v>
      </c>
      <c r="AL90" s="168">
        <v>16</v>
      </c>
      <c r="AM90" s="192">
        <v>51</v>
      </c>
      <c r="AN90" s="315"/>
      <c r="AO90" s="315"/>
    </row>
    <row r="91" spans="1:41">
      <c r="A91" s="312" t="s">
        <v>469</v>
      </c>
      <c r="B91" s="126">
        <v>24</v>
      </c>
      <c r="C91" s="233">
        <v>71500.78</v>
      </c>
      <c r="D91" s="168">
        <v>53</v>
      </c>
      <c r="E91" s="233">
        <v>167582.5</v>
      </c>
      <c r="F91" s="167">
        <v>53</v>
      </c>
      <c r="G91" s="168">
        <v>20</v>
      </c>
      <c r="H91" s="168">
        <v>53</v>
      </c>
      <c r="I91" s="168">
        <v>7</v>
      </c>
      <c r="J91" s="168">
        <v>16</v>
      </c>
      <c r="K91" s="168">
        <v>32</v>
      </c>
      <c r="L91" s="168">
        <v>1</v>
      </c>
      <c r="M91" s="168">
        <v>3</v>
      </c>
      <c r="N91" s="168">
        <v>0</v>
      </c>
      <c r="O91" s="168">
        <v>0</v>
      </c>
      <c r="P91" s="168">
        <v>1</v>
      </c>
      <c r="Q91" s="168">
        <v>0</v>
      </c>
      <c r="R91" s="168">
        <v>0</v>
      </c>
      <c r="S91" s="168">
        <v>2</v>
      </c>
      <c r="T91" s="168">
        <v>0</v>
      </c>
      <c r="U91" s="168">
        <v>0</v>
      </c>
      <c r="V91" s="168">
        <v>0</v>
      </c>
      <c r="W91" s="168">
        <v>0</v>
      </c>
      <c r="X91" s="168">
        <v>13</v>
      </c>
      <c r="Y91" s="168">
        <v>30</v>
      </c>
      <c r="Z91" s="168">
        <v>10</v>
      </c>
      <c r="AA91" s="168">
        <v>35</v>
      </c>
      <c r="AB91" s="168">
        <v>11</v>
      </c>
      <c r="AC91" s="168">
        <v>0</v>
      </c>
      <c r="AD91" s="192">
        <v>7</v>
      </c>
      <c r="AE91" s="167">
        <v>194</v>
      </c>
      <c r="AF91" s="168">
        <v>4</v>
      </c>
      <c r="AG91" s="168">
        <v>93</v>
      </c>
      <c r="AH91" s="168">
        <v>194</v>
      </c>
      <c r="AI91" s="168">
        <v>60</v>
      </c>
      <c r="AJ91" s="234">
        <v>134</v>
      </c>
      <c r="AK91" s="167">
        <v>16</v>
      </c>
      <c r="AL91" s="168">
        <v>2</v>
      </c>
      <c r="AM91" s="192">
        <v>16</v>
      </c>
      <c r="AN91" s="315"/>
      <c r="AO91" s="315"/>
    </row>
    <row r="92" spans="1:41">
      <c r="A92" s="312" t="s">
        <v>470</v>
      </c>
      <c r="B92" s="126">
        <v>27</v>
      </c>
      <c r="C92" s="233">
        <v>81472.17</v>
      </c>
      <c r="D92" s="168">
        <v>27</v>
      </c>
      <c r="E92" s="233">
        <v>83414.039999999994</v>
      </c>
      <c r="F92" s="167">
        <v>27</v>
      </c>
      <c r="G92" s="168">
        <v>10</v>
      </c>
      <c r="H92" s="168">
        <v>27</v>
      </c>
      <c r="I92" s="168">
        <v>7</v>
      </c>
      <c r="J92" s="168">
        <v>8</v>
      </c>
      <c r="K92" s="168">
        <v>15</v>
      </c>
      <c r="L92" s="168">
        <v>1</v>
      </c>
      <c r="M92" s="168">
        <v>0</v>
      </c>
      <c r="N92" s="168">
        <v>0</v>
      </c>
      <c r="O92" s="168">
        <v>0</v>
      </c>
      <c r="P92" s="168">
        <v>3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5</v>
      </c>
      <c r="Y92" s="168">
        <v>14</v>
      </c>
      <c r="Z92" s="168">
        <v>8</v>
      </c>
      <c r="AA92" s="168">
        <v>19</v>
      </c>
      <c r="AB92" s="168">
        <v>7</v>
      </c>
      <c r="AC92" s="168">
        <v>0</v>
      </c>
      <c r="AD92" s="192">
        <v>1</v>
      </c>
      <c r="AE92" s="167">
        <v>41</v>
      </c>
      <c r="AF92" s="168">
        <v>8</v>
      </c>
      <c r="AG92" s="168">
        <v>17</v>
      </c>
      <c r="AH92" s="168">
        <v>41</v>
      </c>
      <c r="AI92" s="168">
        <v>0</v>
      </c>
      <c r="AJ92" s="234">
        <v>41</v>
      </c>
      <c r="AK92" s="167">
        <v>14</v>
      </c>
      <c r="AL92" s="168">
        <v>4</v>
      </c>
      <c r="AM92" s="192">
        <v>14</v>
      </c>
      <c r="AN92" s="315"/>
      <c r="AO92" s="315"/>
    </row>
    <row r="93" spans="1:41">
      <c r="A93" s="312" t="s">
        <v>471</v>
      </c>
      <c r="B93" s="126">
        <v>44</v>
      </c>
      <c r="C93" s="233">
        <v>133539.17000000001</v>
      </c>
      <c r="D93" s="168">
        <v>44</v>
      </c>
      <c r="E93" s="233">
        <v>134240.89000000001</v>
      </c>
      <c r="F93" s="167">
        <v>44</v>
      </c>
      <c r="G93" s="168">
        <v>22</v>
      </c>
      <c r="H93" s="168">
        <v>44</v>
      </c>
      <c r="I93" s="168">
        <v>1</v>
      </c>
      <c r="J93" s="168">
        <v>20</v>
      </c>
      <c r="K93" s="168">
        <v>28</v>
      </c>
      <c r="L93" s="168">
        <v>0</v>
      </c>
      <c r="M93" s="168">
        <v>0</v>
      </c>
      <c r="N93" s="168">
        <v>0</v>
      </c>
      <c r="O93" s="168">
        <v>0</v>
      </c>
      <c r="P93" s="168">
        <v>3</v>
      </c>
      <c r="Q93" s="168">
        <v>0</v>
      </c>
      <c r="R93" s="168">
        <v>0</v>
      </c>
      <c r="S93" s="168">
        <v>2</v>
      </c>
      <c r="T93" s="168">
        <v>0</v>
      </c>
      <c r="U93" s="168">
        <v>0</v>
      </c>
      <c r="V93" s="168">
        <v>0</v>
      </c>
      <c r="W93" s="168">
        <v>0</v>
      </c>
      <c r="X93" s="168">
        <v>3</v>
      </c>
      <c r="Y93" s="168">
        <v>32</v>
      </c>
      <c r="Z93" s="168">
        <v>9</v>
      </c>
      <c r="AA93" s="168">
        <v>19</v>
      </c>
      <c r="AB93" s="168">
        <v>18</v>
      </c>
      <c r="AC93" s="168">
        <v>0</v>
      </c>
      <c r="AD93" s="192">
        <v>7</v>
      </c>
      <c r="AE93" s="167">
        <v>86</v>
      </c>
      <c r="AF93" s="168">
        <v>0</v>
      </c>
      <c r="AG93" s="168">
        <v>42</v>
      </c>
      <c r="AH93" s="168">
        <v>86</v>
      </c>
      <c r="AI93" s="168">
        <v>34</v>
      </c>
      <c r="AJ93" s="234">
        <v>52</v>
      </c>
      <c r="AK93" s="167">
        <v>17</v>
      </c>
      <c r="AL93" s="168">
        <v>7</v>
      </c>
      <c r="AM93" s="192">
        <v>17</v>
      </c>
      <c r="AN93" s="315"/>
      <c r="AO93" s="315"/>
    </row>
    <row r="94" spans="1:41">
      <c r="A94" s="312" t="s">
        <v>472</v>
      </c>
      <c r="B94" s="126">
        <v>87</v>
      </c>
      <c r="C94" s="233">
        <v>277838.18</v>
      </c>
      <c r="D94" s="168">
        <v>97</v>
      </c>
      <c r="E94" s="233">
        <v>313737.38</v>
      </c>
      <c r="F94" s="167">
        <v>97</v>
      </c>
      <c r="G94" s="168">
        <v>38</v>
      </c>
      <c r="H94" s="168">
        <v>97</v>
      </c>
      <c r="I94" s="168">
        <v>11</v>
      </c>
      <c r="J94" s="168">
        <v>34</v>
      </c>
      <c r="K94" s="168">
        <v>72</v>
      </c>
      <c r="L94" s="168">
        <v>1</v>
      </c>
      <c r="M94" s="168">
        <v>1</v>
      </c>
      <c r="N94" s="168">
        <v>0</v>
      </c>
      <c r="O94" s="168">
        <v>0</v>
      </c>
      <c r="P94" s="168">
        <v>6</v>
      </c>
      <c r="Q94" s="168">
        <v>0</v>
      </c>
      <c r="R94" s="168">
        <v>0</v>
      </c>
      <c r="S94" s="168">
        <v>1</v>
      </c>
      <c r="T94" s="168">
        <v>0</v>
      </c>
      <c r="U94" s="168">
        <v>0</v>
      </c>
      <c r="V94" s="168">
        <v>0</v>
      </c>
      <c r="W94" s="168">
        <v>0</v>
      </c>
      <c r="X94" s="168">
        <v>15</v>
      </c>
      <c r="Y94" s="168">
        <v>71</v>
      </c>
      <c r="Z94" s="168">
        <v>11</v>
      </c>
      <c r="AA94" s="168">
        <v>53</v>
      </c>
      <c r="AB94" s="168">
        <v>36</v>
      </c>
      <c r="AC94" s="168">
        <v>0</v>
      </c>
      <c r="AD94" s="192">
        <v>8</v>
      </c>
      <c r="AE94" s="167">
        <v>191</v>
      </c>
      <c r="AF94" s="168">
        <v>4</v>
      </c>
      <c r="AG94" s="168">
        <v>81</v>
      </c>
      <c r="AH94" s="168">
        <v>187</v>
      </c>
      <c r="AI94" s="168">
        <v>4</v>
      </c>
      <c r="AJ94" s="234">
        <v>187</v>
      </c>
      <c r="AK94" s="167">
        <v>23</v>
      </c>
      <c r="AL94" s="168">
        <v>10</v>
      </c>
      <c r="AM94" s="192">
        <v>23</v>
      </c>
      <c r="AN94" s="315"/>
      <c r="AO94" s="315"/>
    </row>
    <row r="95" spans="1:41" ht="14.25" thickBot="1">
      <c r="A95" s="316" t="s">
        <v>473</v>
      </c>
      <c r="B95" s="202">
        <f>SUM(B84:B94)</f>
        <v>571</v>
      </c>
      <c r="C95" s="237">
        <f t="shared" ref="C95:AM95" si="7">SUM(C84:C94)</f>
        <v>1839700.2599999998</v>
      </c>
      <c r="D95" s="204">
        <f t="shared" si="7"/>
        <v>637</v>
      </c>
      <c r="E95" s="237">
        <f t="shared" si="7"/>
        <v>2028967.7200000002</v>
      </c>
      <c r="F95" s="205">
        <f t="shared" si="7"/>
        <v>637</v>
      </c>
      <c r="G95" s="204">
        <f t="shared" si="7"/>
        <v>277</v>
      </c>
      <c r="H95" s="204">
        <f t="shared" si="7"/>
        <v>637</v>
      </c>
      <c r="I95" s="204">
        <f t="shared" si="7"/>
        <v>61</v>
      </c>
      <c r="J95" s="204">
        <f t="shared" si="7"/>
        <v>256</v>
      </c>
      <c r="K95" s="204">
        <f t="shared" si="7"/>
        <v>377</v>
      </c>
      <c r="L95" s="204">
        <f t="shared" si="7"/>
        <v>16</v>
      </c>
      <c r="M95" s="204">
        <f t="shared" si="7"/>
        <v>20</v>
      </c>
      <c r="N95" s="204">
        <f t="shared" si="7"/>
        <v>1</v>
      </c>
      <c r="O95" s="204">
        <f t="shared" si="7"/>
        <v>0</v>
      </c>
      <c r="P95" s="204">
        <f t="shared" si="7"/>
        <v>40</v>
      </c>
      <c r="Q95" s="204">
        <f t="shared" si="7"/>
        <v>1</v>
      </c>
      <c r="R95" s="204">
        <f t="shared" si="7"/>
        <v>0</v>
      </c>
      <c r="S95" s="204">
        <f t="shared" si="7"/>
        <v>23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95</v>
      </c>
      <c r="Y95" s="204">
        <f t="shared" si="7"/>
        <v>400</v>
      </c>
      <c r="Z95" s="204">
        <f t="shared" si="7"/>
        <v>142</v>
      </c>
      <c r="AA95" s="204">
        <f t="shared" si="7"/>
        <v>378</v>
      </c>
      <c r="AB95" s="204">
        <f t="shared" si="7"/>
        <v>195</v>
      </c>
      <c r="AC95" s="204">
        <f t="shared" si="7"/>
        <v>0</v>
      </c>
      <c r="AD95" s="206">
        <f t="shared" si="7"/>
        <v>64</v>
      </c>
      <c r="AE95" s="205">
        <f t="shared" si="7"/>
        <v>1288</v>
      </c>
      <c r="AF95" s="204">
        <f t="shared" si="7"/>
        <v>43</v>
      </c>
      <c r="AG95" s="204">
        <f t="shared" si="7"/>
        <v>575</v>
      </c>
      <c r="AH95" s="204">
        <f t="shared" si="7"/>
        <v>1284</v>
      </c>
      <c r="AI95" s="204">
        <f t="shared" si="7"/>
        <v>122</v>
      </c>
      <c r="AJ95" s="238">
        <f t="shared" si="7"/>
        <v>1166</v>
      </c>
      <c r="AK95" s="205">
        <f t="shared" si="7"/>
        <v>246</v>
      </c>
      <c r="AL95" s="204">
        <f t="shared" si="7"/>
        <v>98</v>
      </c>
      <c r="AM95" s="206">
        <f t="shared" si="7"/>
        <v>246</v>
      </c>
      <c r="AN95" s="317"/>
      <c r="AO95" s="317"/>
    </row>
    <row r="96" spans="1:41" ht="14.25" thickBot="1">
      <c r="A96" s="318" t="s">
        <v>386</v>
      </c>
      <c r="B96" s="208">
        <f>B17+B25+B35+B43+B55+B69+B83+B95</f>
        <v>3636</v>
      </c>
      <c r="C96" s="239">
        <f>C17+C25+C35+C43+C55+C69+C83+C95</f>
        <v>11842555.770000001</v>
      </c>
      <c r="D96" s="180">
        <f t="shared" ref="D96:AK96" si="8">D17+D25+D35+D43+D55+D69+D83+D95</f>
        <v>3724</v>
      </c>
      <c r="E96" s="239">
        <f t="shared" si="8"/>
        <v>11897397.9</v>
      </c>
      <c r="F96" s="179">
        <f t="shared" si="8"/>
        <v>3723</v>
      </c>
      <c r="G96" s="180">
        <f t="shared" si="8"/>
        <v>1640</v>
      </c>
      <c r="H96" s="180">
        <f t="shared" si="8"/>
        <v>3714</v>
      </c>
      <c r="I96" s="180">
        <f t="shared" si="8"/>
        <v>283</v>
      </c>
      <c r="J96" s="180">
        <f t="shared" si="8"/>
        <v>1894</v>
      </c>
      <c r="K96" s="180">
        <f t="shared" si="8"/>
        <v>1907</v>
      </c>
      <c r="L96" s="180">
        <f t="shared" si="8"/>
        <v>38</v>
      </c>
      <c r="M96" s="180">
        <f t="shared" si="8"/>
        <v>105</v>
      </c>
      <c r="N96" s="180">
        <f t="shared" si="8"/>
        <v>2</v>
      </c>
      <c r="O96" s="180">
        <f t="shared" si="8"/>
        <v>0</v>
      </c>
      <c r="P96" s="180">
        <f t="shared" si="8"/>
        <v>218</v>
      </c>
      <c r="Q96" s="180">
        <f t="shared" si="8"/>
        <v>10</v>
      </c>
      <c r="R96" s="180">
        <f t="shared" si="8"/>
        <v>0</v>
      </c>
      <c r="S96" s="180">
        <f t="shared" si="8"/>
        <v>264</v>
      </c>
      <c r="T96" s="180">
        <f t="shared" si="8"/>
        <v>0</v>
      </c>
      <c r="U96" s="180">
        <f t="shared" si="8"/>
        <v>0</v>
      </c>
      <c r="V96" s="180">
        <f t="shared" si="8"/>
        <v>0</v>
      </c>
      <c r="W96" s="180">
        <f t="shared" si="8"/>
        <v>2</v>
      </c>
      <c r="X96" s="180">
        <f t="shared" si="8"/>
        <v>425</v>
      </c>
      <c r="Y96" s="180">
        <f t="shared" si="8"/>
        <v>2308</v>
      </c>
      <c r="Z96" s="180">
        <f t="shared" si="8"/>
        <v>990</v>
      </c>
      <c r="AA96" s="180">
        <f t="shared" si="8"/>
        <v>2301</v>
      </c>
      <c r="AB96" s="180">
        <f t="shared" si="8"/>
        <v>1068</v>
      </c>
      <c r="AC96" s="180">
        <f t="shared" si="8"/>
        <v>31</v>
      </c>
      <c r="AD96" s="209">
        <f t="shared" si="8"/>
        <v>323</v>
      </c>
      <c r="AE96" s="179">
        <f t="shared" si="8"/>
        <v>7707</v>
      </c>
      <c r="AF96" s="180">
        <f t="shared" si="8"/>
        <v>214</v>
      </c>
      <c r="AG96" s="180">
        <f t="shared" si="8"/>
        <v>3023</v>
      </c>
      <c r="AH96" s="180">
        <f t="shared" si="8"/>
        <v>6865</v>
      </c>
      <c r="AI96" s="180">
        <f t="shared" si="8"/>
        <v>1543</v>
      </c>
      <c r="AJ96" s="240">
        <f t="shared" si="8"/>
        <v>5189</v>
      </c>
      <c r="AK96" s="179">
        <f t="shared" si="8"/>
        <v>1030</v>
      </c>
      <c r="AL96" s="180">
        <f t="shared" ref="AL96" si="9">AL17+AL25+AL35+AL43+AL55+AL69+AL83+AL95</f>
        <v>470</v>
      </c>
      <c r="AM96" s="209">
        <f t="shared" ref="AM96" si="10">AM17+AM25+AM35+AM43+AM55+AM69+AM83+AM95</f>
        <v>1030</v>
      </c>
      <c r="AN96" s="322"/>
      <c r="AO96" s="322"/>
    </row>
    <row r="97" spans="1:41">
      <c r="AN97" s="311"/>
      <c r="AO97" s="311"/>
    </row>
    <row r="98" spans="1:41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11"/>
      <c r="AO98" s="311"/>
    </row>
    <row r="99" spans="1:41">
      <c r="A99" s="1" t="s">
        <v>491</v>
      </c>
      <c r="B99" s="467">
        <f>B17</f>
        <v>125</v>
      </c>
      <c r="C99" s="352">
        <f t="shared" ref="C99:AO99" si="11">C17</f>
        <v>429437.26999999996</v>
      </c>
      <c r="D99" s="328">
        <f t="shared" si="11"/>
        <v>129</v>
      </c>
      <c r="E99" s="352">
        <f t="shared" si="11"/>
        <v>442405.69000000006</v>
      </c>
      <c r="F99" s="328">
        <f t="shared" si="11"/>
        <v>129</v>
      </c>
      <c r="G99" s="328">
        <f t="shared" si="11"/>
        <v>58</v>
      </c>
      <c r="H99" s="328">
        <f t="shared" si="11"/>
        <v>129</v>
      </c>
      <c r="I99" s="328">
        <f t="shared" si="11"/>
        <v>7</v>
      </c>
      <c r="J99" s="328">
        <f t="shared" si="11"/>
        <v>75</v>
      </c>
      <c r="K99" s="328">
        <f t="shared" si="11"/>
        <v>56</v>
      </c>
      <c r="L99" s="328">
        <f t="shared" si="11"/>
        <v>2</v>
      </c>
      <c r="M99" s="328">
        <f t="shared" si="11"/>
        <v>3</v>
      </c>
      <c r="N99" s="328">
        <f t="shared" si="11"/>
        <v>0</v>
      </c>
      <c r="O99" s="328">
        <f t="shared" si="11"/>
        <v>0</v>
      </c>
      <c r="P99" s="328">
        <f t="shared" si="11"/>
        <v>7</v>
      </c>
      <c r="Q99" s="328">
        <f t="shared" si="11"/>
        <v>0</v>
      </c>
      <c r="R99" s="328">
        <f t="shared" si="11"/>
        <v>0</v>
      </c>
      <c r="S99" s="328">
        <f t="shared" si="11"/>
        <v>10</v>
      </c>
      <c r="T99" s="328">
        <f t="shared" si="11"/>
        <v>0</v>
      </c>
      <c r="U99" s="328">
        <f t="shared" si="11"/>
        <v>0</v>
      </c>
      <c r="V99" s="328">
        <f t="shared" si="11"/>
        <v>0</v>
      </c>
      <c r="W99" s="328">
        <f t="shared" si="11"/>
        <v>1</v>
      </c>
      <c r="X99" s="328">
        <f t="shared" si="11"/>
        <v>10</v>
      </c>
      <c r="Y99" s="328">
        <f t="shared" si="11"/>
        <v>86</v>
      </c>
      <c r="Z99" s="328">
        <f t="shared" si="11"/>
        <v>33</v>
      </c>
      <c r="AA99" s="328">
        <f t="shared" si="11"/>
        <v>86</v>
      </c>
      <c r="AB99" s="328">
        <f t="shared" si="11"/>
        <v>23</v>
      </c>
      <c r="AC99" s="328">
        <f t="shared" si="11"/>
        <v>13</v>
      </c>
      <c r="AD99" s="328">
        <f t="shared" si="11"/>
        <v>7</v>
      </c>
      <c r="AE99" s="328">
        <f t="shared" si="11"/>
        <v>224</v>
      </c>
      <c r="AF99" s="328">
        <f t="shared" si="11"/>
        <v>11</v>
      </c>
      <c r="AG99" s="328">
        <f t="shared" si="11"/>
        <v>55</v>
      </c>
      <c r="AH99" s="328">
        <f t="shared" si="11"/>
        <v>123</v>
      </c>
      <c r="AI99" s="328">
        <f t="shared" si="11"/>
        <v>53</v>
      </c>
      <c r="AJ99" s="328">
        <f t="shared" si="11"/>
        <v>135</v>
      </c>
      <c r="AK99" s="328">
        <f t="shared" si="11"/>
        <v>13</v>
      </c>
      <c r="AL99" s="328">
        <f t="shared" si="11"/>
        <v>5</v>
      </c>
      <c r="AM99" s="328">
        <f t="shared" si="11"/>
        <v>13</v>
      </c>
      <c r="AN99" s="311">
        <f t="shared" si="11"/>
        <v>0</v>
      </c>
      <c r="AO99" s="311">
        <f t="shared" si="11"/>
        <v>0</v>
      </c>
    </row>
    <row r="100" spans="1:41">
      <c r="A100" s="1" t="s">
        <v>386</v>
      </c>
      <c r="B100" s="467">
        <f>B96-B17</f>
        <v>3511</v>
      </c>
      <c r="C100" s="352">
        <f t="shared" ref="C100:AO100" si="12">C96-C17</f>
        <v>11413118.500000002</v>
      </c>
      <c r="D100" s="328">
        <f t="shared" si="12"/>
        <v>3595</v>
      </c>
      <c r="E100" s="352">
        <f t="shared" si="12"/>
        <v>11454992.210000001</v>
      </c>
      <c r="F100" s="328">
        <f t="shared" si="12"/>
        <v>3594</v>
      </c>
      <c r="G100" s="328">
        <f t="shared" si="12"/>
        <v>1582</v>
      </c>
      <c r="H100" s="328">
        <f t="shared" si="12"/>
        <v>3585</v>
      </c>
      <c r="I100" s="328">
        <f t="shared" si="12"/>
        <v>276</v>
      </c>
      <c r="J100" s="328">
        <f t="shared" si="12"/>
        <v>1819</v>
      </c>
      <c r="K100" s="328">
        <f t="shared" si="12"/>
        <v>1851</v>
      </c>
      <c r="L100" s="328">
        <f t="shared" si="12"/>
        <v>36</v>
      </c>
      <c r="M100" s="328">
        <f t="shared" si="12"/>
        <v>102</v>
      </c>
      <c r="N100" s="328">
        <f t="shared" si="12"/>
        <v>2</v>
      </c>
      <c r="O100" s="328">
        <f t="shared" si="12"/>
        <v>0</v>
      </c>
      <c r="P100" s="328">
        <f t="shared" si="12"/>
        <v>211</v>
      </c>
      <c r="Q100" s="328">
        <f t="shared" si="12"/>
        <v>10</v>
      </c>
      <c r="R100" s="328">
        <f t="shared" si="12"/>
        <v>0</v>
      </c>
      <c r="S100" s="328">
        <f t="shared" si="12"/>
        <v>254</v>
      </c>
      <c r="T100" s="328">
        <f t="shared" si="12"/>
        <v>0</v>
      </c>
      <c r="U100" s="328">
        <f t="shared" si="12"/>
        <v>0</v>
      </c>
      <c r="V100" s="328">
        <f t="shared" si="12"/>
        <v>0</v>
      </c>
      <c r="W100" s="328">
        <f t="shared" si="12"/>
        <v>1</v>
      </c>
      <c r="X100" s="328">
        <f t="shared" si="12"/>
        <v>415</v>
      </c>
      <c r="Y100" s="328">
        <f t="shared" si="12"/>
        <v>2222</v>
      </c>
      <c r="Z100" s="328">
        <f t="shared" si="12"/>
        <v>957</v>
      </c>
      <c r="AA100" s="328">
        <f t="shared" si="12"/>
        <v>2215</v>
      </c>
      <c r="AB100" s="328">
        <f t="shared" si="12"/>
        <v>1045</v>
      </c>
      <c r="AC100" s="328">
        <f t="shared" si="12"/>
        <v>18</v>
      </c>
      <c r="AD100" s="328">
        <f t="shared" si="12"/>
        <v>316</v>
      </c>
      <c r="AE100" s="328">
        <f t="shared" si="12"/>
        <v>7483</v>
      </c>
      <c r="AF100" s="328">
        <f t="shared" si="12"/>
        <v>203</v>
      </c>
      <c r="AG100" s="328">
        <f t="shared" si="12"/>
        <v>2968</v>
      </c>
      <c r="AH100" s="328">
        <f t="shared" si="12"/>
        <v>6742</v>
      </c>
      <c r="AI100" s="328">
        <f t="shared" si="12"/>
        <v>1490</v>
      </c>
      <c r="AJ100" s="328">
        <f t="shared" si="12"/>
        <v>5054</v>
      </c>
      <c r="AK100" s="328">
        <f t="shared" si="12"/>
        <v>1017</v>
      </c>
      <c r="AL100" s="328">
        <f t="shared" si="12"/>
        <v>465</v>
      </c>
      <c r="AM100" s="328">
        <f t="shared" si="12"/>
        <v>1017</v>
      </c>
      <c r="AN100" s="311">
        <f t="shared" si="12"/>
        <v>0</v>
      </c>
      <c r="AO100" s="311">
        <f t="shared" si="12"/>
        <v>0</v>
      </c>
    </row>
    <row r="101" spans="1:4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</row>
    <row r="102" spans="1:41">
      <c r="AN102" s="311"/>
      <c r="AO102" s="311"/>
    </row>
    <row r="103" spans="1:41">
      <c r="AN103" s="311"/>
      <c r="AO103" s="311"/>
    </row>
    <row r="104" spans="1:41">
      <c r="AN104" s="311"/>
      <c r="AO104" s="311"/>
    </row>
    <row r="105" spans="1:41">
      <c r="AN105" s="311"/>
      <c r="AO105" s="311"/>
    </row>
    <row r="106" spans="1:41">
      <c r="AN106" s="311"/>
      <c r="AO106" s="311"/>
    </row>
    <row r="107" spans="1:41">
      <c r="AN107" s="311"/>
      <c r="AO107" s="311"/>
    </row>
    <row r="108" spans="1:41">
      <c r="AN108" s="311"/>
      <c r="AO108" s="311"/>
    </row>
    <row r="109" spans="1:41">
      <c r="AN109" s="311"/>
      <c r="AO109" s="311"/>
    </row>
    <row r="110" spans="1:41">
      <c r="AN110" s="311"/>
      <c r="AO110" s="311"/>
    </row>
    <row r="111" spans="1:41">
      <c r="AN111" s="311"/>
      <c r="AO111" s="311"/>
    </row>
    <row r="112" spans="1:41">
      <c r="AN112" s="311"/>
      <c r="AO112" s="311"/>
    </row>
    <row r="113" spans="40:41">
      <c r="AN113" s="311"/>
      <c r="AO113" s="311"/>
    </row>
    <row r="114" spans="40:41">
      <c r="AN114" s="311"/>
      <c r="AO114" s="311"/>
    </row>
    <row r="115" spans="40:41">
      <c r="AN115" s="311"/>
      <c r="AO115" s="311"/>
    </row>
    <row r="116" spans="40:41">
      <c r="AN116" s="311"/>
      <c r="AO116" s="311"/>
    </row>
    <row r="117" spans="40:41">
      <c r="AN117" s="311"/>
      <c r="AO117" s="311"/>
    </row>
    <row r="118" spans="40:41">
      <c r="AN118" s="311"/>
      <c r="AO118" s="311"/>
    </row>
    <row r="119" spans="40:41">
      <c r="AN119" s="311"/>
      <c r="AO119" s="311"/>
    </row>
    <row r="120" spans="40:41">
      <c r="AN120" s="311"/>
      <c r="AO120" s="311"/>
    </row>
    <row r="121" spans="40:41">
      <c r="AN121" s="311"/>
      <c r="AO121" s="311"/>
    </row>
    <row r="122" spans="40:41">
      <c r="AN122" s="311"/>
      <c r="AO122" s="311"/>
    </row>
  </sheetData>
  <mergeCells count="21">
    <mergeCell ref="AN5:AN8"/>
    <mergeCell ref="AO5:AO8"/>
    <mergeCell ref="A5:A7"/>
    <mergeCell ref="AA6:AD6"/>
    <mergeCell ref="B5:C5"/>
    <mergeCell ref="D5:E5"/>
    <mergeCell ref="F5:AD5"/>
    <mergeCell ref="B6:B7"/>
    <mergeCell ref="E6:E7"/>
    <mergeCell ref="G6:H6"/>
    <mergeCell ref="C6:C7"/>
    <mergeCell ref="D6:D7"/>
    <mergeCell ref="AK5:AM5"/>
    <mergeCell ref="AE5:AJ5"/>
    <mergeCell ref="AF6:AH6"/>
    <mergeCell ref="AK6:AK7"/>
    <mergeCell ref="I6:W6"/>
    <mergeCell ref="X6:Z6"/>
    <mergeCell ref="AL6:AM6"/>
    <mergeCell ref="AE6:AE7"/>
    <mergeCell ref="AI6:AJ6"/>
  </mergeCells>
  <phoneticPr fontId="17" type="noConversion"/>
  <conditionalFormatting sqref="AW8:AZ11">
    <cfRule type="cellIs" dxfId="196" priority="40" stopIfTrue="1" operator="greaterThan">
      <formula>$AV8</formula>
    </cfRule>
  </conditionalFormatting>
  <conditionalFormatting sqref="AN14:AO14">
    <cfRule type="cellIs" dxfId="195" priority="47" stopIfTrue="1" operator="greaterThan">
      <formula>#REF!</formula>
    </cfRule>
  </conditionalFormatting>
  <conditionalFormatting sqref="F9:F96">
    <cfRule type="cellIs" dxfId="194" priority="17" operator="notEqual">
      <formula>$AA9+$AB9+$AC9+$AD9</formula>
    </cfRule>
    <cfRule type="cellIs" dxfId="193" priority="18" operator="notEqual">
      <formula>$X9+$Y9+$Z9</formula>
    </cfRule>
    <cfRule type="cellIs" dxfId="192" priority="19" operator="notEqual">
      <formula>$D9</formula>
    </cfRule>
  </conditionalFormatting>
  <conditionalFormatting sqref="G9:H96">
    <cfRule type="cellIs" dxfId="191" priority="16" operator="greaterThan">
      <formula>$F9</formula>
    </cfRule>
  </conditionalFormatting>
  <conditionalFormatting sqref="I9:W96">
    <cfRule type="cellIs" dxfId="190" priority="15" operator="greaterThan">
      <formula>$H9</formula>
    </cfRule>
  </conditionalFormatting>
  <conditionalFormatting sqref="X9:AD96">
    <cfRule type="cellIs" dxfId="189" priority="14" operator="greaterThan">
      <formula>$F9</formula>
    </cfRule>
  </conditionalFormatting>
  <conditionalFormatting sqref="AF9:AJ96">
    <cfRule type="cellIs" dxfId="188" priority="13" operator="greaterThan">
      <formula>$AE9</formula>
    </cfRule>
  </conditionalFormatting>
  <conditionalFormatting sqref="AE9:AE96">
    <cfRule type="cellIs" dxfId="187" priority="12" operator="lessThan">
      <formula>$AJ9+$AI9</formula>
    </cfRule>
  </conditionalFormatting>
  <conditionalFormatting sqref="AL9:AM96">
    <cfRule type="cellIs" dxfId="186" priority="11" operator="greaterThan">
      <formula>$AK9</formula>
    </cfRule>
  </conditionalFormatting>
  <conditionalFormatting sqref="AW8:AZ11">
    <cfRule type="cellIs" dxfId="185" priority="10" stopIfTrue="1" operator="greaterThan">
      <formula>$AV8</formula>
    </cfRule>
  </conditionalFormatting>
  <conditionalFormatting sqref="F9:F96">
    <cfRule type="cellIs" dxfId="184" priority="7" operator="notEqual">
      <formula>$AA9+$AB9+$AC9+$AD9</formula>
    </cfRule>
    <cfRule type="cellIs" dxfId="183" priority="8" operator="notEqual">
      <formula>$X9+$Y9+$Z9</formula>
    </cfRule>
    <cfRule type="cellIs" dxfId="182" priority="9" operator="notEqual">
      <formula>$D9</formula>
    </cfRule>
  </conditionalFormatting>
  <conditionalFormatting sqref="G9:H96">
    <cfRule type="cellIs" dxfId="181" priority="6" operator="greaterThan">
      <formula>$F9</formula>
    </cfRule>
  </conditionalFormatting>
  <conditionalFormatting sqref="I9:W96">
    <cfRule type="cellIs" dxfId="180" priority="5" operator="greaterThan">
      <formula>$H9</formula>
    </cfRule>
  </conditionalFormatting>
  <conditionalFormatting sqref="X9:AD96">
    <cfRule type="cellIs" dxfId="179" priority="4" operator="greaterThan">
      <formula>$F9</formula>
    </cfRule>
  </conditionalFormatting>
  <conditionalFormatting sqref="AF9:AJ96">
    <cfRule type="cellIs" dxfId="178" priority="3" operator="greaterThan">
      <formula>$AE9</formula>
    </cfRule>
  </conditionalFormatting>
  <conditionalFormatting sqref="AE9:AE96">
    <cfRule type="cellIs" dxfId="177" priority="2" operator="lessThan">
      <formula>$AJ9+$AI9</formula>
    </cfRule>
  </conditionalFormatting>
  <conditionalFormatting sqref="AL9:AM96">
    <cfRule type="cellIs" dxfId="176" priority="1" operator="greaterThan">
      <formula>$AK9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00"/>
  <sheetViews>
    <sheetView showGridLines="0" topLeftCell="A40" zoomScale="85" zoomScaleNormal="85" workbookViewId="0">
      <selection activeCell="J1" sqref="J1:J1048576"/>
    </sheetView>
  </sheetViews>
  <sheetFormatPr defaultRowHeight="12.75"/>
  <cols>
    <col min="1" max="1" width="32.7109375" style="1" customWidth="1"/>
    <col min="2" max="2" width="11.28515625" style="1" customWidth="1"/>
    <col min="3" max="3" width="21.7109375" style="1" customWidth="1"/>
    <col min="4" max="4" width="12.28515625" style="1" customWidth="1"/>
    <col min="5" max="5" width="20.7109375" style="1" customWidth="1"/>
    <col min="6" max="6" width="10.7109375" style="1" customWidth="1"/>
    <col min="7" max="8" width="12.42578125" style="1" customWidth="1"/>
    <col min="9" max="9" width="8.5703125" style="1" customWidth="1"/>
    <col min="10" max="10" width="9.140625" style="1"/>
    <col min="11" max="11" width="10.7109375" style="1" customWidth="1"/>
    <col min="12" max="12" width="12.5703125" style="1" customWidth="1"/>
    <col min="13" max="13" width="10.7109375" style="1" customWidth="1"/>
    <col min="14" max="14" width="11.7109375" style="1" customWidth="1"/>
    <col min="15" max="30" width="10.7109375" style="1" customWidth="1"/>
    <col min="31" max="31" width="9" style="27" customWidth="1"/>
    <col min="32" max="32" width="10.28515625" style="27" customWidth="1"/>
    <col min="33" max="33" width="8.7109375" style="27" customWidth="1"/>
    <col min="34" max="34" width="11.42578125" style="27" customWidth="1"/>
    <col min="35" max="35" width="10.5703125" style="27" customWidth="1"/>
    <col min="36" max="36" width="11.140625" style="27" customWidth="1"/>
    <col min="37" max="38" width="10.7109375" style="1" customWidth="1"/>
    <col min="39" max="39" width="13" style="1" customWidth="1"/>
    <col min="40" max="40" width="12" style="1" customWidth="1"/>
    <col min="41" max="43" width="10.7109375" style="1" customWidth="1"/>
    <col min="44" max="44" width="11.140625" style="1" customWidth="1"/>
    <col min="45" max="45" width="10.7109375" style="1" customWidth="1"/>
    <col min="46" max="46" width="12.140625" style="1" customWidth="1"/>
    <col min="47" max="49" width="10.7109375" style="1" customWidth="1"/>
    <col min="50" max="50" width="13.5703125" style="1" customWidth="1"/>
    <col min="51" max="53" width="9.140625" style="1"/>
    <col min="54" max="54" width="20.7109375" style="1" customWidth="1"/>
    <col min="55" max="16384" width="9.140625" style="1"/>
  </cols>
  <sheetData>
    <row r="1" spans="1:50" s="7" customFormat="1" ht="20.25">
      <c r="A1" s="26" t="s">
        <v>490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7"/>
      <c r="AF1" s="27"/>
      <c r="AG1" s="27"/>
      <c r="AH1" s="27"/>
      <c r="AI1" s="27"/>
      <c r="AJ1" s="27"/>
      <c r="AK1" s="1"/>
      <c r="AL1" s="1"/>
      <c r="AM1" s="1"/>
      <c r="AN1" s="1"/>
      <c r="AO1" s="1"/>
      <c r="AP1" s="1"/>
      <c r="AQ1" s="1"/>
      <c r="AR1" s="1"/>
      <c r="AS1" s="9"/>
      <c r="AT1" s="9"/>
      <c r="AU1" s="1"/>
      <c r="AV1" s="1"/>
      <c r="AW1" s="1"/>
      <c r="AX1" s="1"/>
    </row>
    <row r="2" spans="1:50" s="12" customFormat="1" ht="15.75">
      <c r="A2" s="28" t="s">
        <v>501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29"/>
      <c r="AF2" s="29"/>
      <c r="AG2" s="29"/>
      <c r="AH2" s="29"/>
      <c r="AI2" s="29"/>
      <c r="AJ2" s="29"/>
      <c r="AK2" s="11"/>
      <c r="AL2" s="11"/>
      <c r="AM2" s="11"/>
      <c r="AN2" s="11"/>
      <c r="AO2" s="11"/>
      <c r="AP2" s="11"/>
      <c r="AQ2" s="11"/>
      <c r="AR2" s="11"/>
      <c r="AS2" s="13"/>
      <c r="AT2" s="13"/>
      <c r="AU2" s="11"/>
      <c r="AV2" s="11"/>
      <c r="AW2" s="11"/>
      <c r="AX2" s="11"/>
    </row>
    <row r="3" spans="1:50" s="12" customFormat="1" ht="15.7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9"/>
      <c r="AF3" s="29"/>
      <c r="AG3" s="29"/>
      <c r="AH3" s="29"/>
      <c r="AI3" s="29"/>
      <c r="AJ3" s="29"/>
      <c r="AK3" s="11"/>
      <c r="AL3" s="11"/>
      <c r="AM3" s="11"/>
      <c r="AN3" s="11"/>
      <c r="AO3" s="11"/>
      <c r="AP3" s="11"/>
      <c r="AQ3" s="11"/>
      <c r="AR3" s="11"/>
      <c r="AS3" s="13"/>
      <c r="AT3" s="13"/>
      <c r="AU3" s="11"/>
      <c r="AV3" s="11"/>
      <c r="AW3" s="11"/>
      <c r="AX3" s="11"/>
    </row>
    <row r="4" spans="1:50" s="8" customFormat="1" ht="14.25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1"/>
      <c r="AF4" s="21"/>
      <c r="AG4" s="21"/>
      <c r="AH4" s="21"/>
      <c r="AI4" s="21"/>
      <c r="AJ4" s="21"/>
      <c r="AK4" s="1"/>
      <c r="AL4" s="1"/>
      <c r="AM4" s="2" t="s">
        <v>212</v>
      </c>
      <c r="AN4" s="1"/>
      <c r="AO4" s="1"/>
      <c r="AP4" s="1"/>
      <c r="AR4" s="1"/>
      <c r="AS4" s="10"/>
      <c r="AT4" s="10"/>
      <c r="AU4" s="1"/>
      <c r="AV4" s="1"/>
      <c r="AX4" s="1"/>
    </row>
    <row r="5" spans="1:50" s="8" customFormat="1" ht="44.25" customHeight="1">
      <c r="A5" s="544" t="s">
        <v>231</v>
      </c>
      <c r="B5" s="668" t="s">
        <v>9</v>
      </c>
      <c r="C5" s="669"/>
      <c r="D5" s="672" t="s">
        <v>4</v>
      </c>
      <c r="E5" s="673"/>
      <c r="F5" s="536" t="s">
        <v>304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87"/>
      <c r="AE5" s="651" t="s">
        <v>305</v>
      </c>
      <c r="AF5" s="652"/>
      <c r="AG5" s="652"/>
      <c r="AH5" s="652"/>
      <c r="AI5" s="652"/>
      <c r="AJ5" s="652"/>
      <c r="AK5" s="536" t="s">
        <v>307</v>
      </c>
      <c r="AL5" s="537"/>
      <c r="AM5" s="587"/>
    </row>
    <row r="6" spans="1:50" s="8" customFormat="1" ht="25.5" customHeight="1">
      <c r="A6" s="545"/>
      <c r="B6" s="698" t="s">
        <v>2</v>
      </c>
      <c r="C6" s="636" t="s">
        <v>256</v>
      </c>
      <c r="D6" s="636" t="s">
        <v>3</v>
      </c>
      <c r="E6" s="699" t="s">
        <v>256</v>
      </c>
      <c r="F6" s="54"/>
      <c r="G6" s="539" t="s">
        <v>46</v>
      </c>
      <c r="H6" s="540"/>
      <c r="I6" s="702" t="s">
        <v>356</v>
      </c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35" t="s">
        <v>249</v>
      </c>
      <c r="Y6" s="635"/>
      <c r="Z6" s="635"/>
      <c r="AA6" s="635" t="s">
        <v>250</v>
      </c>
      <c r="AB6" s="635"/>
      <c r="AC6" s="635"/>
      <c r="AD6" s="624"/>
      <c r="AE6" s="703" t="s">
        <v>45</v>
      </c>
      <c r="AF6" s="700" t="s">
        <v>46</v>
      </c>
      <c r="AG6" s="701"/>
      <c r="AH6" s="704"/>
      <c r="AI6" s="700" t="s">
        <v>306</v>
      </c>
      <c r="AJ6" s="701"/>
      <c r="AK6" s="588" t="s">
        <v>45</v>
      </c>
      <c r="AL6" s="603" t="s">
        <v>46</v>
      </c>
      <c r="AM6" s="529"/>
    </row>
    <row r="7" spans="1:50" s="8" customFormat="1" ht="38.25" customHeight="1">
      <c r="A7" s="546"/>
      <c r="B7" s="664"/>
      <c r="C7" s="637"/>
      <c r="D7" s="637"/>
      <c r="E7" s="667"/>
      <c r="F7" s="408" t="s">
        <v>45</v>
      </c>
      <c r="G7" s="409" t="s">
        <v>47</v>
      </c>
      <c r="H7" s="417" t="s">
        <v>49</v>
      </c>
      <c r="I7" s="413" t="s">
        <v>132</v>
      </c>
      <c r="J7" s="415" t="s">
        <v>133</v>
      </c>
      <c r="K7" s="415" t="s">
        <v>134</v>
      </c>
      <c r="L7" s="415" t="s">
        <v>135</v>
      </c>
      <c r="M7" s="415" t="s">
        <v>136</v>
      </c>
      <c r="N7" s="415" t="s">
        <v>137</v>
      </c>
      <c r="O7" s="415" t="s">
        <v>138</v>
      </c>
      <c r="P7" s="412" t="s">
        <v>139</v>
      </c>
      <c r="Q7" s="411" t="s">
        <v>140</v>
      </c>
      <c r="R7" s="415" t="s">
        <v>141</v>
      </c>
      <c r="S7" s="415" t="s">
        <v>227</v>
      </c>
      <c r="T7" s="415" t="s">
        <v>143</v>
      </c>
      <c r="U7" s="415" t="s">
        <v>144</v>
      </c>
      <c r="V7" s="415" t="s">
        <v>145</v>
      </c>
      <c r="W7" s="412" t="s">
        <v>228</v>
      </c>
      <c r="X7" s="415" t="s">
        <v>246</v>
      </c>
      <c r="Y7" s="415" t="s">
        <v>238</v>
      </c>
      <c r="Z7" s="415" t="s">
        <v>239</v>
      </c>
      <c r="AA7" s="414" t="s">
        <v>244</v>
      </c>
      <c r="AB7" s="414" t="s">
        <v>242</v>
      </c>
      <c r="AC7" s="414" t="s">
        <v>243</v>
      </c>
      <c r="AD7" s="419" t="s">
        <v>245</v>
      </c>
      <c r="AE7" s="661"/>
      <c r="AF7" s="410" t="s">
        <v>277</v>
      </c>
      <c r="AG7" s="411" t="s">
        <v>47</v>
      </c>
      <c r="AH7" s="411" t="s">
        <v>73</v>
      </c>
      <c r="AI7" s="411" t="s">
        <v>63</v>
      </c>
      <c r="AJ7" s="411" t="s">
        <v>58</v>
      </c>
      <c r="AK7" s="589"/>
      <c r="AL7" s="410" t="s">
        <v>47</v>
      </c>
      <c r="AM7" s="419" t="s">
        <v>73</v>
      </c>
    </row>
    <row r="8" spans="1:50" s="8" customFormat="1" ht="13.5" thickBot="1">
      <c r="A8" s="73">
        <v>1</v>
      </c>
      <c r="B8" s="65">
        <v>2</v>
      </c>
      <c r="C8" s="66">
        <v>3</v>
      </c>
      <c r="D8" s="74">
        <v>4</v>
      </c>
      <c r="E8" s="66">
        <v>5</v>
      </c>
      <c r="F8" s="65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  <c r="X8" s="66">
        <v>24</v>
      </c>
      <c r="Y8" s="66">
        <v>25</v>
      </c>
      <c r="Z8" s="66">
        <v>26</v>
      </c>
      <c r="AA8" s="66">
        <v>27</v>
      </c>
      <c r="AB8" s="66">
        <v>28</v>
      </c>
      <c r="AC8" s="66">
        <v>29</v>
      </c>
      <c r="AD8" s="67">
        <v>30</v>
      </c>
      <c r="AE8" s="65">
        <v>31</v>
      </c>
      <c r="AF8" s="66">
        <v>32</v>
      </c>
      <c r="AG8" s="66">
        <v>33</v>
      </c>
      <c r="AH8" s="66">
        <v>34</v>
      </c>
      <c r="AI8" s="66">
        <v>35</v>
      </c>
      <c r="AJ8" s="82">
        <v>36</v>
      </c>
      <c r="AK8" s="65">
        <v>37</v>
      </c>
      <c r="AL8" s="66">
        <v>38</v>
      </c>
      <c r="AM8" s="67">
        <v>39</v>
      </c>
    </row>
    <row r="9" spans="1:50" ht="13.5" thickTop="1">
      <c r="A9" s="424" t="s">
        <v>387</v>
      </c>
      <c r="B9" s="163">
        <v>0</v>
      </c>
      <c r="C9" s="425">
        <v>0</v>
      </c>
      <c r="D9" s="426">
        <v>0</v>
      </c>
      <c r="E9" s="427">
        <v>0</v>
      </c>
      <c r="F9" s="428">
        <v>0</v>
      </c>
      <c r="G9" s="428">
        <v>0</v>
      </c>
      <c r="H9" s="428">
        <v>0</v>
      </c>
      <c r="I9" s="429">
        <v>0</v>
      </c>
      <c r="J9" s="429">
        <v>0</v>
      </c>
      <c r="K9" s="429">
        <v>0</v>
      </c>
      <c r="L9" s="429">
        <v>0</v>
      </c>
      <c r="M9" s="429">
        <v>0</v>
      </c>
      <c r="N9" s="429">
        <v>0</v>
      </c>
      <c r="O9" s="429">
        <v>0</v>
      </c>
      <c r="P9" s="429">
        <v>0</v>
      </c>
      <c r="Q9" s="429">
        <v>0</v>
      </c>
      <c r="R9" s="429">
        <v>0</v>
      </c>
      <c r="S9" s="429">
        <v>0</v>
      </c>
      <c r="T9" s="429">
        <v>0</v>
      </c>
      <c r="U9" s="429">
        <v>0</v>
      </c>
      <c r="V9" s="429">
        <v>0</v>
      </c>
      <c r="W9" s="430">
        <v>0</v>
      </c>
      <c r="X9" s="429">
        <v>0</v>
      </c>
      <c r="Y9" s="429">
        <v>0</v>
      </c>
      <c r="Z9" s="429">
        <v>0</v>
      </c>
      <c r="AA9" s="429">
        <v>0</v>
      </c>
      <c r="AB9" s="429">
        <v>0</v>
      </c>
      <c r="AC9" s="429">
        <v>0</v>
      </c>
      <c r="AD9" s="430">
        <v>0</v>
      </c>
      <c r="AE9" s="431">
        <v>0</v>
      </c>
      <c r="AF9" s="426">
        <v>0</v>
      </c>
      <c r="AG9" s="426">
        <v>0</v>
      </c>
      <c r="AH9" s="426">
        <v>0</v>
      </c>
      <c r="AI9" s="432">
        <v>0</v>
      </c>
      <c r="AJ9" s="433">
        <v>0</v>
      </c>
      <c r="AK9" s="434">
        <v>0</v>
      </c>
      <c r="AL9" s="435">
        <v>0</v>
      </c>
      <c r="AM9" s="436">
        <v>0</v>
      </c>
    </row>
    <row r="10" spans="1:50">
      <c r="A10" s="437" t="s">
        <v>388</v>
      </c>
      <c r="B10" s="126">
        <v>0</v>
      </c>
      <c r="C10" s="220">
        <v>0</v>
      </c>
      <c r="D10" s="473">
        <v>0</v>
      </c>
      <c r="E10" s="474">
        <v>0</v>
      </c>
      <c r="F10" s="479">
        <v>0</v>
      </c>
      <c r="G10" s="480">
        <v>0</v>
      </c>
      <c r="H10" s="473">
        <v>0</v>
      </c>
      <c r="I10" s="473">
        <v>0</v>
      </c>
      <c r="J10" s="473">
        <v>0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0</v>
      </c>
      <c r="T10" s="473">
        <v>0</v>
      </c>
      <c r="U10" s="473">
        <v>0</v>
      </c>
      <c r="V10" s="473">
        <v>0</v>
      </c>
      <c r="W10" s="473">
        <v>0</v>
      </c>
      <c r="X10" s="480">
        <v>0</v>
      </c>
      <c r="Y10" s="480">
        <v>0</v>
      </c>
      <c r="Z10" s="480">
        <v>0</v>
      </c>
      <c r="AA10" s="473">
        <v>0</v>
      </c>
      <c r="AB10" s="473">
        <v>0</v>
      </c>
      <c r="AC10" s="473">
        <v>0</v>
      </c>
      <c r="AD10" s="481">
        <v>0</v>
      </c>
      <c r="AE10" s="138">
        <v>0</v>
      </c>
      <c r="AF10" s="127">
        <v>0</v>
      </c>
      <c r="AG10" s="127">
        <v>0</v>
      </c>
      <c r="AH10" s="127">
        <v>0</v>
      </c>
      <c r="AI10" s="127">
        <v>0</v>
      </c>
      <c r="AJ10" s="129">
        <v>0</v>
      </c>
      <c r="AK10" s="438">
        <v>0</v>
      </c>
      <c r="AL10" s="439">
        <v>0</v>
      </c>
      <c r="AM10" s="482">
        <v>0</v>
      </c>
    </row>
    <row r="11" spans="1:50">
      <c r="A11" s="437" t="s">
        <v>389</v>
      </c>
      <c r="B11" s="126">
        <v>0</v>
      </c>
      <c r="C11" s="469">
        <v>0</v>
      </c>
      <c r="D11" s="439">
        <v>0</v>
      </c>
      <c r="E11" s="475">
        <v>0</v>
      </c>
      <c r="F11" s="438">
        <v>0</v>
      </c>
      <c r="G11" s="439">
        <v>0</v>
      </c>
      <c r="H11" s="439">
        <v>0</v>
      </c>
      <c r="I11" s="439">
        <v>0</v>
      </c>
      <c r="J11" s="439">
        <v>0</v>
      </c>
      <c r="K11" s="439">
        <v>0</v>
      </c>
      <c r="L11" s="439">
        <v>0</v>
      </c>
      <c r="M11" s="439">
        <v>0</v>
      </c>
      <c r="N11" s="439">
        <v>0</v>
      </c>
      <c r="O11" s="439">
        <v>0</v>
      </c>
      <c r="P11" s="439">
        <v>0</v>
      </c>
      <c r="Q11" s="439">
        <v>0</v>
      </c>
      <c r="R11" s="439">
        <v>0</v>
      </c>
      <c r="S11" s="439">
        <v>0</v>
      </c>
      <c r="T11" s="439">
        <v>0</v>
      </c>
      <c r="U11" s="439">
        <v>0</v>
      </c>
      <c r="V11" s="439">
        <v>0</v>
      </c>
      <c r="W11" s="439">
        <v>0</v>
      </c>
      <c r="X11" s="439">
        <v>0</v>
      </c>
      <c r="Y11" s="439">
        <v>0</v>
      </c>
      <c r="Z11" s="439">
        <v>0</v>
      </c>
      <c r="AA11" s="439">
        <v>0</v>
      </c>
      <c r="AB11" s="439">
        <v>0</v>
      </c>
      <c r="AC11" s="439">
        <v>0</v>
      </c>
      <c r="AD11" s="441">
        <v>0</v>
      </c>
      <c r="AE11" s="138">
        <v>0</v>
      </c>
      <c r="AF11" s="127">
        <v>0</v>
      </c>
      <c r="AG11" s="127">
        <v>0</v>
      </c>
      <c r="AH11" s="127">
        <v>0</v>
      </c>
      <c r="AI11" s="127">
        <v>0</v>
      </c>
      <c r="AJ11" s="129">
        <v>0</v>
      </c>
      <c r="AK11" s="438">
        <v>0</v>
      </c>
      <c r="AL11" s="439">
        <v>0</v>
      </c>
      <c r="AM11" s="440">
        <v>0</v>
      </c>
    </row>
    <row r="12" spans="1:50">
      <c r="A12" s="437" t="s">
        <v>390</v>
      </c>
      <c r="B12" s="126">
        <v>0</v>
      </c>
      <c r="C12" s="469">
        <v>0</v>
      </c>
      <c r="D12" s="439">
        <v>0</v>
      </c>
      <c r="E12" s="475">
        <v>0</v>
      </c>
      <c r="F12" s="438">
        <v>0</v>
      </c>
      <c r="G12" s="439">
        <v>0</v>
      </c>
      <c r="H12" s="439">
        <v>0</v>
      </c>
      <c r="I12" s="439">
        <v>0</v>
      </c>
      <c r="J12" s="439">
        <v>0</v>
      </c>
      <c r="K12" s="439">
        <v>0</v>
      </c>
      <c r="L12" s="439">
        <v>0</v>
      </c>
      <c r="M12" s="439">
        <v>0</v>
      </c>
      <c r="N12" s="439">
        <v>0</v>
      </c>
      <c r="O12" s="439">
        <v>0</v>
      </c>
      <c r="P12" s="439">
        <v>0</v>
      </c>
      <c r="Q12" s="439">
        <v>0</v>
      </c>
      <c r="R12" s="439">
        <v>0</v>
      </c>
      <c r="S12" s="439">
        <v>0</v>
      </c>
      <c r="T12" s="439">
        <v>0</v>
      </c>
      <c r="U12" s="439">
        <v>0</v>
      </c>
      <c r="V12" s="439">
        <v>0</v>
      </c>
      <c r="W12" s="439">
        <v>0</v>
      </c>
      <c r="X12" s="439">
        <v>0</v>
      </c>
      <c r="Y12" s="439">
        <v>0</v>
      </c>
      <c r="Z12" s="439">
        <v>0</v>
      </c>
      <c r="AA12" s="439">
        <v>0</v>
      </c>
      <c r="AB12" s="439">
        <v>0</v>
      </c>
      <c r="AC12" s="439">
        <v>0</v>
      </c>
      <c r="AD12" s="441">
        <v>0</v>
      </c>
      <c r="AE12" s="138">
        <v>0</v>
      </c>
      <c r="AF12" s="127">
        <v>0</v>
      </c>
      <c r="AG12" s="127">
        <v>0</v>
      </c>
      <c r="AH12" s="127">
        <v>0</v>
      </c>
      <c r="AI12" s="127">
        <v>0</v>
      </c>
      <c r="AJ12" s="129">
        <v>0</v>
      </c>
      <c r="AK12" s="438">
        <v>0</v>
      </c>
      <c r="AL12" s="439">
        <v>0</v>
      </c>
      <c r="AM12" s="440">
        <v>0</v>
      </c>
    </row>
    <row r="13" spans="1:50">
      <c r="A13" s="437" t="s">
        <v>391</v>
      </c>
      <c r="B13" s="126">
        <v>0</v>
      </c>
      <c r="C13" s="469">
        <v>0</v>
      </c>
      <c r="D13" s="439">
        <v>0</v>
      </c>
      <c r="E13" s="475">
        <v>0</v>
      </c>
      <c r="F13" s="438">
        <v>0</v>
      </c>
      <c r="G13" s="439">
        <v>0</v>
      </c>
      <c r="H13" s="439">
        <v>0</v>
      </c>
      <c r="I13" s="439">
        <v>0</v>
      </c>
      <c r="J13" s="439">
        <v>0</v>
      </c>
      <c r="K13" s="439">
        <v>0</v>
      </c>
      <c r="L13" s="439">
        <v>0</v>
      </c>
      <c r="M13" s="439">
        <v>0</v>
      </c>
      <c r="N13" s="439">
        <v>0</v>
      </c>
      <c r="O13" s="439">
        <v>0</v>
      </c>
      <c r="P13" s="439">
        <v>0</v>
      </c>
      <c r="Q13" s="439">
        <v>0</v>
      </c>
      <c r="R13" s="439">
        <v>0</v>
      </c>
      <c r="S13" s="439">
        <v>0</v>
      </c>
      <c r="T13" s="439">
        <v>0</v>
      </c>
      <c r="U13" s="439">
        <v>0</v>
      </c>
      <c r="V13" s="439">
        <v>0</v>
      </c>
      <c r="W13" s="439">
        <v>0</v>
      </c>
      <c r="X13" s="439">
        <v>0</v>
      </c>
      <c r="Y13" s="439">
        <v>0</v>
      </c>
      <c r="Z13" s="439">
        <v>0</v>
      </c>
      <c r="AA13" s="439">
        <v>0</v>
      </c>
      <c r="AB13" s="439">
        <v>0</v>
      </c>
      <c r="AC13" s="439">
        <v>0</v>
      </c>
      <c r="AD13" s="441">
        <v>0</v>
      </c>
      <c r="AE13" s="138">
        <v>0</v>
      </c>
      <c r="AF13" s="127">
        <v>0</v>
      </c>
      <c r="AG13" s="127">
        <v>0</v>
      </c>
      <c r="AH13" s="127">
        <v>0</v>
      </c>
      <c r="AI13" s="127">
        <v>0</v>
      </c>
      <c r="AJ13" s="129">
        <v>0</v>
      </c>
      <c r="AK13" s="438">
        <v>0</v>
      </c>
      <c r="AL13" s="439">
        <v>0</v>
      </c>
      <c r="AM13" s="440">
        <v>0</v>
      </c>
    </row>
    <row r="14" spans="1:50">
      <c r="A14" s="437" t="s">
        <v>392</v>
      </c>
      <c r="B14" s="126">
        <v>0</v>
      </c>
      <c r="C14" s="469">
        <v>0</v>
      </c>
      <c r="D14" s="439">
        <v>0</v>
      </c>
      <c r="E14" s="475">
        <v>0</v>
      </c>
      <c r="F14" s="438">
        <v>0</v>
      </c>
      <c r="G14" s="439">
        <v>0</v>
      </c>
      <c r="H14" s="439">
        <v>0</v>
      </c>
      <c r="I14" s="439">
        <v>0</v>
      </c>
      <c r="J14" s="439">
        <v>0</v>
      </c>
      <c r="K14" s="439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  <c r="Q14" s="439">
        <v>0</v>
      </c>
      <c r="R14" s="439">
        <v>0</v>
      </c>
      <c r="S14" s="439">
        <v>0</v>
      </c>
      <c r="T14" s="439">
        <v>0</v>
      </c>
      <c r="U14" s="439">
        <v>0</v>
      </c>
      <c r="V14" s="439">
        <v>0</v>
      </c>
      <c r="W14" s="439">
        <v>0</v>
      </c>
      <c r="X14" s="439">
        <v>0</v>
      </c>
      <c r="Y14" s="439">
        <v>0</v>
      </c>
      <c r="Z14" s="439">
        <v>0</v>
      </c>
      <c r="AA14" s="439">
        <v>0</v>
      </c>
      <c r="AB14" s="439">
        <v>0</v>
      </c>
      <c r="AC14" s="439">
        <v>0</v>
      </c>
      <c r="AD14" s="441">
        <v>0</v>
      </c>
      <c r="AE14" s="138">
        <v>0</v>
      </c>
      <c r="AF14" s="127">
        <v>0</v>
      </c>
      <c r="AG14" s="127">
        <v>0</v>
      </c>
      <c r="AH14" s="127">
        <v>0</v>
      </c>
      <c r="AI14" s="127">
        <v>0</v>
      </c>
      <c r="AJ14" s="129">
        <v>0</v>
      </c>
      <c r="AK14" s="438">
        <v>0</v>
      </c>
      <c r="AL14" s="439">
        <v>0</v>
      </c>
      <c r="AM14" s="440">
        <v>0</v>
      </c>
    </row>
    <row r="15" spans="1:50">
      <c r="A15" s="437" t="s">
        <v>393</v>
      </c>
      <c r="B15" s="126">
        <v>90</v>
      </c>
      <c r="C15" s="469">
        <v>273212.81</v>
      </c>
      <c r="D15" s="439">
        <v>72</v>
      </c>
      <c r="E15" s="475">
        <v>217689.8</v>
      </c>
      <c r="F15" s="438">
        <v>77</v>
      </c>
      <c r="G15" s="439">
        <v>6</v>
      </c>
      <c r="H15" s="439">
        <v>58</v>
      </c>
      <c r="I15" s="439">
        <v>2</v>
      </c>
      <c r="J15" s="439">
        <v>28</v>
      </c>
      <c r="K15" s="439">
        <v>48</v>
      </c>
      <c r="L15" s="439">
        <v>0</v>
      </c>
      <c r="M15" s="439">
        <v>0</v>
      </c>
      <c r="N15" s="439">
        <v>0</v>
      </c>
      <c r="O15" s="439">
        <v>0</v>
      </c>
      <c r="P15" s="439">
        <v>4</v>
      </c>
      <c r="Q15" s="439">
        <v>0</v>
      </c>
      <c r="R15" s="439">
        <v>0</v>
      </c>
      <c r="S15" s="439">
        <v>1</v>
      </c>
      <c r="T15" s="439">
        <v>0</v>
      </c>
      <c r="U15" s="439">
        <v>0</v>
      </c>
      <c r="V15" s="439">
        <v>0</v>
      </c>
      <c r="W15" s="439">
        <v>0</v>
      </c>
      <c r="X15" s="439">
        <v>5</v>
      </c>
      <c r="Y15" s="439">
        <v>56</v>
      </c>
      <c r="Z15" s="439">
        <v>16</v>
      </c>
      <c r="AA15" s="439">
        <v>46</v>
      </c>
      <c r="AB15" s="439">
        <v>18</v>
      </c>
      <c r="AC15" s="439">
        <v>13</v>
      </c>
      <c r="AD15" s="441">
        <v>0</v>
      </c>
      <c r="AE15" s="138">
        <v>45</v>
      </c>
      <c r="AF15" s="127">
        <v>5</v>
      </c>
      <c r="AG15" s="127">
        <v>2</v>
      </c>
      <c r="AH15" s="127">
        <v>27</v>
      </c>
      <c r="AI15" s="127">
        <v>20</v>
      </c>
      <c r="AJ15" s="129">
        <v>10</v>
      </c>
      <c r="AK15" s="438">
        <v>32</v>
      </c>
      <c r="AL15" s="439">
        <v>4</v>
      </c>
      <c r="AM15" s="440">
        <v>26</v>
      </c>
    </row>
    <row r="16" spans="1:50">
      <c r="A16" s="437" t="s">
        <v>394</v>
      </c>
      <c r="B16" s="126">
        <v>0</v>
      </c>
      <c r="C16" s="469">
        <v>0</v>
      </c>
      <c r="D16" s="439">
        <v>0</v>
      </c>
      <c r="E16" s="475">
        <v>0</v>
      </c>
      <c r="F16" s="438">
        <v>0</v>
      </c>
      <c r="G16" s="439">
        <v>0</v>
      </c>
      <c r="H16" s="439">
        <v>0</v>
      </c>
      <c r="I16" s="439">
        <v>0</v>
      </c>
      <c r="J16" s="439">
        <v>0</v>
      </c>
      <c r="K16" s="439">
        <v>0</v>
      </c>
      <c r="L16" s="439">
        <v>0</v>
      </c>
      <c r="M16" s="439">
        <v>0</v>
      </c>
      <c r="N16" s="439">
        <v>0</v>
      </c>
      <c r="O16" s="439">
        <v>0</v>
      </c>
      <c r="P16" s="439">
        <v>0</v>
      </c>
      <c r="Q16" s="439">
        <v>0</v>
      </c>
      <c r="R16" s="439">
        <v>0</v>
      </c>
      <c r="S16" s="439">
        <v>0</v>
      </c>
      <c r="T16" s="439">
        <v>0</v>
      </c>
      <c r="U16" s="439">
        <v>0</v>
      </c>
      <c r="V16" s="439">
        <v>0</v>
      </c>
      <c r="W16" s="439">
        <v>0</v>
      </c>
      <c r="X16" s="439">
        <v>0</v>
      </c>
      <c r="Y16" s="439">
        <v>0</v>
      </c>
      <c r="Z16" s="439">
        <v>0</v>
      </c>
      <c r="AA16" s="439">
        <v>0</v>
      </c>
      <c r="AB16" s="439">
        <v>0</v>
      </c>
      <c r="AC16" s="439">
        <v>0</v>
      </c>
      <c r="AD16" s="441">
        <v>0</v>
      </c>
      <c r="AE16" s="138">
        <v>0</v>
      </c>
      <c r="AF16" s="127">
        <v>0</v>
      </c>
      <c r="AG16" s="127">
        <v>0</v>
      </c>
      <c r="AH16" s="127">
        <v>0</v>
      </c>
      <c r="AI16" s="127">
        <v>0</v>
      </c>
      <c r="AJ16" s="129">
        <v>0</v>
      </c>
      <c r="AK16" s="438">
        <v>0</v>
      </c>
      <c r="AL16" s="439">
        <v>0</v>
      </c>
      <c r="AM16" s="440">
        <v>0</v>
      </c>
    </row>
    <row r="17" spans="1:51" ht="13.5">
      <c r="A17" s="442" t="s">
        <v>395</v>
      </c>
      <c r="B17" s="200">
        <f>SUM(B9:B16)</f>
        <v>90</v>
      </c>
      <c r="C17" s="470">
        <f t="shared" ref="C17:AM17" si="0">SUM(C9:C16)</f>
        <v>273212.81</v>
      </c>
      <c r="D17" s="443">
        <f t="shared" si="0"/>
        <v>72</v>
      </c>
      <c r="E17" s="476">
        <f t="shared" si="0"/>
        <v>217689.8</v>
      </c>
      <c r="F17" s="445">
        <f t="shared" si="0"/>
        <v>77</v>
      </c>
      <c r="G17" s="443">
        <f t="shared" si="0"/>
        <v>6</v>
      </c>
      <c r="H17" s="443">
        <f t="shared" si="0"/>
        <v>58</v>
      </c>
      <c r="I17" s="443">
        <f t="shared" si="0"/>
        <v>2</v>
      </c>
      <c r="J17" s="443">
        <f t="shared" si="0"/>
        <v>28</v>
      </c>
      <c r="K17" s="443">
        <f t="shared" si="0"/>
        <v>48</v>
      </c>
      <c r="L17" s="443">
        <f t="shared" si="0"/>
        <v>0</v>
      </c>
      <c r="M17" s="443">
        <f t="shared" si="0"/>
        <v>0</v>
      </c>
      <c r="N17" s="443">
        <f t="shared" si="0"/>
        <v>0</v>
      </c>
      <c r="O17" s="443">
        <f t="shared" si="0"/>
        <v>0</v>
      </c>
      <c r="P17" s="443">
        <f t="shared" si="0"/>
        <v>4</v>
      </c>
      <c r="Q17" s="443">
        <f t="shared" si="0"/>
        <v>0</v>
      </c>
      <c r="R17" s="443">
        <f t="shared" si="0"/>
        <v>0</v>
      </c>
      <c r="S17" s="443">
        <f t="shared" si="0"/>
        <v>1</v>
      </c>
      <c r="T17" s="443">
        <f t="shared" si="0"/>
        <v>0</v>
      </c>
      <c r="U17" s="443">
        <f t="shared" si="0"/>
        <v>0</v>
      </c>
      <c r="V17" s="443">
        <f t="shared" si="0"/>
        <v>0</v>
      </c>
      <c r="W17" s="443">
        <f t="shared" si="0"/>
        <v>0</v>
      </c>
      <c r="X17" s="443">
        <f t="shared" si="0"/>
        <v>5</v>
      </c>
      <c r="Y17" s="443">
        <f t="shared" si="0"/>
        <v>56</v>
      </c>
      <c r="Z17" s="443">
        <f t="shared" si="0"/>
        <v>16</v>
      </c>
      <c r="AA17" s="443">
        <f t="shared" si="0"/>
        <v>46</v>
      </c>
      <c r="AB17" s="443">
        <f t="shared" si="0"/>
        <v>18</v>
      </c>
      <c r="AC17" s="443">
        <f t="shared" si="0"/>
        <v>13</v>
      </c>
      <c r="AD17" s="446">
        <f t="shared" si="0"/>
        <v>0</v>
      </c>
      <c r="AE17" s="447">
        <f t="shared" si="0"/>
        <v>45</v>
      </c>
      <c r="AF17" s="448">
        <f t="shared" si="0"/>
        <v>5</v>
      </c>
      <c r="AG17" s="448">
        <f t="shared" si="0"/>
        <v>2</v>
      </c>
      <c r="AH17" s="448">
        <f t="shared" si="0"/>
        <v>27</v>
      </c>
      <c r="AI17" s="448">
        <f t="shared" si="0"/>
        <v>20</v>
      </c>
      <c r="AJ17" s="449">
        <f t="shared" si="0"/>
        <v>10</v>
      </c>
      <c r="AK17" s="445">
        <f t="shared" si="0"/>
        <v>32</v>
      </c>
      <c r="AL17" s="443">
        <f t="shared" si="0"/>
        <v>4</v>
      </c>
      <c r="AM17" s="444">
        <f t="shared" si="0"/>
        <v>26</v>
      </c>
    </row>
    <row r="18" spans="1:51">
      <c r="A18" s="437" t="s">
        <v>396</v>
      </c>
      <c r="B18" s="126">
        <v>259</v>
      </c>
      <c r="C18" s="469">
        <v>715927.06</v>
      </c>
      <c r="D18" s="439">
        <v>238</v>
      </c>
      <c r="E18" s="475">
        <v>637674.5</v>
      </c>
      <c r="F18" s="438">
        <v>265</v>
      </c>
      <c r="G18" s="439">
        <v>78</v>
      </c>
      <c r="H18" s="439">
        <v>183</v>
      </c>
      <c r="I18" s="439">
        <v>8</v>
      </c>
      <c r="J18" s="439">
        <v>82</v>
      </c>
      <c r="K18" s="439">
        <v>139</v>
      </c>
      <c r="L18" s="439">
        <v>1</v>
      </c>
      <c r="M18" s="439">
        <v>0</v>
      </c>
      <c r="N18" s="439">
        <v>0</v>
      </c>
      <c r="O18" s="439">
        <v>0</v>
      </c>
      <c r="P18" s="439">
        <v>6</v>
      </c>
      <c r="Q18" s="439">
        <v>0</v>
      </c>
      <c r="R18" s="439">
        <v>0</v>
      </c>
      <c r="S18" s="439">
        <v>6</v>
      </c>
      <c r="T18" s="439">
        <v>0</v>
      </c>
      <c r="U18" s="439">
        <v>0</v>
      </c>
      <c r="V18" s="439">
        <v>0</v>
      </c>
      <c r="W18" s="439">
        <v>0</v>
      </c>
      <c r="X18" s="439">
        <v>46</v>
      </c>
      <c r="Y18" s="439">
        <v>169</v>
      </c>
      <c r="Z18" s="439">
        <v>50</v>
      </c>
      <c r="AA18" s="439">
        <v>223</v>
      </c>
      <c r="AB18" s="439">
        <v>37</v>
      </c>
      <c r="AC18" s="439">
        <v>0</v>
      </c>
      <c r="AD18" s="441">
        <v>5</v>
      </c>
      <c r="AE18" s="138">
        <v>194</v>
      </c>
      <c r="AF18" s="127">
        <v>0</v>
      </c>
      <c r="AG18" s="127">
        <v>44</v>
      </c>
      <c r="AH18" s="127">
        <v>127</v>
      </c>
      <c r="AI18" s="127">
        <v>0</v>
      </c>
      <c r="AJ18" s="129">
        <v>0</v>
      </c>
      <c r="AK18" s="438">
        <v>79</v>
      </c>
      <c r="AL18" s="439">
        <v>34</v>
      </c>
      <c r="AM18" s="440">
        <v>60</v>
      </c>
    </row>
    <row r="19" spans="1:51">
      <c r="A19" s="437" t="s">
        <v>397</v>
      </c>
      <c r="B19" s="126">
        <v>49</v>
      </c>
      <c r="C19" s="469">
        <v>142447.66</v>
      </c>
      <c r="D19" s="439">
        <v>48</v>
      </c>
      <c r="E19" s="475">
        <v>139555.92000000001</v>
      </c>
      <c r="F19" s="438">
        <v>49</v>
      </c>
      <c r="G19" s="439">
        <v>6</v>
      </c>
      <c r="H19" s="439">
        <v>33</v>
      </c>
      <c r="I19" s="439">
        <v>3</v>
      </c>
      <c r="J19" s="439">
        <v>18</v>
      </c>
      <c r="K19" s="439">
        <v>19</v>
      </c>
      <c r="L19" s="439">
        <v>0</v>
      </c>
      <c r="M19" s="439">
        <v>0</v>
      </c>
      <c r="N19" s="439">
        <v>0</v>
      </c>
      <c r="O19" s="439">
        <v>0</v>
      </c>
      <c r="P19" s="439">
        <v>3</v>
      </c>
      <c r="Q19" s="439">
        <v>1</v>
      </c>
      <c r="R19" s="439">
        <v>0</v>
      </c>
      <c r="S19" s="439">
        <v>3</v>
      </c>
      <c r="T19" s="439">
        <v>0</v>
      </c>
      <c r="U19" s="439">
        <v>0</v>
      </c>
      <c r="V19" s="439">
        <v>0</v>
      </c>
      <c r="W19" s="439">
        <v>1</v>
      </c>
      <c r="X19" s="439">
        <v>8</v>
      </c>
      <c r="Y19" s="439">
        <v>32</v>
      </c>
      <c r="Z19" s="439">
        <v>9</v>
      </c>
      <c r="AA19" s="439">
        <v>43</v>
      </c>
      <c r="AB19" s="439">
        <v>5</v>
      </c>
      <c r="AC19" s="439">
        <v>0</v>
      </c>
      <c r="AD19" s="441">
        <v>1</v>
      </c>
      <c r="AE19" s="138">
        <v>27</v>
      </c>
      <c r="AF19" s="127">
        <v>1</v>
      </c>
      <c r="AG19" s="127">
        <v>4</v>
      </c>
      <c r="AH19" s="127">
        <v>20</v>
      </c>
      <c r="AI19" s="127">
        <v>0</v>
      </c>
      <c r="AJ19" s="129">
        <v>27</v>
      </c>
      <c r="AK19" s="438">
        <v>22</v>
      </c>
      <c r="AL19" s="439">
        <v>2</v>
      </c>
      <c r="AM19" s="440">
        <v>13</v>
      </c>
    </row>
    <row r="20" spans="1:51">
      <c r="A20" s="437" t="s">
        <v>398</v>
      </c>
      <c r="B20" s="126">
        <v>25</v>
      </c>
      <c r="C20" s="469">
        <v>58986.89</v>
      </c>
      <c r="D20" s="439">
        <v>25</v>
      </c>
      <c r="E20" s="475">
        <v>59586.89</v>
      </c>
      <c r="F20" s="438">
        <v>32</v>
      </c>
      <c r="G20" s="439">
        <v>3</v>
      </c>
      <c r="H20" s="439">
        <v>27</v>
      </c>
      <c r="I20" s="439">
        <v>2</v>
      </c>
      <c r="J20" s="439">
        <v>14</v>
      </c>
      <c r="K20" s="439">
        <v>20</v>
      </c>
      <c r="L20" s="439">
        <v>0</v>
      </c>
      <c r="M20" s="439">
        <v>0</v>
      </c>
      <c r="N20" s="439">
        <v>0</v>
      </c>
      <c r="O20" s="439">
        <v>0</v>
      </c>
      <c r="P20" s="439">
        <v>0</v>
      </c>
      <c r="Q20" s="439">
        <v>0</v>
      </c>
      <c r="R20" s="439">
        <v>0</v>
      </c>
      <c r="S20" s="439">
        <v>1</v>
      </c>
      <c r="T20" s="439">
        <v>0</v>
      </c>
      <c r="U20" s="439">
        <v>1</v>
      </c>
      <c r="V20" s="439">
        <v>0</v>
      </c>
      <c r="W20" s="439">
        <v>1</v>
      </c>
      <c r="X20" s="439">
        <v>3</v>
      </c>
      <c r="Y20" s="439">
        <v>22</v>
      </c>
      <c r="Z20" s="439">
        <v>7</v>
      </c>
      <c r="AA20" s="439">
        <v>25</v>
      </c>
      <c r="AB20" s="439">
        <v>6</v>
      </c>
      <c r="AC20" s="439">
        <v>0</v>
      </c>
      <c r="AD20" s="441">
        <v>1</v>
      </c>
      <c r="AE20" s="138">
        <v>32</v>
      </c>
      <c r="AF20" s="127">
        <v>1</v>
      </c>
      <c r="AG20" s="127">
        <v>3</v>
      </c>
      <c r="AH20" s="127">
        <v>27</v>
      </c>
      <c r="AI20" s="127">
        <v>5</v>
      </c>
      <c r="AJ20" s="129">
        <v>27</v>
      </c>
      <c r="AK20" s="438">
        <v>0</v>
      </c>
      <c r="AL20" s="439">
        <v>0</v>
      </c>
      <c r="AM20" s="440">
        <v>0</v>
      </c>
    </row>
    <row r="21" spans="1:51">
      <c r="A21" s="437" t="s">
        <v>399</v>
      </c>
      <c r="B21" s="126">
        <v>53</v>
      </c>
      <c r="C21" s="469">
        <v>122302.35</v>
      </c>
      <c r="D21" s="439">
        <v>53</v>
      </c>
      <c r="E21" s="475">
        <v>124302.35</v>
      </c>
      <c r="F21" s="438">
        <v>58</v>
      </c>
      <c r="G21" s="439">
        <v>3</v>
      </c>
      <c r="H21" s="439">
        <v>46</v>
      </c>
      <c r="I21" s="439">
        <v>3</v>
      </c>
      <c r="J21" s="439">
        <v>10</v>
      </c>
      <c r="K21" s="439">
        <v>35</v>
      </c>
      <c r="L21" s="439">
        <v>0</v>
      </c>
      <c r="M21" s="439">
        <v>1</v>
      </c>
      <c r="N21" s="439">
        <v>0</v>
      </c>
      <c r="O21" s="439">
        <v>0</v>
      </c>
      <c r="P21" s="439">
        <v>3</v>
      </c>
      <c r="Q21" s="439">
        <v>0</v>
      </c>
      <c r="R21" s="439">
        <v>0</v>
      </c>
      <c r="S21" s="439">
        <v>3</v>
      </c>
      <c r="T21" s="439">
        <v>1</v>
      </c>
      <c r="U21" s="439">
        <v>0</v>
      </c>
      <c r="V21" s="439">
        <v>0</v>
      </c>
      <c r="W21" s="439">
        <v>2</v>
      </c>
      <c r="X21" s="439">
        <v>12</v>
      </c>
      <c r="Y21" s="439">
        <v>40</v>
      </c>
      <c r="Z21" s="439">
        <v>6</v>
      </c>
      <c r="AA21" s="439">
        <v>48</v>
      </c>
      <c r="AB21" s="439">
        <v>9</v>
      </c>
      <c r="AC21" s="439">
        <v>0</v>
      </c>
      <c r="AD21" s="441">
        <v>1</v>
      </c>
      <c r="AE21" s="138">
        <v>58</v>
      </c>
      <c r="AF21" s="127">
        <v>1</v>
      </c>
      <c r="AG21" s="127">
        <v>3</v>
      </c>
      <c r="AH21" s="127">
        <v>46</v>
      </c>
      <c r="AI21" s="127">
        <v>12</v>
      </c>
      <c r="AJ21" s="129">
        <v>45</v>
      </c>
      <c r="AK21" s="438">
        <v>0</v>
      </c>
      <c r="AL21" s="439">
        <v>0</v>
      </c>
      <c r="AM21" s="440">
        <v>0</v>
      </c>
    </row>
    <row r="22" spans="1:51">
      <c r="A22" s="437" t="s">
        <v>400</v>
      </c>
      <c r="B22" s="126">
        <v>124</v>
      </c>
      <c r="C22" s="469">
        <v>356625.75</v>
      </c>
      <c r="D22" s="439">
        <v>120</v>
      </c>
      <c r="E22" s="475">
        <v>346214.13</v>
      </c>
      <c r="F22" s="438">
        <v>127</v>
      </c>
      <c r="G22" s="439">
        <v>19</v>
      </c>
      <c r="H22" s="439">
        <v>96</v>
      </c>
      <c r="I22" s="439">
        <v>1</v>
      </c>
      <c r="J22" s="439">
        <v>52</v>
      </c>
      <c r="K22" s="439">
        <v>74</v>
      </c>
      <c r="L22" s="439">
        <v>1</v>
      </c>
      <c r="M22" s="439">
        <v>0</v>
      </c>
      <c r="N22" s="439">
        <v>0</v>
      </c>
      <c r="O22" s="439">
        <v>0</v>
      </c>
      <c r="P22" s="439">
        <v>2</v>
      </c>
      <c r="Q22" s="439">
        <v>1</v>
      </c>
      <c r="R22" s="439">
        <v>0</v>
      </c>
      <c r="S22" s="439">
        <v>12</v>
      </c>
      <c r="T22" s="439">
        <v>0</v>
      </c>
      <c r="U22" s="439">
        <v>0</v>
      </c>
      <c r="V22" s="439">
        <v>0</v>
      </c>
      <c r="W22" s="439">
        <v>2</v>
      </c>
      <c r="X22" s="439">
        <v>6</v>
      </c>
      <c r="Y22" s="439">
        <v>95</v>
      </c>
      <c r="Z22" s="439">
        <v>26</v>
      </c>
      <c r="AA22" s="439">
        <v>111</v>
      </c>
      <c r="AB22" s="439">
        <v>16</v>
      </c>
      <c r="AC22" s="439">
        <v>0</v>
      </c>
      <c r="AD22" s="441">
        <v>0</v>
      </c>
      <c r="AE22" s="138">
        <v>101</v>
      </c>
      <c r="AF22" s="127">
        <v>8</v>
      </c>
      <c r="AG22" s="127">
        <v>15</v>
      </c>
      <c r="AH22" s="127">
        <v>79</v>
      </c>
      <c r="AI22" s="127">
        <v>16</v>
      </c>
      <c r="AJ22" s="129">
        <v>77</v>
      </c>
      <c r="AK22" s="438">
        <v>26</v>
      </c>
      <c r="AL22" s="439">
        <v>4</v>
      </c>
      <c r="AM22" s="440">
        <v>17</v>
      </c>
    </row>
    <row r="23" spans="1:51">
      <c r="A23" s="437" t="s">
        <v>401</v>
      </c>
      <c r="B23" s="126">
        <v>65</v>
      </c>
      <c r="C23" s="469">
        <v>195840.3</v>
      </c>
      <c r="D23" s="439">
        <v>60</v>
      </c>
      <c r="E23" s="475">
        <v>180442.8</v>
      </c>
      <c r="F23" s="438">
        <v>66</v>
      </c>
      <c r="G23" s="439">
        <v>10</v>
      </c>
      <c r="H23" s="439">
        <v>53</v>
      </c>
      <c r="I23" s="439">
        <v>2</v>
      </c>
      <c r="J23" s="439">
        <v>26</v>
      </c>
      <c r="K23" s="439">
        <v>42</v>
      </c>
      <c r="L23" s="439">
        <v>1</v>
      </c>
      <c r="M23" s="439">
        <v>1</v>
      </c>
      <c r="N23" s="439">
        <v>0</v>
      </c>
      <c r="O23" s="439">
        <v>0</v>
      </c>
      <c r="P23" s="439">
        <v>1</v>
      </c>
      <c r="Q23" s="439">
        <v>0</v>
      </c>
      <c r="R23" s="439">
        <v>0</v>
      </c>
      <c r="S23" s="439">
        <v>2</v>
      </c>
      <c r="T23" s="439">
        <v>0</v>
      </c>
      <c r="U23" s="439">
        <v>0</v>
      </c>
      <c r="V23" s="439">
        <v>0</v>
      </c>
      <c r="W23" s="439">
        <v>0</v>
      </c>
      <c r="X23" s="439">
        <v>5</v>
      </c>
      <c r="Y23" s="439">
        <v>50</v>
      </c>
      <c r="Z23" s="439">
        <v>11</v>
      </c>
      <c r="AA23" s="439">
        <v>62</v>
      </c>
      <c r="AB23" s="439">
        <v>4</v>
      </c>
      <c r="AC23" s="439">
        <v>0</v>
      </c>
      <c r="AD23" s="441">
        <v>0</v>
      </c>
      <c r="AE23" s="138">
        <v>64</v>
      </c>
      <c r="AF23" s="127">
        <v>7</v>
      </c>
      <c r="AG23" s="127">
        <v>10</v>
      </c>
      <c r="AH23" s="127">
        <v>51</v>
      </c>
      <c r="AI23" s="127">
        <v>12</v>
      </c>
      <c r="AJ23" s="129">
        <v>45</v>
      </c>
      <c r="AK23" s="438">
        <v>2</v>
      </c>
      <c r="AL23" s="439">
        <v>0</v>
      </c>
      <c r="AM23" s="440">
        <v>2</v>
      </c>
    </row>
    <row r="24" spans="1:51">
      <c r="A24" s="437" t="s">
        <v>402</v>
      </c>
      <c r="B24" s="126">
        <v>62</v>
      </c>
      <c r="C24" s="469">
        <v>167360.54999999999</v>
      </c>
      <c r="D24" s="439">
        <v>62</v>
      </c>
      <c r="E24" s="475">
        <v>167360.54999999999</v>
      </c>
      <c r="F24" s="438">
        <v>68</v>
      </c>
      <c r="G24" s="439">
        <v>12</v>
      </c>
      <c r="H24" s="439">
        <v>53</v>
      </c>
      <c r="I24" s="439">
        <v>2</v>
      </c>
      <c r="J24" s="439">
        <v>39</v>
      </c>
      <c r="K24" s="439">
        <v>26</v>
      </c>
      <c r="L24" s="439">
        <v>0</v>
      </c>
      <c r="M24" s="439">
        <v>0</v>
      </c>
      <c r="N24" s="439">
        <v>0</v>
      </c>
      <c r="O24" s="439">
        <v>0</v>
      </c>
      <c r="P24" s="439">
        <v>1</v>
      </c>
      <c r="Q24" s="439">
        <v>1</v>
      </c>
      <c r="R24" s="439">
        <v>0</v>
      </c>
      <c r="S24" s="439">
        <v>4</v>
      </c>
      <c r="T24" s="439">
        <v>0</v>
      </c>
      <c r="U24" s="439">
        <v>0</v>
      </c>
      <c r="V24" s="439">
        <v>0</v>
      </c>
      <c r="W24" s="439">
        <v>0</v>
      </c>
      <c r="X24" s="439">
        <v>4</v>
      </c>
      <c r="Y24" s="439">
        <v>43</v>
      </c>
      <c r="Z24" s="439">
        <v>21</v>
      </c>
      <c r="AA24" s="439">
        <v>61</v>
      </c>
      <c r="AB24" s="439">
        <v>7</v>
      </c>
      <c r="AC24" s="439">
        <v>0</v>
      </c>
      <c r="AD24" s="441">
        <v>0</v>
      </c>
      <c r="AE24" s="138">
        <v>65</v>
      </c>
      <c r="AF24" s="127">
        <v>2</v>
      </c>
      <c r="AG24" s="127">
        <v>0</v>
      </c>
      <c r="AH24" s="127">
        <v>1</v>
      </c>
      <c r="AI24" s="127">
        <v>0</v>
      </c>
      <c r="AJ24" s="129">
        <v>61</v>
      </c>
      <c r="AK24" s="438">
        <v>7</v>
      </c>
      <c r="AL24" s="439">
        <v>1</v>
      </c>
      <c r="AM24" s="440">
        <v>4</v>
      </c>
      <c r="AY24" s="450"/>
    </row>
    <row r="25" spans="1:51" ht="13.5">
      <c r="A25" s="442" t="s">
        <v>403</v>
      </c>
      <c r="B25" s="200">
        <f>SUM(B18:B24)</f>
        <v>637</v>
      </c>
      <c r="C25" s="470">
        <f t="shared" ref="C25:AM25" si="1">SUM(C18:C24)</f>
        <v>1759490.56</v>
      </c>
      <c r="D25" s="443">
        <f t="shared" si="1"/>
        <v>606</v>
      </c>
      <c r="E25" s="476">
        <f t="shared" si="1"/>
        <v>1655137.1400000001</v>
      </c>
      <c r="F25" s="445">
        <f t="shared" si="1"/>
        <v>665</v>
      </c>
      <c r="G25" s="443">
        <f t="shared" si="1"/>
        <v>131</v>
      </c>
      <c r="H25" s="443">
        <f t="shared" si="1"/>
        <v>491</v>
      </c>
      <c r="I25" s="443">
        <f t="shared" si="1"/>
        <v>21</v>
      </c>
      <c r="J25" s="443">
        <f t="shared" si="1"/>
        <v>241</v>
      </c>
      <c r="K25" s="443">
        <f t="shared" si="1"/>
        <v>355</v>
      </c>
      <c r="L25" s="443">
        <f t="shared" si="1"/>
        <v>3</v>
      </c>
      <c r="M25" s="443">
        <f t="shared" si="1"/>
        <v>2</v>
      </c>
      <c r="N25" s="443">
        <f t="shared" si="1"/>
        <v>0</v>
      </c>
      <c r="O25" s="443">
        <f t="shared" si="1"/>
        <v>0</v>
      </c>
      <c r="P25" s="443">
        <f t="shared" si="1"/>
        <v>16</v>
      </c>
      <c r="Q25" s="443">
        <f t="shared" si="1"/>
        <v>3</v>
      </c>
      <c r="R25" s="443">
        <f t="shared" si="1"/>
        <v>0</v>
      </c>
      <c r="S25" s="443">
        <f t="shared" si="1"/>
        <v>31</v>
      </c>
      <c r="T25" s="443">
        <f t="shared" si="1"/>
        <v>1</v>
      </c>
      <c r="U25" s="443">
        <f t="shared" si="1"/>
        <v>1</v>
      </c>
      <c r="V25" s="443">
        <f t="shared" si="1"/>
        <v>0</v>
      </c>
      <c r="W25" s="443">
        <f t="shared" si="1"/>
        <v>6</v>
      </c>
      <c r="X25" s="443">
        <f t="shared" si="1"/>
        <v>84</v>
      </c>
      <c r="Y25" s="443">
        <f t="shared" si="1"/>
        <v>451</v>
      </c>
      <c r="Z25" s="443">
        <f t="shared" si="1"/>
        <v>130</v>
      </c>
      <c r="AA25" s="443">
        <f t="shared" si="1"/>
        <v>573</v>
      </c>
      <c r="AB25" s="443">
        <f t="shared" si="1"/>
        <v>84</v>
      </c>
      <c r="AC25" s="443">
        <f t="shared" si="1"/>
        <v>0</v>
      </c>
      <c r="AD25" s="446">
        <f t="shared" si="1"/>
        <v>8</v>
      </c>
      <c r="AE25" s="447">
        <f t="shared" si="1"/>
        <v>541</v>
      </c>
      <c r="AF25" s="448">
        <f t="shared" si="1"/>
        <v>20</v>
      </c>
      <c r="AG25" s="448">
        <f t="shared" si="1"/>
        <v>79</v>
      </c>
      <c r="AH25" s="448">
        <f t="shared" si="1"/>
        <v>351</v>
      </c>
      <c r="AI25" s="448">
        <f t="shared" si="1"/>
        <v>45</v>
      </c>
      <c r="AJ25" s="449">
        <f t="shared" si="1"/>
        <v>282</v>
      </c>
      <c r="AK25" s="445">
        <f t="shared" si="1"/>
        <v>136</v>
      </c>
      <c r="AL25" s="443">
        <f t="shared" si="1"/>
        <v>41</v>
      </c>
      <c r="AM25" s="444">
        <f t="shared" si="1"/>
        <v>96</v>
      </c>
      <c r="AY25" s="450"/>
    </row>
    <row r="26" spans="1:51">
      <c r="A26" s="437" t="s">
        <v>404</v>
      </c>
      <c r="B26" s="126">
        <v>36</v>
      </c>
      <c r="C26" s="469">
        <v>90249.39</v>
      </c>
      <c r="D26" s="439">
        <v>36</v>
      </c>
      <c r="E26" s="475">
        <v>90249.39</v>
      </c>
      <c r="F26" s="438">
        <v>43</v>
      </c>
      <c r="G26" s="439">
        <v>9</v>
      </c>
      <c r="H26" s="439">
        <v>34</v>
      </c>
      <c r="I26" s="439">
        <v>1</v>
      </c>
      <c r="J26" s="439">
        <v>16</v>
      </c>
      <c r="K26" s="439">
        <v>27</v>
      </c>
      <c r="L26" s="439">
        <v>0</v>
      </c>
      <c r="M26" s="439">
        <v>0</v>
      </c>
      <c r="N26" s="439">
        <v>0</v>
      </c>
      <c r="O26" s="439">
        <v>0</v>
      </c>
      <c r="P26" s="439">
        <v>2</v>
      </c>
      <c r="Q26" s="439">
        <v>0</v>
      </c>
      <c r="R26" s="439">
        <v>0</v>
      </c>
      <c r="S26" s="439">
        <v>0</v>
      </c>
      <c r="T26" s="439">
        <v>1</v>
      </c>
      <c r="U26" s="439">
        <v>0</v>
      </c>
      <c r="V26" s="439">
        <v>0</v>
      </c>
      <c r="W26" s="439">
        <v>1</v>
      </c>
      <c r="X26" s="439">
        <v>3</v>
      </c>
      <c r="Y26" s="439">
        <v>33</v>
      </c>
      <c r="Z26" s="439">
        <v>7</v>
      </c>
      <c r="AA26" s="439">
        <v>38</v>
      </c>
      <c r="AB26" s="439">
        <v>3</v>
      </c>
      <c r="AC26" s="439">
        <v>0</v>
      </c>
      <c r="AD26" s="441">
        <v>2</v>
      </c>
      <c r="AE26" s="138">
        <v>33</v>
      </c>
      <c r="AF26" s="127">
        <v>7</v>
      </c>
      <c r="AG26" s="127">
        <v>7</v>
      </c>
      <c r="AH26" s="127">
        <v>25</v>
      </c>
      <c r="AI26" s="127">
        <v>7</v>
      </c>
      <c r="AJ26" s="129">
        <v>26</v>
      </c>
      <c r="AK26" s="438">
        <v>10</v>
      </c>
      <c r="AL26" s="439">
        <v>2</v>
      </c>
      <c r="AM26" s="440">
        <v>9</v>
      </c>
    </row>
    <row r="27" spans="1:51">
      <c r="A27" s="437" t="s">
        <v>405</v>
      </c>
      <c r="B27" s="126">
        <v>7</v>
      </c>
      <c r="C27" s="469">
        <v>21331.66</v>
      </c>
      <c r="D27" s="439">
        <v>7</v>
      </c>
      <c r="E27" s="475">
        <v>21331.66</v>
      </c>
      <c r="F27" s="438">
        <v>7</v>
      </c>
      <c r="G27" s="439">
        <v>2</v>
      </c>
      <c r="H27" s="439">
        <v>7</v>
      </c>
      <c r="I27" s="439">
        <v>0</v>
      </c>
      <c r="J27" s="439">
        <v>3</v>
      </c>
      <c r="K27" s="439">
        <v>4</v>
      </c>
      <c r="L27" s="439">
        <v>0</v>
      </c>
      <c r="M27" s="439">
        <v>0</v>
      </c>
      <c r="N27" s="439">
        <v>0</v>
      </c>
      <c r="O27" s="439">
        <v>0</v>
      </c>
      <c r="P27" s="439">
        <v>0</v>
      </c>
      <c r="Q27" s="439">
        <v>0</v>
      </c>
      <c r="R27" s="439">
        <v>0</v>
      </c>
      <c r="S27" s="439">
        <v>1</v>
      </c>
      <c r="T27" s="439">
        <v>0</v>
      </c>
      <c r="U27" s="439">
        <v>0</v>
      </c>
      <c r="V27" s="439">
        <v>0</v>
      </c>
      <c r="W27" s="439">
        <v>0</v>
      </c>
      <c r="X27" s="439">
        <v>1</v>
      </c>
      <c r="Y27" s="439">
        <v>5</v>
      </c>
      <c r="Z27" s="439">
        <v>1</v>
      </c>
      <c r="AA27" s="439">
        <v>7</v>
      </c>
      <c r="AB27" s="439">
        <v>0</v>
      </c>
      <c r="AC27" s="439">
        <v>0</v>
      </c>
      <c r="AD27" s="441">
        <v>0</v>
      </c>
      <c r="AE27" s="138">
        <v>7</v>
      </c>
      <c r="AF27" s="127">
        <v>2</v>
      </c>
      <c r="AG27" s="127">
        <v>1</v>
      </c>
      <c r="AH27" s="127">
        <v>2</v>
      </c>
      <c r="AI27" s="127">
        <v>0</v>
      </c>
      <c r="AJ27" s="129">
        <v>0</v>
      </c>
      <c r="AK27" s="438">
        <v>0</v>
      </c>
      <c r="AL27" s="439">
        <v>0</v>
      </c>
      <c r="AM27" s="440">
        <v>0</v>
      </c>
    </row>
    <row r="28" spans="1:51">
      <c r="A28" s="437" t="s">
        <v>406</v>
      </c>
      <c r="B28" s="126">
        <v>37</v>
      </c>
      <c r="C28" s="469">
        <v>108397.72</v>
      </c>
      <c r="D28" s="439">
        <v>37</v>
      </c>
      <c r="E28" s="475">
        <v>108397.72</v>
      </c>
      <c r="F28" s="438">
        <v>39</v>
      </c>
      <c r="G28" s="439">
        <v>1</v>
      </c>
      <c r="H28" s="439">
        <v>30</v>
      </c>
      <c r="I28" s="439">
        <v>0</v>
      </c>
      <c r="J28" s="439">
        <v>13</v>
      </c>
      <c r="K28" s="439">
        <v>27</v>
      </c>
      <c r="L28" s="439">
        <v>0</v>
      </c>
      <c r="M28" s="439">
        <v>0</v>
      </c>
      <c r="N28" s="439">
        <v>0</v>
      </c>
      <c r="O28" s="439">
        <v>0</v>
      </c>
      <c r="P28" s="439">
        <v>0</v>
      </c>
      <c r="Q28" s="439">
        <v>0</v>
      </c>
      <c r="R28" s="439">
        <v>0</v>
      </c>
      <c r="S28" s="439">
        <v>6</v>
      </c>
      <c r="T28" s="439">
        <v>0</v>
      </c>
      <c r="U28" s="439">
        <v>0</v>
      </c>
      <c r="V28" s="439">
        <v>0</v>
      </c>
      <c r="W28" s="439">
        <v>0</v>
      </c>
      <c r="X28" s="439">
        <v>6</v>
      </c>
      <c r="Y28" s="439">
        <v>28</v>
      </c>
      <c r="Z28" s="439">
        <v>5</v>
      </c>
      <c r="AA28" s="439">
        <v>30</v>
      </c>
      <c r="AB28" s="439">
        <v>9</v>
      </c>
      <c r="AC28" s="439">
        <v>0</v>
      </c>
      <c r="AD28" s="441">
        <v>0</v>
      </c>
      <c r="AE28" s="138">
        <v>9</v>
      </c>
      <c r="AF28" s="127">
        <v>2</v>
      </c>
      <c r="AG28" s="127">
        <v>1</v>
      </c>
      <c r="AH28" s="127">
        <v>6</v>
      </c>
      <c r="AI28" s="127">
        <v>0</v>
      </c>
      <c r="AJ28" s="129">
        <v>9</v>
      </c>
      <c r="AK28" s="438">
        <v>30</v>
      </c>
      <c r="AL28" s="439">
        <v>0</v>
      </c>
      <c r="AM28" s="440">
        <v>24</v>
      </c>
    </row>
    <row r="29" spans="1:51">
      <c r="A29" s="437" t="s">
        <v>407</v>
      </c>
      <c r="B29" s="126">
        <v>18</v>
      </c>
      <c r="C29" s="469">
        <v>45816.79</v>
      </c>
      <c r="D29" s="439">
        <v>15</v>
      </c>
      <c r="E29" s="475">
        <v>34574.29</v>
      </c>
      <c r="F29" s="438">
        <v>15</v>
      </c>
      <c r="G29" s="439">
        <v>1</v>
      </c>
      <c r="H29" s="439">
        <v>12</v>
      </c>
      <c r="I29" s="439">
        <v>0</v>
      </c>
      <c r="J29" s="439">
        <v>5</v>
      </c>
      <c r="K29" s="439">
        <v>12</v>
      </c>
      <c r="L29" s="439">
        <v>0</v>
      </c>
      <c r="M29" s="439">
        <v>1</v>
      </c>
      <c r="N29" s="439">
        <v>0</v>
      </c>
      <c r="O29" s="439">
        <v>0</v>
      </c>
      <c r="P29" s="439">
        <v>0</v>
      </c>
      <c r="Q29" s="439">
        <v>0</v>
      </c>
      <c r="R29" s="439">
        <v>0</v>
      </c>
      <c r="S29" s="439">
        <v>0</v>
      </c>
      <c r="T29" s="439">
        <v>0</v>
      </c>
      <c r="U29" s="439">
        <v>0</v>
      </c>
      <c r="V29" s="439">
        <v>0</v>
      </c>
      <c r="W29" s="439">
        <v>0</v>
      </c>
      <c r="X29" s="439">
        <v>0</v>
      </c>
      <c r="Y29" s="439">
        <v>13</v>
      </c>
      <c r="Z29" s="439">
        <v>2</v>
      </c>
      <c r="AA29" s="439">
        <v>11</v>
      </c>
      <c r="AB29" s="439">
        <v>4</v>
      </c>
      <c r="AC29" s="439">
        <v>0</v>
      </c>
      <c r="AD29" s="441">
        <v>0</v>
      </c>
      <c r="AE29" s="138">
        <v>13</v>
      </c>
      <c r="AF29" s="127">
        <v>0</v>
      </c>
      <c r="AG29" s="127">
        <v>1</v>
      </c>
      <c r="AH29" s="127">
        <v>10</v>
      </c>
      <c r="AI29" s="127">
        <v>2</v>
      </c>
      <c r="AJ29" s="129">
        <v>11</v>
      </c>
      <c r="AK29" s="438">
        <v>2</v>
      </c>
      <c r="AL29" s="439">
        <v>0</v>
      </c>
      <c r="AM29" s="440">
        <v>2</v>
      </c>
    </row>
    <row r="30" spans="1:51">
      <c r="A30" s="437" t="s">
        <v>408</v>
      </c>
      <c r="B30" s="126">
        <v>54</v>
      </c>
      <c r="C30" s="469">
        <v>137794.96</v>
      </c>
      <c r="D30" s="439">
        <v>54</v>
      </c>
      <c r="E30" s="475">
        <v>137794.96</v>
      </c>
      <c r="F30" s="438">
        <v>56</v>
      </c>
      <c r="G30" s="439">
        <v>7</v>
      </c>
      <c r="H30" s="439">
        <v>44</v>
      </c>
      <c r="I30" s="439">
        <v>2</v>
      </c>
      <c r="J30" s="439">
        <v>27</v>
      </c>
      <c r="K30" s="439">
        <v>28</v>
      </c>
      <c r="L30" s="439">
        <v>0</v>
      </c>
      <c r="M30" s="439">
        <v>0</v>
      </c>
      <c r="N30" s="439">
        <v>0</v>
      </c>
      <c r="O30" s="439">
        <v>0</v>
      </c>
      <c r="P30" s="439">
        <v>3</v>
      </c>
      <c r="Q30" s="439">
        <v>0</v>
      </c>
      <c r="R30" s="439">
        <v>0</v>
      </c>
      <c r="S30" s="439">
        <v>11</v>
      </c>
      <c r="T30" s="439">
        <v>0</v>
      </c>
      <c r="U30" s="439">
        <v>0</v>
      </c>
      <c r="V30" s="439">
        <v>0</v>
      </c>
      <c r="W30" s="439">
        <v>0</v>
      </c>
      <c r="X30" s="439">
        <v>3</v>
      </c>
      <c r="Y30" s="439">
        <v>36</v>
      </c>
      <c r="Z30" s="439">
        <v>17</v>
      </c>
      <c r="AA30" s="439">
        <v>42</v>
      </c>
      <c r="AB30" s="439">
        <v>13</v>
      </c>
      <c r="AC30" s="439">
        <v>0</v>
      </c>
      <c r="AD30" s="441">
        <v>1</v>
      </c>
      <c r="AE30" s="138">
        <v>56</v>
      </c>
      <c r="AF30" s="127">
        <v>6</v>
      </c>
      <c r="AG30" s="127">
        <v>7</v>
      </c>
      <c r="AH30" s="127">
        <v>44</v>
      </c>
      <c r="AI30" s="127">
        <v>12</v>
      </c>
      <c r="AJ30" s="129">
        <v>44</v>
      </c>
      <c r="AK30" s="438">
        <v>0</v>
      </c>
      <c r="AL30" s="439">
        <v>0</v>
      </c>
      <c r="AM30" s="440">
        <v>0</v>
      </c>
    </row>
    <row r="31" spans="1:51">
      <c r="A31" s="437" t="s">
        <v>409</v>
      </c>
      <c r="B31" s="126">
        <v>20</v>
      </c>
      <c r="C31" s="469">
        <v>61909.2</v>
      </c>
      <c r="D31" s="439">
        <v>20</v>
      </c>
      <c r="E31" s="475">
        <v>61909.2</v>
      </c>
      <c r="F31" s="438">
        <v>22</v>
      </c>
      <c r="G31" s="439">
        <v>0</v>
      </c>
      <c r="H31" s="439">
        <v>21</v>
      </c>
      <c r="I31" s="439">
        <v>2</v>
      </c>
      <c r="J31" s="439">
        <v>5</v>
      </c>
      <c r="K31" s="439">
        <v>21</v>
      </c>
      <c r="L31" s="439">
        <v>0</v>
      </c>
      <c r="M31" s="439">
        <v>0</v>
      </c>
      <c r="N31" s="439">
        <v>0</v>
      </c>
      <c r="O31" s="439">
        <v>0</v>
      </c>
      <c r="P31" s="439">
        <v>0</v>
      </c>
      <c r="Q31" s="439">
        <v>0</v>
      </c>
      <c r="R31" s="439">
        <v>0</v>
      </c>
      <c r="S31" s="439">
        <v>2</v>
      </c>
      <c r="T31" s="439">
        <v>0</v>
      </c>
      <c r="U31" s="439">
        <v>0</v>
      </c>
      <c r="V31" s="439">
        <v>0</v>
      </c>
      <c r="W31" s="439">
        <v>0</v>
      </c>
      <c r="X31" s="439">
        <v>2</v>
      </c>
      <c r="Y31" s="439">
        <v>19</v>
      </c>
      <c r="Z31" s="439">
        <v>1</v>
      </c>
      <c r="AA31" s="439">
        <v>16</v>
      </c>
      <c r="AB31" s="439">
        <v>4</v>
      </c>
      <c r="AC31" s="439">
        <v>0</v>
      </c>
      <c r="AD31" s="441">
        <v>2</v>
      </c>
      <c r="AE31" s="138">
        <v>22</v>
      </c>
      <c r="AF31" s="127">
        <v>3</v>
      </c>
      <c r="AG31" s="127">
        <v>0</v>
      </c>
      <c r="AH31" s="127">
        <v>21</v>
      </c>
      <c r="AI31" s="127">
        <v>1</v>
      </c>
      <c r="AJ31" s="129">
        <v>19</v>
      </c>
      <c r="AK31" s="438">
        <v>0</v>
      </c>
      <c r="AL31" s="439">
        <v>0</v>
      </c>
      <c r="AM31" s="440">
        <v>0</v>
      </c>
    </row>
    <row r="32" spans="1:51">
      <c r="A32" s="437" t="s">
        <v>410</v>
      </c>
      <c r="B32" s="126">
        <v>215</v>
      </c>
      <c r="C32" s="469">
        <v>638002.13</v>
      </c>
      <c r="D32" s="439">
        <v>196</v>
      </c>
      <c r="E32" s="475">
        <v>579649</v>
      </c>
      <c r="F32" s="438">
        <v>213</v>
      </c>
      <c r="G32" s="439">
        <v>26</v>
      </c>
      <c r="H32" s="439">
        <v>160</v>
      </c>
      <c r="I32" s="439">
        <v>17</v>
      </c>
      <c r="J32" s="439">
        <v>53</v>
      </c>
      <c r="K32" s="439">
        <v>125</v>
      </c>
      <c r="L32" s="439">
        <v>1</v>
      </c>
      <c r="M32" s="439">
        <v>0</v>
      </c>
      <c r="N32" s="439">
        <v>3</v>
      </c>
      <c r="O32" s="439">
        <v>0</v>
      </c>
      <c r="P32" s="439">
        <v>7</v>
      </c>
      <c r="Q32" s="439">
        <v>0</v>
      </c>
      <c r="R32" s="439">
        <v>0</v>
      </c>
      <c r="S32" s="439">
        <v>17</v>
      </c>
      <c r="T32" s="439">
        <v>0</v>
      </c>
      <c r="U32" s="439">
        <v>0</v>
      </c>
      <c r="V32" s="439">
        <v>0</v>
      </c>
      <c r="W32" s="439">
        <v>0</v>
      </c>
      <c r="X32" s="439">
        <v>58</v>
      </c>
      <c r="Y32" s="439">
        <v>139</v>
      </c>
      <c r="Z32" s="439">
        <v>16</v>
      </c>
      <c r="AA32" s="439">
        <v>55</v>
      </c>
      <c r="AB32" s="439">
        <v>155</v>
      </c>
      <c r="AC32" s="439">
        <v>0</v>
      </c>
      <c r="AD32" s="441">
        <v>3</v>
      </c>
      <c r="AE32" s="138">
        <v>206</v>
      </c>
      <c r="AF32" s="127">
        <v>0</v>
      </c>
      <c r="AG32" s="127">
        <v>20</v>
      </c>
      <c r="AH32" s="127">
        <v>156</v>
      </c>
      <c r="AI32" s="127">
        <v>0</v>
      </c>
      <c r="AJ32" s="129">
        <v>0</v>
      </c>
      <c r="AK32" s="438">
        <v>38</v>
      </c>
      <c r="AL32" s="439">
        <v>6</v>
      </c>
      <c r="AM32" s="440">
        <v>25</v>
      </c>
    </row>
    <row r="33" spans="1:39">
      <c r="A33" s="437" t="s">
        <v>411</v>
      </c>
      <c r="B33" s="126">
        <v>13</v>
      </c>
      <c r="C33" s="469">
        <v>40517.440000000002</v>
      </c>
      <c r="D33" s="439">
        <v>13</v>
      </c>
      <c r="E33" s="475">
        <v>40517.440000000002</v>
      </c>
      <c r="F33" s="438">
        <v>13</v>
      </c>
      <c r="G33" s="439">
        <v>1</v>
      </c>
      <c r="H33" s="439">
        <v>12</v>
      </c>
      <c r="I33" s="439">
        <v>0</v>
      </c>
      <c r="J33" s="439">
        <v>6</v>
      </c>
      <c r="K33" s="439">
        <v>11</v>
      </c>
      <c r="L33" s="439">
        <v>0</v>
      </c>
      <c r="M33" s="439">
        <v>0</v>
      </c>
      <c r="N33" s="439">
        <v>0</v>
      </c>
      <c r="O33" s="439">
        <v>0</v>
      </c>
      <c r="P33" s="439">
        <v>0</v>
      </c>
      <c r="Q33" s="439">
        <v>0</v>
      </c>
      <c r="R33" s="439">
        <v>0</v>
      </c>
      <c r="S33" s="439">
        <v>1</v>
      </c>
      <c r="T33" s="439">
        <v>0</v>
      </c>
      <c r="U33" s="439">
        <v>0</v>
      </c>
      <c r="V33" s="439">
        <v>0</v>
      </c>
      <c r="W33" s="439">
        <v>0</v>
      </c>
      <c r="X33" s="439">
        <v>0</v>
      </c>
      <c r="Y33" s="439">
        <v>12</v>
      </c>
      <c r="Z33" s="439">
        <v>1</v>
      </c>
      <c r="AA33" s="439">
        <v>12</v>
      </c>
      <c r="AB33" s="439">
        <v>1</v>
      </c>
      <c r="AC33" s="439">
        <v>0</v>
      </c>
      <c r="AD33" s="441">
        <v>0</v>
      </c>
      <c r="AE33" s="138">
        <v>3</v>
      </c>
      <c r="AF33" s="127">
        <v>0</v>
      </c>
      <c r="AG33" s="127">
        <v>0</v>
      </c>
      <c r="AH33" s="127">
        <v>2</v>
      </c>
      <c r="AI33" s="127">
        <v>0</v>
      </c>
      <c r="AJ33" s="129">
        <v>3</v>
      </c>
      <c r="AK33" s="438">
        <v>10</v>
      </c>
      <c r="AL33" s="439">
        <v>1</v>
      </c>
      <c r="AM33" s="440">
        <v>10</v>
      </c>
    </row>
    <row r="34" spans="1:39">
      <c r="A34" s="437" t="s">
        <v>412</v>
      </c>
      <c r="B34" s="126">
        <v>35</v>
      </c>
      <c r="C34" s="469">
        <v>96296.48</v>
      </c>
      <c r="D34" s="439">
        <v>32</v>
      </c>
      <c r="E34" s="475">
        <v>92446.71</v>
      </c>
      <c r="F34" s="438">
        <v>33</v>
      </c>
      <c r="G34" s="439">
        <v>0</v>
      </c>
      <c r="H34" s="439">
        <v>26</v>
      </c>
      <c r="I34" s="439">
        <v>0</v>
      </c>
      <c r="J34" s="439">
        <v>22</v>
      </c>
      <c r="K34" s="439">
        <v>21</v>
      </c>
      <c r="L34" s="439">
        <v>0</v>
      </c>
      <c r="M34" s="439">
        <v>0</v>
      </c>
      <c r="N34" s="439">
        <v>0</v>
      </c>
      <c r="O34" s="439">
        <v>0</v>
      </c>
      <c r="P34" s="439">
        <v>0</v>
      </c>
      <c r="Q34" s="439">
        <v>0</v>
      </c>
      <c r="R34" s="439">
        <v>0</v>
      </c>
      <c r="S34" s="439">
        <v>4</v>
      </c>
      <c r="T34" s="439">
        <v>0</v>
      </c>
      <c r="U34" s="439">
        <v>0</v>
      </c>
      <c r="V34" s="439">
        <v>0</v>
      </c>
      <c r="W34" s="439">
        <v>0</v>
      </c>
      <c r="X34" s="439">
        <v>0</v>
      </c>
      <c r="Y34" s="439">
        <v>23</v>
      </c>
      <c r="Z34" s="439">
        <v>10</v>
      </c>
      <c r="AA34" s="439">
        <v>27</v>
      </c>
      <c r="AB34" s="439">
        <v>5</v>
      </c>
      <c r="AC34" s="439">
        <v>0</v>
      </c>
      <c r="AD34" s="441">
        <v>1</v>
      </c>
      <c r="AE34" s="138">
        <v>26</v>
      </c>
      <c r="AF34" s="127">
        <v>1</v>
      </c>
      <c r="AG34" s="127">
        <v>0</v>
      </c>
      <c r="AH34" s="127">
        <v>22</v>
      </c>
      <c r="AI34" s="127">
        <v>0</v>
      </c>
      <c r="AJ34" s="129">
        <v>0</v>
      </c>
      <c r="AK34" s="438">
        <v>6</v>
      </c>
      <c r="AL34" s="439">
        <v>0</v>
      </c>
      <c r="AM34" s="440">
        <v>4</v>
      </c>
    </row>
    <row r="35" spans="1:39" ht="13.5">
      <c r="A35" s="442" t="s">
        <v>413</v>
      </c>
      <c r="B35" s="200">
        <f>SUM(B26:B34)</f>
        <v>435</v>
      </c>
      <c r="C35" s="470">
        <f t="shared" ref="C35:AM35" si="2">SUM(C26:C34)</f>
        <v>1240315.77</v>
      </c>
      <c r="D35" s="443">
        <f t="shared" si="2"/>
        <v>410</v>
      </c>
      <c r="E35" s="476">
        <f t="shared" si="2"/>
        <v>1166870.3699999999</v>
      </c>
      <c r="F35" s="445">
        <f t="shared" si="2"/>
        <v>441</v>
      </c>
      <c r="G35" s="443">
        <f t="shared" si="2"/>
        <v>47</v>
      </c>
      <c r="H35" s="443">
        <f t="shared" si="2"/>
        <v>346</v>
      </c>
      <c r="I35" s="443">
        <f t="shared" si="2"/>
        <v>22</v>
      </c>
      <c r="J35" s="443">
        <f t="shared" si="2"/>
        <v>150</v>
      </c>
      <c r="K35" s="443">
        <f t="shared" si="2"/>
        <v>276</v>
      </c>
      <c r="L35" s="443">
        <f t="shared" si="2"/>
        <v>1</v>
      </c>
      <c r="M35" s="443">
        <f t="shared" si="2"/>
        <v>1</v>
      </c>
      <c r="N35" s="443">
        <f t="shared" si="2"/>
        <v>3</v>
      </c>
      <c r="O35" s="443">
        <f t="shared" si="2"/>
        <v>0</v>
      </c>
      <c r="P35" s="443">
        <f t="shared" si="2"/>
        <v>12</v>
      </c>
      <c r="Q35" s="443">
        <f t="shared" si="2"/>
        <v>0</v>
      </c>
      <c r="R35" s="443">
        <f t="shared" si="2"/>
        <v>0</v>
      </c>
      <c r="S35" s="443">
        <f t="shared" si="2"/>
        <v>42</v>
      </c>
      <c r="T35" s="443">
        <f t="shared" si="2"/>
        <v>1</v>
      </c>
      <c r="U35" s="443">
        <f t="shared" si="2"/>
        <v>0</v>
      </c>
      <c r="V35" s="443">
        <f t="shared" si="2"/>
        <v>0</v>
      </c>
      <c r="W35" s="443">
        <f t="shared" si="2"/>
        <v>1</v>
      </c>
      <c r="X35" s="443">
        <f t="shared" si="2"/>
        <v>73</v>
      </c>
      <c r="Y35" s="443">
        <f t="shared" si="2"/>
        <v>308</v>
      </c>
      <c r="Z35" s="443">
        <f t="shared" si="2"/>
        <v>60</v>
      </c>
      <c r="AA35" s="443">
        <f t="shared" si="2"/>
        <v>238</v>
      </c>
      <c r="AB35" s="443">
        <f t="shared" si="2"/>
        <v>194</v>
      </c>
      <c r="AC35" s="443">
        <f t="shared" si="2"/>
        <v>0</v>
      </c>
      <c r="AD35" s="446">
        <f t="shared" si="2"/>
        <v>9</v>
      </c>
      <c r="AE35" s="447">
        <f t="shared" si="2"/>
        <v>375</v>
      </c>
      <c r="AF35" s="448">
        <f t="shared" si="2"/>
        <v>21</v>
      </c>
      <c r="AG35" s="448">
        <f t="shared" si="2"/>
        <v>37</v>
      </c>
      <c r="AH35" s="448">
        <f t="shared" si="2"/>
        <v>288</v>
      </c>
      <c r="AI35" s="448">
        <f t="shared" si="2"/>
        <v>22</v>
      </c>
      <c r="AJ35" s="449">
        <f t="shared" si="2"/>
        <v>112</v>
      </c>
      <c r="AK35" s="445">
        <f t="shared" si="2"/>
        <v>96</v>
      </c>
      <c r="AL35" s="443">
        <f t="shared" si="2"/>
        <v>9</v>
      </c>
      <c r="AM35" s="444">
        <f t="shared" si="2"/>
        <v>74</v>
      </c>
    </row>
    <row r="36" spans="1:39">
      <c r="A36" s="437" t="s">
        <v>414</v>
      </c>
      <c r="B36" s="126">
        <v>338</v>
      </c>
      <c r="C36" s="469">
        <v>889771.78</v>
      </c>
      <c r="D36" s="439">
        <v>344</v>
      </c>
      <c r="E36" s="475">
        <v>888913.26</v>
      </c>
      <c r="F36" s="438">
        <v>361</v>
      </c>
      <c r="G36" s="439">
        <v>73</v>
      </c>
      <c r="H36" s="439">
        <v>283</v>
      </c>
      <c r="I36" s="439">
        <v>8</v>
      </c>
      <c r="J36" s="439">
        <v>125</v>
      </c>
      <c r="K36" s="439">
        <v>237</v>
      </c>
      <c r="L36" s="439">
        <v>1</v>
      </c>
      <c r="M36" s="439">
        <v>3</v>
      </c>
      <c r="N36" s="439">
        <v>1</v>
      </c>
      <c r="O36" s="439">
        <v>0</v>
      </c>
      <c r="P36" s="439">
        <v>5</v>
      </c>
      <c r="Q36" s="439">
        <v>1</v>
      </c>
      <c r="R36" s="439">
        <v>0</v>
      </c>
      <c r="S36" s="439">
        <v>23</v>
      </c>
      <c r="T36" s="439">
        <v>0</v>
      </c>
      <c r="U36" s="439">
        <v>0</v>
      </c>
      <c r="V36" s="439">
        <v>0</v>
      </c>
      <c r="W36" s="439">
        <v>0</v>
      </c>
      <c r="X36" s="439">
        <v>29</v>
      </c>
      <c r="Y36" s="439">
        <v>271</v>
      </c>
      <c r="Z36" s="439">
        <v>61</v>
      </c>
      <c r="AA36" s="439">
        <v>313</v>
      </c>
      <c r="AB36" s="439">
        <v>43</v>
      </c>
      <c r="AC36" s="439">
        <v>0</v>
      </c>
      <c r="AD36" s="441">
        <v>5</v>
      </c>
      <c r="AE36" s="138">
        <v>281</v>
      </c>
      <c r="AF36" s="127">
        <v>7</v>
      </c>
      <c r="AG36" s="127">
        <v>58</v>
      </c>
      <c r="AH36" s="127">
        <v>221</v>
      </c>
      <c r="AI36" s="127">
        <v>24</v>
      </c>
      <c r="AJ36" s="129">
        <v>219</v>
      </c>
      <c r="AK36" s="438">
        <v>80</v>
      </c>
      <c r="AL36" s="439">
        <v>15</v>
      </c>
      <c r="AM36" s="440">
        <v>62</v>
      </c>
    </row>
    <row r="37" spans="1:39">
      <c r="A37" s="437" t="s">
        <v>415</v>
      </c>
      <c r="B37" s="126">
        <v>321</v>
      </c>
      <c r="C37" s="469">
        <v>965918</v>
      </c>
      <c r="D37" s="439">
        <v>334</v>
      </c>
      <c r="E37" s="475">
        <v>1004714.94</v>
      </c>
      <c r="F37" s="438">
        <v>342</v>
      </c>
      <c r="G37" s="439">
        <v>64</v>
      </c>
      <c r="H37" s="439">
        <v>264</v>
      </c>
      <c r="I37" s="439">
        <v>15</v>
      </c>
      <c r="J37" s="439">
        <v>116</v>
      </c>
      <c r="K37" s="439">
        <v>213</v>
      </c>
      <c r="L37" s="439">
        <v>0</v>
      </c>
      <c r="M37" s="439">
        <v>4</v>
      </c>
      <c r="N37" s="439">
        <v>0</v>
      </c>
      <c r="O37" s="439">
        <v>0</v>
      </c>
      <c r="P37" s="439">
        <v>6</v>
      </c>
      <c r="Q37" s="439">
        <v>0</v>
      </c>
      <c r="R37" s="439">
        <v>0</v>
      </c>
      <c r="S37" s="439">
        <v>8</v>
      </c>
      <c r="T37" s="439">
        <v>1</v>
      </c>
      <c r="U37" s="439">
        <v>0</v>
      </c>
      <c r="V37" s="439">
        <v>0</v>
      </c>
      <c r="W37" s="439">
        <v>1</v>
      </c>
      <c r="X37" s="439">
        <v>40</v>
      </c>
      <c r="Y37" s="439">
        <v>246</v>
      </c>
      <c r="Z37" s="439">
        <v>56</v>
      </c>
      <c r="AA37" s="439">
        <v>294</v>
      </c>
      <c r="AB37" s="439">
        <v>41</v>
      </c>
      <c r="AC37" s="439">
        <v>0</v>
      </c>
      <c r="AD37" s="441">
        <v>7</v>
      </c>
      <c r="AE37" s="138">
        <v>294</v>
      </c>
      <c r="AF37" s="127">
        <v>10</v>
      </c>
      <c r="AG37" s="127">
        <v>50</v>
      </c>
      <c r="AH37" s="127">
        <v>228</v>
      </c>
      <c r="AI37" s="127">
        <v>52</v>
      </c>
      <c r="AJ37" s="129">
        <v>242</v>
      </c>
      <c r="AK37" s="438">
        <v>64</v>
      </c>
      <c r="AL37" s="439">
        <v>21</v>
      </c>
      <c r="AM37" s="440">
        <v>46</v>
      </c>
    </row>
    <row r="38" spans="1:39">
      <c r="A38" s="437" t="s">
        <v>416</v>
      </c>
      <c r="B38" s="126">
        <v>51</v>
      </c>
      <c r="C38" s="469">
        <v>154276.91</v>
      </c>
      <c r="D38" s="439">
        <v>51</v>
      </c>
      <c r="E38" s="475">
        <v>154276.91</v>
      </c>
      <c r="F38" s="438">
        <v>51</v>
      </c>
      <c r="G38" s="439">
        <v>2</v>
      </c>
      <c r="H38" s="439">
        <v>40</v>
      </c>
      <c r="I38" s="439">
        <v>0</v>
      </c>
      <c r="J38" s="439">
        <v>22</v>
      </c>
      <c r="K38" s="439">
        <v>35</v>
      </c>
      <c r="L38" s="439">
        <v>0</v>
      </c>
      <c r="M38" s="439">
        <v>0</v>
      </c>
      <c r="N38" s="439">
        <v>0</v>
      </c>
      <c r="O38" s="439">
        <v>0</v>
      </c>
      <c r="P38" s="439">
        <v>1</v>
      </c>
      <c r="Q38" s="439">
        <v>0</v>
      </c>
      <c r="R38" s="439">
        <v>0</v>
      </c>
      <c r="S38" s="439">
        <v>2</v>
      </c>
      <c r="T38" s="439">
        <v>0</v>
      </c>
      <c r="U38" s="439">
        <v>0</v>
      </c>
      <c r="V38" s="439">
        <v>0</v>
      </c>
      <c r="W38" s="439">
        <v>1</v>
      </c>
      <c r="X38" s="439">
        <v>2</v>
      </c>
      <c r="Y38" s="439">
        <v>38</v>
      </c>
      <c r="Z38" s="439">
        <v>11</v>
      </c>
      <c r="AA38" s="439">
        <v>48</v>
      </c>
      <c r="AB38" s="439">
        <v>3</v>
      </c>
      <c r="AC38" s="439">
        <v>0</v>
      </c>
      <c r="AD38" s="441">
        <v>0</v>
      </c>
      <c r="AE38" s="138">
        <v>37</v>
      </c>
      <c r="AF38" s="127">
        <v>1</v>
      </c>
      <c r="AG38" s="127">
        <v>0</v>
      </c>
      <c r="AH38" s="127">
        <v>31</v>
      </c>
      <c r="AI38" s="127">
        <v>3</v>
      </c>
      <c r="AJ38" s="129">
        <v>30</v>
      </c>
      <c r="AK38" s="438">
        <v>14</v>
      </c>
      <c r="AL38" s="439">
        <v>2</v>
      </c>
      <c r="AM38" s="440">
        <v>9</v>
      </c>
    </row>
    <row r="39" spans="1:39">
      <c r="A39" s="437" t="s">
        <v>417</v>
      </c>
      <c r="B39" s="126">
        <v>204</v>
      </c>
      <c r="C39" s="469">
        <v>571434.25</v>
      </c>
      <c r="D39" s="439">
        <v>200</v>
      </c>
      <c r="E39" s="475">
        <v>558625</v>
      </c>
      <c r="F39" s="438">
        <v>201</v>
      </c>
      <c r="G39" s="439">
        <v>21</v>
      </c>
      <c r="H39" s="439">
        <v>138</v>
      </c>
      <c r="I39" s="439">
        <v>3</v>
      </c>
      <c r="J39" s="439">
        <v>76</v>
      </c>
      <c r="K39" s="439">
        <v>102</v>
      </c>
      <c r="L39" s="439">
        <v>0</v>
      </c>
      <c r="M39" s="439">
        <v>0</v>
      </c>
      <c r="N39" s="439">
        <v>0</v>
      </c>
      <c r="O39" s="439">
        <v>0</v>
      </c>
      <c r="P39" s="439">
        <v>4</v>
      </c>
      <c r="Q39" s="439">
        <v>0</v>
      </c>
      <c r="R39" s="439">
        <v>0</v>
      </c>
      <c r="S39" s="439">
        <v>12</v>
      </c>
      <c r="T39" s="439">
        <v>0</v>
      </c>
      <c r="U39" s="439">
        <v>0</v>
      </c>
      <c r="V39" s="439">
        <v>0</v>
      </c>
      <c r="W39" s="439">
        <v>1</v>
      </c>
      <c r="X39" s="439">
        <v>10</v>
      </c>
      <c r="Y39" s="439">
        <v>151</v>
      </c>
      <c r="Z39" s="439">
        <v>40</v>
      </c>
      <c r="AA39" s="439">
        <v>76</v>
      </c>
      <c r="AB39" s="439">
        <v>91</v>
      </c>
      <c r="AC39" s="439">
        <v>18</v>
      </c>
      <c r="AD39" s="441">
        <v>16</v>
      </c>
      <c r="AE39" s="138">
        <v>157</v>
      </c>
      <c r="AF39" s="127">
        <v>7</v>
      </c>
      <c r="AG39" s="127">
        <v>10</v>
      </c>
      <c r="AH39" s="127">
        <v>113</v>
      </c>
      <c r="AI39" s="127">
        <v>0</v>
      </c>
      <c r="AJ39" s="129">
        <v>149</v>
      </c>
      <c r="AK39" s="438">
        <v>52</v>
      </c>
      <c r="AL39" s="439">
        <v>11</v>
      </c>
      <c r="AM39" s="440">
        <v>32</v>
      </c>
    </row>
    <row r="40" spans="1:39">
      <c r="A40" s="437" t="s">
        <v>418</v>
      </c>
      <c r="B40" s="126">
        <v>28</v>
      </c>
      <c r="C40" s="469">
        <v>73105.09</v>
      </c>
      <c r="D40" s="439">
        <v>28</v>
      </c>
      <c r="E40" s="475">
        <v>73105.09</v>
      </c>
      <c r="F40" s="438">
        <v>29</v>
      </c>
      <c r="G40" s="439">
        <v>8</v>
      </c>
      <c r="H40" s="439">
        <v>21</v>
      </c>
      <c r="I40" s="439">
        <v>2</v>
      </c>
      <c r="J40" s="439">
        <v>12</v>
      </c>
      <c r="K40" s="439">
        <v>15</v>
      </c>
      <c r="L40" s="439">
        <v>0</v>
      </c>
      <c r="M40" s="439">
        <v>0</v>
      </c>
      <c r="N40" s="439">
        <v>0</v>
      </c>
      <c r="O40" s="439">
        <v>0</v>
      </c>
      <c r="P40" s="439">
        <v>1</v>
      </c>
      <c r="Q40" s="439">
        <v>0</v>
      </c>
      <c r="R40" s="439">
        <v>0</v>
      </c>
      <c r="S40" s="439">
        <v>0</v>
      </c>
      <c r="T40" s="439">
        <v>0</v>
      </c>
      <c r="U40" s="439">
        <v>0</v>
      </c>
      <c r="V40" s="439">
        <v>0</v>
      </c>
      <c r="W40" s="439">
        <v>0</v>
      </c>
      <c r="X40" s="439">
        <v>3</v>
      </c>
      <c r="Y40" s="439">
        <v>20</v>
      </c>
      <c r="Z40" s="439">
        <v>6</v>
      </c>
      <c r="AA40" s="439">
        <v>10</v>
      </c>
      <c r="AB40" s="439">
        <v>15</v>
      </c>
      <c r="AC40" s="439">
        <v>0</v>
      </c>
      <c r="AD40" s="441">
        <v>4</v>
      </c>
      <c r="AE40" s="138">
        <v>24</v>
      </c>
      <c r="AF40" s="127">
        <v>1</v>
      </c>
      <c r="AG40" s="127">
        <v>5</v>
      </c>
      <c r="AH40" s="127">
        <v>17</v>
      </c>
      <c r="AI40" s="127">
        <v>1</v>
      </c>
      <c r="AJ40" s="129">
        <v>20</v>
      </c>
      <c r="AK40" s="438">
        <v>9</v>
      </c>
      <c r="AL40" s="439">
        <v>4</v>
      </c>
      <c r="AM40" s="440">
        <v>6</v>
      </c>
    </row>
    <row r="41" spans="1:39">
      <c r="A41" s="437" t="s">
        <v>419</v>
      </c>
      <c r="B41" s="126">
        <v>113</v>
      </c>
      <c r="C41" s="469">
        <v>338454.59</v>
      </c>
      <c r="D41" s="439">
        <v>112</v>
      </c>
      <c r="E41" s="475">
        <v>335407.2</v>
      </c>
      <c r="F41" s="438">
        <v>120</v>
      </c>
      <c r="G41" s="439">
        <v>6</v>
      </c>
      <c r="H41" s="439">
        <v>89</v>
      </c>
      <c r="I41" s="439">
        <v>6</v>
      </c>
      <c r="J41" s="439">
        <v>44</v>
      </c>
      <c r="K41" s="439">
        <v>68</v>
      </c>
      <c r="L41" s="439">
        <v>0</v>
      </c>
      <c r="M41" s="439">
        <v>0</v>
      </c>
      <c r="N41" s="439">
        <v>0</v>
      </c>
      <c r="O41" s="439">
        <v>0</v>
      </c>
      <c r="P41" s="439">
        <v>7</v>
      </c>
      <c r="Q41" s="439">
        <v>1</v>
      </c>
      <c r="R41" s="439">
        <v>0</v>
      </c>
      <c r="S41" s="439">
        <v>8</v>
      </c>
      <c r="T41" s="439">
        <v>0</v>
      </c>
      <c r="U41" s="439">
        <v>0</v>
      </c>
      <c r="V41" s="439">
        <v>0</v>
      </c>
      <c r="W41" s="439">
        <v>0</v>
      </c>
      <c r="X41" s="439">
        <v>19</v>
      </c>
      <c r="Y41" s="439">
        <v>76</v>
      </c>
      <c r="Z41" s="439">
        <v>25</v>
      </c>
      <c r="AA41" s="439">
        <v>102</v>
      </c>
      <c r="AB41" s="439">
        <v>17</v>
      </c>
      <c r="AC41" s="439">
        <v>0</v>
      </c>
      <c r="AD41" s="441">
        <v>1</v>
      </c>
      <c r="AE41" s="138">
        <v>104</v>
      </c>
      <c r="AF41" s="127">
        <v>9</v>
      </c>
      <c r="AG41" s="127">
        <v>6</v>
      </c>
      <c r="AH41" s="127">
        <v>80</v>
      </c>
      <c r="AI41" s="127">
        <v>19</v>
      </c>
      <c r="AJ41" s="129">
        <v>85</v>
      </c>
      <c r="AK41" s="438">
        <v>16</v>
      </c>
      <c r="AL41" s="439">
        <v>0</v>
      </c>
      <c r="AM41" s="440">
        <v>9</v>
      </c>
    </row>
    <row r="42" spans="1:39">
      <c r="A42" s="437" t="s">
        <v>420</v>
      </c>
      <c r="B42" s="126">
        <v>104</v>
      </c>
      <c r="C42" s="469">
        <v>293716.28000000003</v>
      </c>
      <c r="D42" s="439">
        <v>104</v>
      </c>
      <c r="E42" s="475">
        <v>293716.28000000003</v>
      </c>
      <c r="F42" s="438">
        <v>111</v>
      </c>
      <c r="G42" s="439">
        <v>21</v>
      </c>
      <c r="H42" s="439">
        <v>76</v>
      </c>
      <c r="I42" s="439">
        <v>3</v>
      </c>
      <c r="J42" s="439">
        <v>35</v>
      </c>
      <c r="K42" s="439">
        <v>55</v>
      </c>
      <c r="L42" s="439">
        <v>1</v>
      </c>
      <c r="M42" s="439">
        <v>0</v>
      </c>
      <c r="N42" s="439">
        <v>0</v>
      </c>
      <c r="O42" s="439">
        <v>0</v>
      </c>
      <c r="P42" s="439">
        <v>2</v>
      </c>
      <c r="Q42" s="439">
        <v>0</v>
      </c>
      <c r="R42" s="439">
        <v>0</v>
      </c>
      <c r="S42" s="439">
        <v>2</v>
      </c>
      <c r="T42" s="439">
        <v>0</v>
      </c>
      <c r="U42" s="439">
        <v>0</v>
      </c>
      <c r="V42" s="439">
        <v>0</v>
      </c>
      <c r="W42" s="439">
        <v>0</v>
      </c>
      <c r="X42" s="439">
        <v>8</v>
      </c>
      <c r="Y42" s="439">
        <v>85</v>
      </c>
      <c r="Z42" s="439">
        <v>18</v>
      </c>
      <c r="AA42" s="439">
        <v>91</v>
      </c>
      <c r="AB42" s="439">
        <v>19</v>
      </c>
      <c r="AC42" s="439">
        <v>0</v>
      </c>
      <c r="AD42" s="441">
        <v>1</v>
      </c>
      <c r="AE42" s="138">
        <v>79</v>
      </c>
      <c r="AF42" s="127">
        <v>9</v>
      </c>
      <c r="AG42" s="127">
        <v>13</v>
      </c>
      <c r="AH42" s="127">
        <v>52</v>
      </c>
      <c r="AI42" s="127">
        <v>1</v>
      </c>
      <c r="AJ42" s="129">
        <v>68</v>
      </c>
      <c r="AK42" s="438">
        <v>32</v>
      </c>
      <c r="AL42" s="439">
        <v>8</v>
      </c>
      <c r="AM42" s="440">
        <v>24</v>
      </c>
    </row>
    <row r="43" spans="1:39" ht="13.5">
      <c r="A43" s="442" t="s">
        <v>421</v>
      </c>
      <c r="B43" s="200">
        <f>SUM(B36:B42)</f>
        <v>1159</v>
      </c>
      <c r="C43" s="470">
        <f t="shared" ref="C43:AM43" si="3">SUM(C36:C42)</f>
        <v>3286676.8999999994</v>
      </c>
      <c r="D43" s="443">
        <f t="shared" si="3"/>
        <v>1173</v>
      </c>
      <c r="E43" s="476">
        <f t="shared" si="3"/>
        <v>3308758.6799999997</v>
      </c>
      <c r="F43" s="445">
        <f t="shared" si="3"/>
        <v>1215</v>
      </c>
      <c r="G43" s="443">
        <f t="shared" si="3"/>
        <v>195</v>
      </c>
      <c r="H43" s="443">
        <f t="shared" si="3"/>
        <v>911</v>
      </c>
      <c r="I43" s="443">
        <f t="shared" si="3"/>
        <v>37</v>
      </c>
      <c r="J43" s="443">
        <f t="shared" si="3"/>
        <v>430</v>
      </c>
      <c r="K43" s="443">
        <f t="shared" si="3"/>
        <v>725</v>
      </c>
      <c r="L43" s="443">
        <f t="shared" si="3"/>
        <v>2</v>
      </c>
      <c r="M43" s="443">
        <f t="shared" si="3"/>
        <v>7</v>
      </c>
      <c r="N43" s="443">
        <f t="shared" si="3"/>
        <v>1</v>
      </c>
      <c r="O43" s="443">
        <f t="shared" si="3"/>
        <v>0</v>
      </c>
      <c r="P43" s="443">
        <f t="shared" si="3"/>
        <v>26</v>
      </c>
      <c r="Q43" s="443">
        <f t="shared" si="3"/>
        <v>2</v>
      </c>
      <c r="R43" s="443">
        <f t="shared" si="3"/>
        <v>0</v>
      </c>
      <c r="S43" s="443">
        <f t="shared" si="3"/>
        <v>55</v>
      </c>
      <c r="T43" s="443">
        <f t="shared" si="3"/>
        <v>1</v>
      </c>
      <c r="U43" s="443">
        <f t="shared" si="3"/>
        <v>0</v>
      </c>
      <c r="V43" s="443">
        <f t="shared" si="3"/>
        <v>0</v>
      </c>
      <c r="W43" s="443">
        <f t="shared" si="3"/>
        <v>3</v>
      </c>
      <c r="X43" s="443">
        <f t="shared" si="3"/>
        <v>111</v>
      </c>
      <c r="Y43" s="443">
        <f t="shared" si="3"/>
        <v>887</v>
      </c>
      <c r="Z43" s="443">
        <f t="shared" si="3"/>
        <v>217</v>
      </c>
      <c r="AA43" s="443">
        <f t="shared" si="3"/>
        <v>934</v>
      </c>
      <c r="AB43" s="443">
        <f t="shared" si="3"/>
        <v>229</v>
      </c>
      <c r="AC43" s="443">
        <f t="shared" si="3"/>
        <v>18</v>
      </c>
      <c r="AD43" s="446">
        <f t="shared" si="3"/>
        <v>34</v>
      </c>
      <c r="AE43" s="447">
        <f t="shared" si="3"/>
        <v>976</v>
      </c>
      <c r="AF43" s="448">
        <f t="shared" si="3"/>
        <v>44</v>
      </c>
      <c r="AG43" s="448">
        <f t="shared" si="3"/>
        <v>142</v>
      </c>
      <c r="AH43" s="448">
        <f t="shared" si="3"/>
        <v>742</v>
      </c>
      <c r="AI43" s="448">
        <f t="shared" si="3"/>
        <v>100</v>
      </c>
      <c r="AJ43" s="449">
        <f t="shared" si="3"/>
        <v>813</v>
      </c>
      <c r="AK43" s="445">
        <f t="shared" si="3"/>
        <v>267</v>
      </c>
      <c r="AL43" s="443">
        <f t="shared" si="3"/>
        <v>61</v>
      </c>
      <c r="AM43" s="444">
        <f t="shared" si="3"/>
        <v>188</v>
      </c>
    </row>
    <row r="44" spans="1:39">
      <c r="A44" s="437" t="s">
        <v>422</v>
      </c>
      <c r="B44" s="126">
        <v>39</v>
      </c>
      <c r="C44" s="469">
        <v>121011.42</v>
      </c>
      <c r="D44" s="439">
        <v>28</v>
      </c>
      <c r="E44" s="475">
        <v>86696.92</v>
      </c>
      <c r="F44" s="438">
        <v>28</v>
      </c>
      <c r="G44" s="439">
        <v>10</v>
      </c>
      <c r="H44" s="439">
        <v>16</v>
      </c>
      <c r="I44" s="439">
        <v>1</v>
      </c>
      <c r="J44" s="439">
        <v>7</v>
      </c>
      <c r="K44" s="439">
        <v>15</v>
      </c>
      <c r="L44" s="439">
        <v>0</v>
      </c>
      <c r="M44" s="439">
        <v>0</v>
      </c>
      <c r="N44" s="439">
        <v>0</v>
      </c>
      <c r="O44" s="439">
        <v>0</v>
      </c>
      <c r="P44" s="439">
        <v>0</v>
      </c>
      <c r="Q44" s="439">
        <v>0</v>
      </c>
      <c r="R44" s="439">
        <v>0</v>
      </c>
      <c r="S44" s="439">
        <v>0</v>
      </c>
      <c r="T44" s="439">
        <v>0</v>
      </c>
      <c r="U44" s="439">
        <v>0</v>
      </c>
      <c r="V44" s="439">
        <v>0</v>
      </c>
      <c r="W44" s="439">
        <v>0</v>
      </c>
      <c r="X44" s="439">
        <v>1</v>
      </c>
      <c r="Y44" s="439">
        <v>19</v>
      </c>
      <c r="Z44" s="439">
        <v>8</v>
      </c>
      <c r="AA44" s="439">
        <v>18</v>
      </c>
      <c r="AB44" s="439">
        <v>8</v>
      </c>
      <c r="AC44" s="439">
        <v>2</v>
      </c>
      <c r="AD44" s="441">
        <v>0</v>
      </c>
      <c r="AE44" s="138">
        <v>9</v>
      </c>
      <c r="AF44" s="127">
        <v>0</v>
      </c>
      <c r="AG44" s="127">
        <v>0</v>
      </c>
      <c r="AH44" s="127">
        <v>0</v>
      </c>
      <c r="AI44" s="127">
        <v>0</v>
      </c>
      <c r="AJ44" s="129">
        <v>0</v>
      </c>
      <c r="AK44" s="438">
        <v>19</v>
      </c>
      <c r="AL44" s="439">
        <v>10</v>
      </c>
      <c r="AM44" s="440">
        <v>16</v>
      </c>
    </row>
    <row r="45" spans="1:39">
      <c r="A45" s="437" t="s">
        <v>423</v>
      </c>
      <c r="B45" s="126">
        <v>323</v>
      </c>
      <c r="C45" s="469">
        <v>941720</v>
      </c>
      <c r="D45" s="439">
        <v>302</v>
      </c>
      <c r="E45" s="475">
        <v>893010.24</v>
      </c>
      <c r="F45" s="438">
        <v>318</v>
      </c>
      <c r="G45" s="439">
        <v>118</v>
      </c>
      <c r="H45" s="439">
        <v>244</v>
      </c>
      <c r="I45" s="439">
        <v>11</v>
      </c>
      <c r="J45" s="439">
        <v>105</v>
      </c>
      <c r="K45" s="439">
        <v>182</v>
      </c>
      <c r="L45" s="439">
        <v>1</v>
      </c>
      <c r="M45" s="439">
        <v>0</v>
      </c>
      <c r="N45" s="439">
        <v>0</v>
      </c>
      <c r="O45" s="439">
        <v>0</v>
      </c>
      <c r="P45" s="439">
        <v>9</v>
      </c>
      <c r="Q45" s="439">
        <v>0</v>
      </c>
      <c r="R45" s="439">
        <v>0</v>
      </c>
      <c r="S45" s="439">
        <v>16</v>
      </c>
      <c r="T45" s="439">
        <v>0</v>
      </c>
      <c r="U45" s="439">
        <v>0</v>
      </c>
      <c r="V45" s="439">
        <v>0</v>
      </c>
      <c r="W45" s="439">
        <v>0</v>
      </c>
      <c r="X45" s="439">
        <v>27</v>
      </c>
      <c r="Y45" s="439">
        <v>251</v>
      </c>
      <c r="Z45" s="439">
        <v>40</v>
      </c>
      <c r="AA45" s="439">
        <v>259</v>
      </c>
      <c r="AB45" s="439">
        <v>54</v>
      </c>
      <c r="AC45" s="439">
        <v>0</v>
      </c>
      <c r="AD45" s="441">
        <v>5</v>
      </c>
      <c r="AE45" s="138">
        <v>164</v>
      </c>
      <c r="AF45" s="127">
        <v>14</v>
      </c>
      <c r="AG45" s="127">
        <v>57</v>
      </c>
      <c r="AH45" s="127">
        <v>130</v>
      </c>
      <c r="AI45" s="127">
        <v>0</v>
      </c>
      <c r="AJ45" s="129">
        <v>7</v>
      </c>
      <c r="AK45" s="438">
        <v>154</v>
      </c>
      <c r="AL45" s="439">
        <v>61</v>
      </c>
      <c r="AM45" s="440">
        <v>112</v>
      </c>
    </row>
    <row r="46" spans="1:39">
      <c r="A46" s="437" t="s">
        <v>424</v>
      </c>
      <c r="B46" s="126">
        <v>97</v>
      </c>
      <c r="C46" s="469">
        <v>274619.59999999998</v>
      </c>
      <c r="D46" s="439">
        <v>97</v>
      </c>
      <c r="E46" s="475">
        <v>274619.59999999998</v>
      </c>
      <c r="F46" s="438">
        <v>104</v>
      </c>
      <c r="G46" s="439">
        <v>13</v>
      </c>
      <c r="H46" s="439">
        <v>86</v>
      </c>
      <c r="I46" s="439">
        <v>4</v>
      </c>
      <c r="J46" s="439">
        <v>37</v>
      </c>
      <c r="K46" s="439">
        <v>74</v>
      </c>
      <c r="L46" s="439">
        <v>0</v>
      </c>
      <c r="M46" s="439">
        <v>0</v>
      </c>
      <c r="N46" s="439">
        <v>0</v>
      </c>
      <c r="O46" s="439">
        <v>0</v>
      </c>
      <c r="P46" s="439">
        <v>4</v>
      </c>
      <c r="Q46" s="439">
        <v>0</v>
      </c>
      <c r="R46" s="439">
        <v>0</v>
      </c>
      <c r="S46" s="439">
        <v>6</v>
      </c>
      <c r="T46" s="439">
        <v>0</v>
      </c>
      <c r="U46" s="439">
        <v>0</v>
      </c>
      <c r="V46" s="439">
        <v>0</v>
      </c>
      <c r="W46" s="439">
        <v>0</v>
      </c>
      <c r="X46" s="439">
        <v>14</v>
      </c>
      <c r="Y46" s="439">
        <v>76</v>
      </c>
      <c r="Z46" s="439">
        <v>14</v>
      </c>
      <c r="AA46" s="439">
        <v>86</v>
      </c>
      <c r="AB46" s="439">
        <v>16</v>
      </c>
      <c r="AC46" s="439">
        <v>0</v>
      </c>
      <c r="AD46" s="441">
        <v>2</v>
      </c>
      <c r="AE46" s="138">
        <v>44</v>
      </c>
      <c r="AF46" s="127">
        <v>7</v>
      </c>
      <c r="AG46" s="127">
        <v>6</v>
      </c>
      <c r="AH46" s="127">
        <v>38</v>
      </c>
      <c r="AI46" s="127">
        <v>6</v>
      </c>
      <c r="AJ46" s="129">
        <v>35</v>
      </c>
      <c r="AK46" s="438">
        <v>60</v>
      </c>
      <c r="AL46" s="439">
        <v>7</v>
      </c>
      <c r="AM46" s="440">
        <v>48</v>
      </c>
    </row>
    <row r="47" spans="1:39">
      <c r="A47" s="437" t="s">
        <v>425</v>
      </c>
      <c r="B47" s="126">
        <v>126</v>
      </c>
      <c r="C47" s="469">
        <v>359242.23</v>
      </c>
      <c r="D47" s="439">
        <v>126</v>
      </c>
      <c r="E47" s="475">
        <v>359242.23</v>
      </c>
      <c r="F47" s="438">
        <v>126</v>
      </c>
      <c r="G47" s="439">
        <v>10</v>
      </c>
      <c r="H47" s="439">
        <v>88</v>
      </c>
      <c r="I47" s="439">
        <v>0</v>
      </c>
      <c r="J47" s="439">
        <v>17</v>
      </c>
      <c r="K47" s="439">
        <v>28</v>
      </c>
      <c r="L47" s="439">
        <v>0</v>
      </c>
      <c r="M47" s="439">
        <v>0</v>
      </c>
      <c r="N47" s="439">
        <v>0</v>
      </c>
      <c r="O47" s="439">
        <v>0</v>
      </c>
      <c r="P47" s="439">
        <v>2</v>
      </c>
      <c r="Q47" s="439">
        <v>0</v>
      </c>
      <c r="R47" s="439">
        <v>0</v>
      </c>
      <c r="S47" s="439">
        <v>0</v>
      </c>
      <c r="T47" s="439">
        <v>0</v>
      </c>
      <c r="U47" s="439">
        <v>0</v>
      </c>
      <c r="V47" s="439">
        <v>0</v>
      </c>
      <c r="W47" s="439">
        <v>0</v>
      </c>
      <c r="X47" s="439">
        <v>0</v>
      </c>
      <c r="Y47" s="439">
        <v>97</v>
      </c>
      <c r="Z47" s="439">
        <v>29</v>
      </c>
      <c r="AA47" s="439">
        <v>86</v>
      </c>
      <c r="AB47" s="439">
        <v>35</v>
      </c>
      <c r="AC47" s="439">
        <v>1</v>
      </c>
      <c r="AD47" s="441">
        <v>4</v>
      </c>
      <c r="AE47" s="138">
        <v>72</v>
      </c>
      <c r="AF47" s="127">
        <v>0</v>
      </c>
      <c r="AG47" s="127">
        <v>3</v>
      </c>
      <c r="AH47" s="127">
        <v>50</v>
      </c>
      <c r="AI47" s="127">
        <v>0</v>
      </c>
      <c r="AJ47" s="129">
        <v>0</v>
      </c>
      <c r="AK47" s="438">
        <v>54</v>
      </c>
      <c r="AL47" s="439">
        <v>7</v>
      </c>
      <c r="AM47" s="440">
        <v>38</v>
      </c>
    </row>
    <row r="48" spans="1:39">
      <c r="A48" s="437" t="s">
        <v>426</v>
      </c>
      <c r="B48" s="126">
        <v>54</v>
      </c>
      <c r="C48" s="469">
        <v>131319.22</v>
      </c>
      <c r="D48" s="439">
        <v>54</v>
      </c>
      <c r="E48" s="475">
        <v>131319.22</v>
      </c>
      <c r="F48" s="438">
        <v>58</v>
      </c>
      <c r="G48" s="439">
        <v>4</v>
      </c>
      <c r="H48" s="439">
        <v>51</v>
      </c>
      <c r="I48" s="439">
        <v>2</v>
      </c>
      <c r="J48" s="439">
        <v>24</v>
      </c>
      <c r="K48" s="439">
        <v>35</v>
      </c>
      <c r="L48" s="439">
        <v>0</v>
      </c>
      <c r="M48" s="439">
        <v>0</v>
      </c>
      <c r="N48" s="439">
        <v>0</v>
      </c>
      <c r="O48" s="439">
        <v>0</v>
      </c>
      <c r="P48" s="439">
        <v>2</v>
      </c>
      <c r="Q48" s="439">
        <v>0</v>
      </c>
      <c r="R48" s="439">
        <v>0</v>
      </c>
      <c r="S48" s="439">
        <v>5</v>
      </c>
      <c r="T48" s="439">
        <v>0</v>
      </c>
      <c r="U48" s="439">
        <v>0</v>
      </c>
      <c r="V48" s="439">
        <v>0</v>
      </c>
      <c r="W48" s="439">
        <v>0</v>
      </c>
      <c r="X48" s="439">
        <v>8</v>
      </c>
      <c r="Y48" s="439">
        <v>39</v>
      </c>
      <c r="Z48" s="439">
        <v>11</v>
      </c>
      <c r="AA48" s="439">
        <v>48</v>
      </c>
      <c r="AB48" s="439">
        <v>9</v>
      </c>
      <c r="AC48" s="439">
        <v>0</v>
      </c>
      <c r="AD48" s="441">
        <v>1</v>
      </c>
      <c r="AE48" s="138">
        <v>41</v>
      </c>
      <c r="AF48" s="127">
        <v>5</v>
      </c>
      <c r="AG48" s="127">
        <v>1</v>
      </c>
      <c r="AH48" s="127">
        <v>35</v>
      </c>
      <c r="AI48" s="127">
        <v>0</v>
      </c>
      <c r="AJ48" s="129">
        <v>29</v>
      </c>
      <c r="AK48" s="438">
        <v>17</v>
      </c>
      <c r="AL48" s="439">
        <v>3</v>
      </c>
      <c r="AM48" s="440">
        <v>16</v>
      </c>
    </row>
    <row r="49" spans="1:39">
      <c r="A49" s="437" t="s">
        <v>427</v>
      </c>
      <c r="B49" s="126">
        <v>86</v>
      </c>
      <c r="C49" s="469">
        <v>224456.06</v>
      </c>
      <c r="D49" s="439">
        <v>86</v>
      </c>
      <c r="E49" s="475">
        <v>224456.06</v>
      </c>
      <c r="F49" s="438">
        <v>96</v>
      </c>
      <c r="G49" s="439">
        <v>11</v>
      </c>
      <c r="H49" s="439">
        <v>70</v>
      </c>
      <c r="I49" s="439">
        <v>4</v>
      </c>
      <c r="J49" s="439">
        <v>31</v>
      </c>
      <c r="K49" s="439">
        <v>60</v>
      </c>
      <c r="L49" s="439">
        <v>0</v>
      </c>
      <c r="M49" s="439">
        <v>0</v>
      </c>
      <c r="N49" s="439">
        <v>0</v>
      </c>
      <c r="O49" s="439">
        <v>0</v>
      </c>
      <c r="P49" s="439">
        <v>1</v>
      </c>
      <c r="Q49" s="439">
        <v>0</v>
      </c>
      <c r="R49" s="439">
        <v>0</v>
      </c>
      <c r="S49" s="439">
        <v>4</v>
      </c>
      <c r="T49" s="439">
        <v>0</v>
      </c>
      <c r="U49" s="439">
        <v>0</v>
      </c>
      <c r="V49" s="439">
        <v>0</v>
      </c>
      <c r="W49" s="439">
        <v>0</v>
      </c>
      <c r="X49" s="439">
        <v>14</v>
      </c>
      <c r="Y49" s="439">
        <v>66</v>
      </c>
      <c r="Z49" s="439">
        <v>16</v>
      </c>
      <c r="AA49" s="439">
        <v>85</v>
      </c>
      <c r="AB49" s="439">
        <v>11</v>
      </c>
      <c r="AC49" s="439">
        <v>0</v>
      </c>
      <c r="AD49" s="441">
        <v>0</v>
      </c>
      <c r="AE49" s="138">
        <v>65</v>
      </c>
      <c r="AF49" s="127">
        <v>10</v>
      </c>
      <c r="AG49" s="127">
        <v>6</v>
      </c>
      <c r="AH49" s="127">
        <v>48</v>
      </c>
      <c r="AI49" s="127">
        <v>3</v>
      </c>
      <c r="AJ49" s="129">
        <v>62</v>
      </c>
      <c r="AK49" s="438">
        <v>33</v>
      </c>
      <c r="AL49" s="439">
        <v>6</v>
      </c>
      <c r="AM49" s="440">
        <v>22</v>
      </c>
    </row>
    <row r="50" spans="1:39">
      <c r="A50" s="437" t="s">
        <v>428</v>
      </c>
      <c r="B50" s="126">
        <v>185</v>
      </c>
      <c r="C50" s="469">
        <v>510939</v>
      </c>
      <c r="D50" s="439">
        <v>182</v>
      </c>
      <c r="E50" s="475">
        <v>502971.47</v>
      </c>
      <c r="F50" s="438">
        <v>189</v>
      </c>
      <c r="G50" s="439">
        <v>83</v>
      </c>
      <c r="H50" s="439">
        <v>135</v>
      </c>
      <c r="I50" s="439">
        <v>4</v>
      </c>
      <c r="J50" s="439">
        <v>53</v>
      </c>
      <c r="K50" s="439">
        <v>108</v>
      </c>
      <c r="L50" s="439">
        <v>0</v>
      </c>
      <c r="M50" s="439">
        <v>0</v>
      </c>
      <c r="N50" s="439">
        <v>0</v>
      </c>
      <c r="O50" s="439">
        <v>0</v>
      </c>
      <c r="P50" s="439">
        <v>10</v>
      </c>
      <c r="Q50" s="439">
        <v>0</v>
      </c>
      <c r="R50" s="439">
        <v>0</v>
      </c>
      <c r="S50" s="439">
        <v>5</v>
      </c>
      <c r="T50" s="439">
        <v>4</v>
      </c>
      <c r="U50" s="439">
        <v>0</v>
      </c>
      <c r="V50" s="439">
        <v>0</v>
      </c>
      <c r="W50" s="439">
        <v>1</v>
      </c>
      <c r="X50" s="439">
        <v>18</v>
      </c>
      <c r="Y50" s="439">
        <v>143</v>
      </c>
      <c r="Z50" s="439">
        <v>28</v>
      </c>
      <c r="AA50" s="439">
        <v>172</v>
      </c>
      <c r="AB50" s="439">
        <v>17</v>
      </c>
      <c r="AC50" s="439">
        <v>0</v>
      </c>
      <c r="AD50" s="441">
        <v>0</v>
      </c>
      <c r="AE50" s="138">
        <v>130</v>
      </c>
      <c r="AF50" s="127">
        <v>4</v>
      </c>
      <c r="AG50" s="127">
        <v>51</v>
      </c>
      <c r="AH50" s="127">
        <v>98</v>
      </c>
      <c r="AI50" s="127">
        <v>0</v>
      </c>
      <c r="AJ50" s="129">
        <v>130</v>
      </c>
      <c r="AK50" s="438">
        <v>59</v>
      </c>
      <c r="AL50" s="439">
        <v>32</v>
      </c>
      <c r="AM50" s="440">
        <v>37</v>
      </c>
    </row>
    <row r="51" spans="1:39">
      <c r="A51" s="437" t="s">
        <v>429</v>
      </c>
      <c r="B51" s="126">
        <v>86</v>
      </c>
      <c r="C51" s="469">
        <v>245284.09</v>
      </c>
      <c r="D51" s="439">
        <v>86</v>
      </c>
      <c r="E51" s="475">
        <v>245284.09</v>
      </c>
      <c r="F51" s="438">
        <v>90</v>
      </c>
      <c r="G51" s="439">
        <v>14</v>
      </c>
      <c r="H51" s="439">
        <v>64</v>
      </c>
      <c r="I51" s="439">
        <v>2</v>
      </c>
      <c r="J51" s="439">
        <v>34</v>
      </c>
      <c r="K51" s="439">
        <v>52</v>
      </c>
      <c r="L51" s="439">
        <v>0</v>
      </c>
      <c r="M51" s="439">
        <v>0</v>
      </c>
      <c r="N51" s="439">
        <v>0</v>
      </c>
      <c r="O51" s="439">
        <v>0</v>
      </c>
      <c r="P51" s="439">
        <v>1</v>
      </c>
      <c r="Q51" s="439">
        <v>0</v>
      </c>
      <c r="R51" s="439">
        <v>0</v>
      </c>
      <c r="S51" s="439">
        <v>7</v>
      </c>
      <c r="T51" s="439">
        <v>0</v>
      </c>
      <c r="U51" s="439">
        <v>0</v>
      </c>
      <c r="V51" s="439">
        <v>0</v>
      </c>
      <c r="W51" s="439">
        <v>0</v>
      </c>
      <c r="X51" s="439">
        <v>6</v>
      </c>
      <c r="Y51" s="439">
        <v>71</v>
      </c>
      <c r="Z51" s="439">
        <v>13</v>
      </c>
      <c r="AA51" s="439">
        <v>73</v>
      </c>
      <c r="AB51" s="439">
        <v>14</v>
      </c>
      <c r="AC51" s="439">
        <v>0</v>
      </c>
      <c r="AD51" s="441">
        <v>3</v>
      </c>
      <c r="AE51" s="138">
        <v>60</v>
      </c>
      <c r="AF51" s="127">
        <v>4</v>
      </c>
      <c r="AG51" s="127">
        <v>8</v>
      </c>
      <c r="AH51" s="127">
        <v>44</v>
      </c>
      <c r="AI51" s="127">
        <v>10</v>
      </c>
      <c r="AJ51" s="129">
        <v>50</v>
      </c>
      <c r="AK51" s="438">
        <v>26</v>
      </c>
      <c r="AL51" s="439">
        <v>6</v>
      </c>
      <c r="AM51" s="440">
        <v>20</v>
      </c>
    </row>
    <row r="52" spans="1:39">
      <c r="A52" s="437" t="s">
        <v>430</v>
      </c>
      <c r="B52" s="126">
        <v>30</v>
      </c>
      <c r="C52" s="469">
        <v>83091.14</v>
      </c>
      <c r="D52" s="439">
        <v>30</v>
      </c>
      <c r="E52" s="475">
        <v>83091.14</v>
      </c>
      <c r="F52" s="438">
        <v>31</v>
      </c>
      <c r="G52" s="439">
        <v>4</v>
      </c>
      <c r="H52" s="439">
        <v>22</v>
      </c>
      <c r="I52" s="439">
        <v>1</v>
      </c>
      <c r="J52" s="439">
        <v>12</v>
      </c>
      <c r="K52" s="439">
        <v>19</v>
      </c>
      <c r="L52" s="439">
        <v>0</v>
      </c>
      <c r="M52" s="439">
        <v>0</v>
      </c>
      <c r="N52" s="439">
        <v>1</v>
      </c>
      <c r="O52" s="439">
        <v>0</v>
      </c>
      <c r="P52" s="439">
        <v>0</v>
      </c>
      <c r="Q52" s="439">
        <v>0</v>
      </c>
      <c r="R52" s="439">
        <v>0</v>
      </c>
      <c r="S52" s="439">
        <v>1</v>
      </c>
      <c r="T52" s="439">
        <v>0</v>
      </c>
      <c r="U52" s="439">
        <v>0</v>
      </c>
      <c r="V52" s="439">
        <v>0</v>
      </c>
      <c r="W52" s="439">
        <v>0</v>
      </c>
      <c r="X52" s="439">
        <v>4</v>
      </c>
      <c r="Y52" s="439">
        <v>20</v>
      </c>
      <c r="Z52" s="439">
        <v>7</v>
      </c>
      <c r="AA52" s="439">
        <v>26</v>
      </c>
      <c r="AB52" s="439">
        <v>4</v>
      </c>
      <c r="AC52" s="439">
        <v>0</v>
      </c>
      <c r="AD52" s="441">
        <v>1</v>
      </c>
      <c r="AE52" s="138">
        <v>12</v>
      </c>
      <c r="AF52" s="127">
        <v>2</v>
      </c>
      <c r="AG52" s="127">
        <v>1</v>
      </c>
      <c r="AH52" s="127">
        <v>8</v>
      </c>
      <c r="AI52" s="127">
        <v>4</v>
      </c>
      <c r="AJ52" s="129">
        <v>8</v>
      </c>
      <c r="AK52" s="438">
        <v>19</v>
      </c>
      <c r="AL52" s="439">
        <v>3</v>
      </c>
      <c r="AM52" s="440">
        <v>14</v>
      </c>
    </row>
    <row r="53" spans="1:39">
      <c r="A53" s="437" t="s">
        <v>431</v>
      </c>
      <c r="B53" s="126">
        <v>58</v>
      </c>
      <c r="C53" s="469">
        <v>163134.51999999999</v>
      </c>
      <c r="D53" s="439">
        <v>58</v>
      </c>
      <c r="E53" s="475">
        <v>1623096.31</v>
      </c>
      <c r="F53" s="438">
        <v>63</v>
      </c>
      <c r="G53" s="439">
        <v>2</v>
      </c>
      <c r="H53" s="439">
        <v>45</v>
      </c>
      <c r="I53" s="439">
        <v>1</v>
      </c>
      <c r="J53" s="439">
        <v>21</v>
      </c>
      <c r="K53" s="439">
        <v>35</v>
      </c>
      <c r="L53" s="439">
        <v>0</v>
      </c>
      <c r="M53" s="439">
        <v>0</v>
      </c>
      <c r="N53" s="439">
        <v>0</v>
      </c>
      <c r="O53" s="439">
        <v>0</v>
      </c>
      <c r="P53" s="439">
        <v>1</v>
      </c>
      <c r="Q53" s="439">
        <v>1</v>
      </c>
      <c r="R53" s="439">
        <v>0</v>
      </c>
      <c r="S53" s="439">
        <v>0</v>
      </c>
      <c r="T53" s="439">
        <v>2</v>
      </c>
      <c r="U53" s="439">
        <v>0</v>
      </c>
      <c r="V53" s="439">
        <v>0</v>
      </c>
      <c r="W53" s="439">
        <v>0</v>
      </c>
      <c r="X53" s="439">
        <v>2</v>
      </c>
      <c r="Y53" s="439">
        <v>47</v>
      </c>
      <c r="Z53" s="439">
        <v>14</v>
      </c>
      <c r="AA53" s="439">
        <v>51</v>
      </c>
      <c r="AB53" s="439">
        <v>12</v>
      </c>
      <c r="AC53" s="439">
        <v>0</v>
      </c>
      <c r="AD53" s="441">
        <v>0</v>
      </c>
      <c r="AE53" s="138">
        <v>43</v>
      </c>
      <c r="AF53" s="127">
        <v>5</v>
      </c>
      <c r="AG53" s="127">
        <v>1</v>
      </c>
      <c r="AH53" s="127">
        <v>33</v>
      </c>
      <c r="AI53" s="127">
        <v>0</v>
      </c>
      <c r="AJ53" s="129">
        <v>43</v>
      </c>
      <c r="AK53" s="438">
        <v>20</v>
      </c>
      <c r="AL53" s="439">
        <v>1</v>
      </c>
      <c r="AM53" s="440">
        <v>12</v>
      </c>
    </row>
    <row r="54" spans="1:39">
      <c r="A54" s="437" t="s">
        <v>432</v>
      </c>
      <c r="B54" s="126">
        <v>188</v>
      </c>
      <c r="C54" s="469">
        <v>563914.23</v>
      </c>
      <c r="D54" s="439">
        <v>180</v>
      </c>
      <c r="E54" s="475">
        <v>512895.73</v>
      </c>
      <c r="F54" s="438">
        <v>180</v>
      </c>
      <c r="G54" s="439">
        <v>38</v>
      </c>
      <c r="H54" s="439">
        <v>121</v>
      </c>
      <c r="I54" s="439">
        <v>9</v>
      </c>
      <c r="J54" s="439">
        <v>72</v>
      </c>
      <c r="K54" s="439">
        <v>94</v>
      </c>
      <c r="L54" s="439">
        <v>0</v>
      </c>
      <c r="M54" s="439">
        <v>0</v>
      </c>
      <c r="N54" s="439">
        <v>0</v>
      </c>
      <c r="O54" s="439">
        <v>0</v>
      </c>
      <c r="P54" s="439">
        <v>1</v>
      </c>
      <c r="Q54" s="439">
        <v>0</v>
      </c>
      <c r="R54" s="439">
        <v>0</v>
      </c>
      <c r="S54" s="439">
        <v>4</v>
      </c>
      <c r="T54" s="439">
        <v>0</v>
      </c>
      <c r="U54" s="439">
        <v>0</v>
      </c>
      <c r="V54" s="439">
        <v>0</v>
      </c>
      <c r="W54" s="439">
        <v>0</v>
      </c>
      <c r="X54" s="439">
        <v>2</v>
      </c>
      <c r="Y54" s="439">
        <v>112</v>
      </c>
      <c r="Z54" s="439">
        <v>66</v>
      </c>
      <c r="AA54" s="439">
        <v>101</v>
      </c>
      <c r="AB54" s="439">
        <v>70</v>
      </c>
      <c r="AC54" s="439">
        <v>2</v>
      </c>
      <c r="AD54" s="441">
        <v>7</v>
      </c>
      <c r="AE54" s="138">
        <v>139</v>
      </c>
      <c r="AF54" s="127">
        <v>0</v>
      </c>
      <c r="AG54" s="127">
        <v>36</v>
      </c>
      <c r="AH54" s="127">
        <v>108</v>
      </c>
      <c r="AI54" s="127">
        <v>0</v>
      </c>
      <c r="AJ54" s="129">
        <v>0</v>
      </c>
      <c r="AK54" s="438">
        <v>41</v>
      </c>
      <c r="AL54" s="439">
        <v>2</v>
      </c>
      <c r="AM54" s="440">
        <v>31</v>
      </c>
    </row>
    <row r="55" spans="1:39" ht="13.5">
      <c r="A55" s="442" t="s">
        <v>433</v>
      </c>
      <c r="B55" s="200">
        <f>SUM(B44:B54)</f>
        <v>1272</v>
      </c>
      <c r="C55" s="470">
        <f t="shared" ref="C55:AM55" si="4">SUM(C44:C54)</f>
        <v>3618731.5100000002</v>
      </c>
      <c r="D55" s="443">
        <f t="shared" si="4"/>
        <v>1229</v>
      </c>
      <c r="E55" s="476">
        <f t="shared" si="4"/>
        <v>4936683.01</v>
      </c>
      <c r="F55" s="445">
        <f t="shared" si="4"/>
        <v>1283</v>
      </c>
      <c r="G55" s="443">
        <f t="shared" si="4"/>
        <v>307</v>
      </c>
      <c r="H55" s="443">
        <f t="shared" si="4"/>
        <v>942</v>
      </c>
      <c r="I55" s="443">
        <f t="shared" si="4"/>
        <v>39</v>
      </c>
      <c r="J55" s="443">
        <f t="shared" si="4"/>
        <v>413</v>
      </c>
      <c r="K55" s="443">
        <f t="shared" si="4"/>
        <v>702</v>
      </c>
      <c r="L55" s="443">
        <f t="shared" si="4"/>
        <v>1</v>
      </c>
      <c r="M55" s="443">
        <f t="shared" si="4"/>
        <v>0</v>
      </c>
      <c r="N55" s="443">
        <f t="shared" si="4"/>
        <v>1</v>
      </c>
      <c r="O55" s="443">
        <f t="shared" si="4"/>
        <v>0</v>
      </c>
      <c r="P55" s="443">
        <f t="shared" si="4"/>
        <v>31</v>
      </c>
      <c r="Q55" s="443">
        <f t="shared" si="4"/>
        <v>1</v>
      </c>
      <c r="R55" s="443">
        <f t="shared" si="4"/>
        <v>0</v>
      </c>
      <c r="S55" s="443">
        <f t="shared" si="4"/>
        <v>48</v>
      </c>
      <c r="T55" s="443">
        <f t="shared" si="4"/>
        <v>6</v>
      </c>
      <c r="U55" s="443">
        <f t="shared" si="4"/>
        <v>0</v>
      </c>
      <c r="V55" s="443">
        <f t="shared" si="4"/>
        <v>0</v>
      </c>
      <c r="W55" s="443">
        <f t="shared" si="4"/>
        <v>1</v>
      </c>
      <c r="X55" s="443">
        <f t="shared" si="4"/>
        <v>96</v>
      </c>
      <c r="Y55" s="443">
        <f t="shared" si="4"/>
        <v>941</v>
      </c>
      <c r="Z55" s="443">
        <f t="shared" si="4"/>
        <v>246</v>
      </c>
      <c r="AA55" s="443">
        <f t="shared" si="4"/>
        <v>1005</v>
      </c>
      <c r="AB55" s="443">
        <f t="shared" si="4"/>
        <v>250</v>
      </c>
      <c r="AC55" s="443">
        <f t="shared" si="4"/>
        <v>5</v>
      </c>
      <c r="AD55" s="446">
        <f t="shared" si="4"/>
        <v>23</v>
      </c>
      <c r="AE55" s="447">
        <f t="shared" si="4"/>
        <v>779</v>
      </c>
      <c r="AF55" s="448">
        <f t="shared" si="4"/>
        <v>51</v>
      </c>
      <c r="AG55" s="448">
        <f t="shared" si="4"/>
        <v>170</v>
      </c>
      <c r="AH55" s="448">
        <f t="shared" si="4"/>
        <v>592</v>
      </c>
      <c r="AI55" s="448">
        <f t="shared" si="4"/>
        <v>23</v>
      </c>
      <c r="AJ55" s="449">
        <f t="shared" si="4"/>
        <v>364</v>
      </c>
      <c r="AK55" s="445">
        <f t="shared" si="4"/>
        <v>502</v>
      </c>
      <c r="AL55" s="443">
        <f t="shared" si="4"/>
        <v>138</v>
      </c>
      <c r="AM55" s="444">
        <f t="shared" si="4"/>
        <v>366</v>
      </c>
    </row>
    <row r="56" spans="1:39">
      <c r="A56" s="437" t="s">
        <v>434</v>
      </c>
      <c r="B56" s="126">
        <v>56</v>
      </c>
      <c r="C56" s="469">
        <v>152266.73000000001</v>
      </c>
      <c r="D56" s="439">
        <v>50</v>
      </c>
      <c r="E56" s="475">
        <v>134821.88</v>
      </c>
      <c r="F56" s="438">
        <v>52</v>
      </c>
      <c r="G56" s="439">
        <v>16</v>
      </c>
      <c r="H56" s="439">
        <v>39</v>
      </c>
      <c r="I56" s="439">
        <v>1</v>
      </c>
      <c r="J56" s="439">
        <v>20</v>
      </c>
      <c r="K56" s="439">
        <v>31</v>
      </c>
      <c r="L56" s="439">
        <v>0</v>
      </c>
      <c r="M56" s="439">
        <v>0</v>
      </c>
      <c r="N56" s="439">
        <v>0</v>
      </c>
      <c r="O56" s="439">
        <v>0</v>
      </c>
      <c r="P56" s="439">
        <v>2</v>
      </c>
      <c r="Q56" s="439">
        <v>0</v>
      </c>
      <c r="R56" s="439">
        <v>0</v>
      </c>
      <c r="S56" s="439">
        <v>2</v>
      </c>
      <c r="T56" s="439">
        <v>0</v>
      </c>
      <c r="U56" s="439">
        <v>0</v>
      </c>
      <c r="V56" s="439">
        <v>0</v>
      </c>
      <c r="W56" s="439">
        <v>0</v>
      </c>
      <c r="X56" s="439">
        <v>7</v>
      </c>
      <c r="Y56" s="439">
        <v>36</v>
      </c>
      <c r="Z56" s="439">
        <v>9</v>
      </c>
      <c r="AA56" s="439">
        <v>41</v>
      </c>
      <c r="AB56" s="439">
        <v>10</v>
      </c>
      <c r="AC56" s="439">
        <v>0</v>
      </c>
      <c r="AD56" s="441">
        <v>1</v>
      </c>
      <c r="AE56" s="138">
        <v>34</v>
      </c>
      <c r="AF56" s="127">
        <v>0</v>
      </c>
      <c r="AG56" s="127">
        <v>9</v>
      </c>
      <c r="AH56" s="127">
        <v>27</v>
      </c>
      <c r="AI56" s="127">
        <v>4</v>
      </c>
      <c r="AJ56" s="129">
        <v>30</v>
      </c>
      <c r="AK56" s="438">
        <v>18</v>
      </c>
      <c r="AL56" s="439">
        <v>7</v>
      </c>
      <c r="AM56" s="440">
        <v>12</v>
      </c>
    </row>
    <row r="57" spans="1:39">
      <c r="A57" s="437" t="s">
        <v>435</v>
      </c>
      <c r="B57" s="126">
        <v>92</v>
      </c>
      <c r="C57" s="469">
        <v>273050.88</v>
      </c>
      <c r="D57" s="439">
        <v>92</v>
      </c>
      <c r="E57" s="475">
        <v>273050.88</v>
      </c>
      <c r="F57" s="438">
        <v>96</v>
      </c>
      <c r="G57" s="439">
        <v>45</v>
      </c>
      <c r="H57" s="439">
        <v>69</v>
      </c>
      <c r="I57" s="439">
        <v>1</v>
      </c>
      <c r="J57" s="439">
        <v>23</v>
      </c>
      <c r="K57" s="439">
        <v>59</v>
      </c>
      <c r="L57" s="439">
        <v>1</v>
      </c>
      <c r="M57" s="439">
        <v>1</v>
      </c>
      <c r="N57" s="439">
        <v>1</v>
      </c>
      <c r="O57" s="439">
        <v>0</v>
      </c>
      <c r="P57" s="439">
        <v>2</v>
      </c>
      <c r="Q57" s="439">
        <v>0</v>
      </c>
      <c r="R57" s="439">
        <v>0</v>
      </c>
      <c r="S57" s="439">
        <v>16</v>
      </c>
      <c r="T57" s="439">
        <v>1</v>
      </c>
      <c r="U57" s="439">
        <v>0</v>
      </c>
      <c r="V57" s="439">
        <v>0</v>
      </c>
      <c r="W57" s="439">
        <v>0</v>
      </c>
      <c r="X57" s="439">
        <v>7</v>
      </c>
      <c r="Y57" s="439">
        <v>79</v>
      </c>
      <c r="Z57" s="439">
        <v>10</v>
      </c>
      <c r="AA57" s="439">
        <v>72</v>
      </c>
      <c r="AB57" s="439">
        <v>20</v>
      </c>
      <c r="AC57" s="439">
        <v>0</v>
      </c>
      <c r="AD57" s="441">
        <v>4</v>
      </c>
      <c r="AE57" s="138">
        <v>56</v>
      </c>
      <c r="AF57" s="127">
        <v>7</v>
      </c>
      <c r="AG57" s="127">
        <v>29</v>
      </c>
      <c r="AH57" s="127">
        <v>40</v>
      </c>
      <c r="AI57" s="127">
        <v>7</v>
      </c>
      <c r="AJ57" s="129">
        <v>49</v>
      </c>
      <c r="AK57" s="438">
        <v>41</v>
      </c>
      <c r="AL57" s="439">
        <v>17</v>
      </c>
      <c r="AM57" s="440">
        <v>30</v>
      </c>
    </row>
    <row r="58" spans="1:39">
      <c r="A58" s="437" t="s">
        <v>436</v>
      </c>
      <c r="B58" s="126">
        <v>117</v>
      </c>
      <c r="C58" s="469">
        <v>293443.46999999997</v>
      </c>
      <c r="D58" s="439">
        <v>117</v>
      </c>
      <c r="E58" s="475">
        <v>293443.46999999997</v>
      </c>
      <c r="F58" s="438">
        <v>121</v>
      </c>
      <c r="G58" s="439">
        <v>12</v>
      </c>
      <c r="H58" s="439">
        <v>95</v>
      </c>
      <c r="I58" s="439">
        <v>3</v>
      </c>
      <c r="J58" s="439">
        <v>32</v>
      </c>
      <c r="K58" s="439">
        <v>86</v>
      </c>
      <c r="L58" s="439">
        <v>0</v>
      </c>
      <c r="M58" s="439">
        <v>0</v>
      </c>
      <c r="N58" s="439">
        <v>0</v>
      </c>
      <c r="O58" s="439">
        <v>0</v>
      </c>
      <c r="P58" s="439">
        <v>1</v>
      </c>
      <c r="Q58" s="439">
        <v>0</v>
      </c>
      <c r="R58" s="439">
        <v>0</v>
      </c>
      <c r="S58" s="439">
        <v>5</v>
      </c>
      <c r="T58" s="439">
        <v>0</v>
      </c>
      <c r="U58" s="439">
        <v>0</v>
      </c>
      <c r="V58" s="439">
        <v>0</v>
      </c>
      <c r="W58" s="439">
        <v>0</v>
      </c>
      <c r="X58" s="439">
        <v>14</v>
      </c>
      <c r="Y58" s="439">
        <v>88</v>
      </c>
      <c r="Z58" s="439">
        <v>19</v>
      </c>
      <c r="AA58" s="439">
        <v>106</v>
      </c>
      <c r="AB58" s="439">
        <v>14</v>
      </c>
      <c r="AC58" s="439">
        <v>0</v>
      </c>
      <c r="AD58" s="441">
        <v>1</v>
      </c>
      <c r="AE58" s="138">
        <v>111</v>
      </c>
      <c r="AF58" s="127">
        <v>4</v>
      </c>
      <c r="AG58" s="127">
        <v>12</v>
      </c>
      <c r="AH58" s="127">
        <v>90</v>
      </c>
      <c r="AI58" s="127">
        <v>4</v>
      </c>
      <c r="AJ58" s="129">
        <v>80</v>
      </c>
      <c r="AK58" s="438">
        <v>10</v>
      </c>
      <c r="AL58" s="439">
        <v>0</v>
      </c>
      <c r="AM58" s="440">
        <v>5</v>
      </c>
    </row>
    <row r="59" spans="1:39">
      <c r="A59" s="437" t="s">
        <v>437</v>
      </c>
      <c r="B59" s="126">
        <v>32</v>
      </c>
      <c r="C59" s="469">
        <v>89931.36</v>
      </c>
      <c r="D59" s="439">
        <v>32</v>
      </c>
      <c r="E59" s="475">
        <v>89931.36</v>
      </c>
      <c r="F59" s="438">
        <v>33</v>
      </c>
      <c r="G59" s="439">
        <v>7</v>
      </c>
      <c r="H59" s="439">
        <v>28</v>
      </c>
      <c r="I59" s="439">
        <v>0</v>
      </c>
      <c r="J59" s="439">
        <v>11</v>
      </c>
      <c r="K59" s="439">
        <v>22</v>
      </c>
      <c r="L59" s="439">
        <v>1</v>
      </c>
      <c r="M59" s="439">
        <v>0</v>
      </c>
      <c r="N59" s="439">
        <v>0</v>
      </c>
      <c r="O59" s="439">
        <v>0</v>
      </c>
      <c r="P59" s="439">
        <v>1</v>
      </c>
      <c r="Q59" s="439">
        <v>0</v>
      </c>
      <c r="R59" s="439">
        <v>0</v>
      </c>
      <c r="S59" s="439">
        <v>4</v>
      </c>
      <c r="T59" s="439">
        <v>0</v>
      </c>
      <c r="U59" s="439">
        <v>0</v>
      </c>
      <c r="V59" s="439">
        <v>0</v>
      </c>
      <c r="W59" s="439">
        <v>0</v>
      </c>
      <c r="X59" s="439">
        <v>2</v>
      </c>
      <c r="Y59" s="439">
        <v>24</v>
      </c>
      <c r="Z59" s="439">
        <v>7</v>
      </c>
      <c r="AA59" s="439">
        <v>28</v>
      </c>
      <c r="AB59" s="439">
        <v>1</v>
      </c>
      <c r="AC59" s="439">
        <v>0</v>
      </c>
      <c r="AD59" s="441">
        <v>4</v>
      </c>
      <c r="AE59" s="138">
        <v>19</v>
      </c>
      <c r="AF59" s="127">
        <v>0</v>
      </c>
      <c r="AG59" s="127">
        <v>4</v>
      </c>
      <c r="AH59" s="127">
        <v>16</v>
      </c>
      <c r="AI59" s="127">
        <v>0</v>
      </c>
      <c r="AJ59" s="129">
        <v>5</v>
      </c>
      <c r="AK59" s="438">
        <v>14</v>
      </c>
      <c r="AL59" s="439">
        <v>3</v>
      </c>
      <c r="AM59" s="440">
        <v>12</v>
      </c>
    </row>
    <row r="60" spans="1:39">
      <c r="A60" s="437" t="s">
        <v>438</v>
      </c>
      <c r="B60" s="126">
        <v>29</v>
      </c>
      <c r="C60" s="469">
        <v>83717.539999999994</v>
      </c>
      <c r="D60" s="439">
        <v>29</v>
      </c>
      <c r="E60" s="475">
        <v>83717.539999999994</v>
      </c>
      <c r="F60" s="438">
        <v>32</v>
      </c>
      <c r="G60" s="439">
        <v>5</v>
      </c>
      <c r="H60" s="439">
        <v>21</v>
      </c>
      <c r="I60" s="439">
        <v>1</v>
      </c>
      <c r="J60" s="439">
        <v>11</v>
      </c>
      <c r="K60" s="439">
        <v>18</v>
      </c>
      <c r="L60" s="439">
        <v>0</v>
      </c>
      <c r="M60" s="439">
        <v>0</v>
      </c>
      <c r="N60" s="439">
        <v>0</v>
      </c>
      <c r="O60" s="439">
        <v>0</v>
      </c>
      <c r="P60" s="439">
        <v>0</v>
      </c>
      <c r="Q60" s="439">
        <v>0</v>
      </c>
      <c r="R60" s="439">
        <v>0</v>
      </c>
      <c r="S60" s="439">
        <v>1</v>
      </c>
      <c r="T60" s="439">
        <v>0</v>
      </c>
      <c r="U60" s="439">
        <v>0</v>
      </c>
      <c r="V60" s="439">
        <v>0</v>
      </c>
      <c r="W60" s="439">
        <v>0</v>
      </c>
      <c r="X60" s="439">
        <v>2</v>
      </c>
      <c r="Y60" s="439">
        <v>26</v>
      </c>
      <c r="Z60" s="439">
        <v>4</v>
      </c>
      <c r="AA60" s="439">
        <v>26</v>
      </c>
      <c r="AB60" s="439">
        <v>5</v>
      </c>
      <c r="AC60" s="439">
        <v>0</v>
      </c>
      <c r="AD60" s="441">
        <v>1</v>
      </c>
      <c r="AE60" s="138">
        <v>22</v>
      </c>
      <c r="AF60" s="127">
        <v>2</v>
      </c>
      <c r="AG60" s="127">
        <v>3</v>
      </c>
      <c r="AH60" s="127">
        <v>13</v>
      </c>
      <c r="AI60" s="127">
        <v>1</v>
      </c>
      <c r="AJ60" s="129">
        <v>5</v>
      </c>
      <c r="AK60" s="438">
        <v>10</v>
      </c>
      <c r="AL60" s="439">
        <v>2</v>
      </c>
      <c r="AM60" s="440">
        <v>8</v>
      </c>
    </row>
    <row r="61" spans="1:39">
      <c r="A61" s="437" t="s">
        <v>439</v>
      </c>
      <c r="B61" s="126">
        <v>177</v>
      </c>
      <c r="C61" s="469">
        <v>547469.22</v>
      </c>
      <c r="D61" s="439">
        <v>177</v>
      </c>
      <c r="E61" s="475">
        <v>547469.22</v>
      </c>
      <c r="F61" s="438">
        <v>195</v>
      </c>
      <c r="G61" s="439">
        <v>18</v>
      </c>
      <c r="H61" s="439">
        <v>169</v>
      </c>
      <c r="I61" s="439">
        <v>6</v>
      </c>
      <c r="J61" s="439">
        <v>55</v>
      </c>
      <c r="K61" s="439">
        <v>146</v>
      </c>
      <c r="L61" s="439">
        <v>1</v>
      </c>
      <c r="M61" s="439">
        <v>0</v>
      </c>
      <c r="N61" s="439">
        <v>0</v>
      </c>
      <c r="O61" s="439">
        <v>0</v>
      </c>
      <c r="P61" s="439">
        <v>1</v>
      </c>
      <c r="Q61" s="439">
        <v>0</v>
      </c>
      <c r="R61" s="439">
        <v>0</v>
      </c>
      <c r="S61" s="439">
        <v>8</v>
      </c>
      <c r="T61" s="439">
        <v>1</v>
      </c>
      <c r="U61" s="439">
        <v>0</v>
      </c>
      <c r="V61" s="439">
        <v>0</v>
      </c>
      <c r="W61" s="439">
        <v>0</v>
      </c>
      <c r="X61" s="439">
        <v>22</v>
      </c>
      <c r="Y61" s="439">
        <v>153</v>
      </c>
      <c r="Z61" s="439">
        <v>20</v>
      </c>
      <c r="AA61" s="439">
        <v>169</v>
      </c>
      <c r="AB61" s="439">
        <v>25</v>
      </c>
      <c r="AC61" s="439">
        <v>0</v>
      </c>
      <c r="AD61" s="441">
        <v>1</v>
      </c>
      <c r="AE61" s="138">
        <v>145</v>
      </c>
      <c r="AF61" s="127">
        <v>18</v>
      </c>
      <c r="AG61" s="127">
        <v>11</v>
      </c>
      <c r="AH61" s="127">
        <v>128</v>
      </c>
      <c r="AI61" s="127">
        <v>0</v>
      </c>
      <c r="AJ61" s="129">
        <v>137</v>
      </c>
      <c r="AK61" s="438">
        <v>50</v>
      </c>
      <c r="AL61" s="439">
        <v>7</v>
      </c>
      <c r="AM61" s="440">
        <v>41</v>
      </c>
    </row>
    <row r="62" spans="1:39">
      <c r="A62" s="437" t="s">
        <v>440</v>
      </c>
      <c r="B62" s="126">
        <v>90</v>
      </c>
      <c r="C62" s="469">
        <v>269005.2</v>
      </c>
      <c r="D62" s="439">
        <v>90</v>
      </c>
      <c r="E62" s="475">
        <v>269005.2</v>
      </c>
      <c r="F62" s="438">
        <v>92</v>
      </c>
      <c r="G62" s="439">
        <v>4</v>
      </c>
      <c r="H62" s="439">
        <v>71</v>
      </c>
      <c r="I62" s="439">
        <v>2</v>
      </c>
      <c r="J62" s="439">
        <v>30</v>
      </c>
      <c r="K62" s="439">
        <v>65</v>
      </c>
      <c r="L62" s="439">
        <v>0</v>
      </c>
      <c r="M62" s="439">
        <v>0</v>
      </c>
      <c r="N62" s="439">
        <v>0</v>
      </c>
      <c r="O62" s="439">
        <v>0</v>
      </c>
      <c r="P62" s="439">
        <v>2</v>
      </c>
      <c r="Q62" s="439">
        <v>1</v>
      </c>
      <c r="R62" s="439">
        <v>0</v>
      </c>
      <c r="S62" s="439">
        <v>4</v>
      </c>
      <c r="T62" s="439">
        <v>0</v>
      </c>
      <c r="U62" s="439">
        <v>0</v>
      </c>
      <c r="V62" s="439">
        <v>0</v>
      </c>
      <c r="W62" s="439">
        <v>0</v>
      </c>
      <c r="X62" s="439">
        <v>8</v>
      </c>
      <c r="Y62" s="439">
        <v>77</v>
      </c>
      <c r="Z62" s="439">
        <v>7</v>
      </c>
      <c r="AA62" s="439">
        <v>68</v>
      </c>
      <c r="AB62" s="439">
        <v>22</v>
      </c>
      <c r="AC62" s="439">
        <v>0</v>
      </c>
      <c r="AD62" s="441">
        <v>2</v>
      </c>
      <c r="AE62" s="138">
        <v>51</v>
      </c>
      <c r="AF62" s="127">
        <v>2</v>
      </c>
      <c r="AG62" s="127">
        <v>3</v>
      </c>
      <c r="AH62" s="127">
        <v>38</v>
      </c>
      <c r="AI62" s="127">
        <v>0</v>
      </c>
      <c r="AJ62" s="129">
        <v>39</v>
      </c>
      <c r="AK62" s="438">
        <v>41</v>
      </c>
      <c r="AL62" s="439">
        <v>1</v>
      </c>
      <c r="AM62" s="440">
        <v>33</v>
      </c>
    </row>
    <row r="63" spans="1:39">
      <c r="A63" s="437" t="s">
        <v>441</v>
      </c>
      <c r="B63" s="126">
        <v>169</v>
      </c>
      <c r="C63" s="469">
        <v>420423.49</v>
      </c>
      <c r="D63" s="439">
        <v>181</v>
      </c>
      <c r="E63" s="475">
        <v>455173.78</v>
      </c>
      <c r="F63" s="438">
        <v>181</v>
      </c>
      <c r="G63" s="439">
        <v>31</v>
      </c>
      <c r="H63" s="439">
        <v>146</v>
      </c>
      <c r="I63" s="439">
        <v>3</v>
      </c>
      <c r="J63" s="439">
        <v>33</v>
      </c>
      <c r="K63" s="439">
        <v>137</v>
      </c>
      <c r="L63" s="439">
        <v>0</v>
      </c>
      <c r="M63" s="439">
        <v>0</v>
      </c>
      <c r="N63" s="439">
        <v>0</v>
      </c>
      <c r="O63" s="439">
        <v>0</v>
      </c>
      <c r="P63" s="439">
        <v>5</v>
      </c>
      <c r="Q63" s="439">
        <v>0</v>
      </c>
      <c r="R63" s="439">
        <v>0</v>
      </c>
      <c r="S63" s="439">
        <v>3</v>
      </c>
      <c r="T63" s="439">
        <v>0</v>
      </c>
      <c r="U63" s="439">
        <v>0</v>
      </c>
      <c r="V63" s="439">
        <v>0</v>
      </c>
      <c r="W63" s="439">
        <v>0</v>
      </c>
      <c r="X63" s="439">
        <v>30</v>
      </c>
      <c r="Y63" s="439">
        <v>140</v>
      </c>
      <c r="Z63" s="439">
        <v>11</v>
      </c>
      <c r="AA63" s="439">
        <v>167</v>
      </c>
      <c r="AB63" s="439">
        <v>13</v>
      </c>
      <c r="AC63" s="439">
        <v>0</v>
      </c>
      <c r="AD63" s="441">
        <v>1</v>
      </c>
      <c r="AE63" s="138">
        <v>117</v>
      </c>
      <c r="AF63" s="127">
        <v>3</v>
      </c>
      <c r="AG63" s="127">
        <v>17</v>
      </c>
      <c r="AH63" s="127">
        <v>93</v>
      </c>
      <c r="AI63" s="127">
        <v>0</v>
      </c>
      <c r="AJ63" s="129">
        <v>117</v>
      </c>
      <c r="AK63" s="438">
        <v>84</v>
      </c>
      <c r="AL63" s="439">
        <v>14</v>
      </c>
      <c r="AM63" s="440">
        <v>70</v>
      </c>
    </row>
    <row r="64" spans="1:39">
      <c r="A64" s="437" t="s">
        <v>442</v>
      </c>
      <c r="B64" s="126">
        <v>547</v>
      </c>
      <c r="C64" s="469">
        <v>1609548.63</v>
      </c>
      <c r="D64" s="439">
        <v>523</v>
      </c>
      <c r="E64" s="475">
        <v>1558812.13</v>
      </c>
      <c r="F64" s="438">
        <v>522</v>
      </c>
      <c r="G64" s="439">
        <v>75</v>
      </c>
      <c r="H64" s="439">
        <v>455</v>
      </c>
      <c r="I64" s="439">
        <v>11</v>
      </c>
      <c r="J64" s="439">
        <v>124</v>
      </c>
      <c r="K64" s="439">
        <v>427</v>
      </c>
      <c r="L64" s="439">
        <v>0</v>
      </c>
      <c r="M64" s="439">
        <v>0</v>
      </c>
      <c r="N64" s="439">
        <v>0</v>
      </c>
      <c r="O64" s="439">
        <v>0</v>
      </c>
      <c r="P64" s="439">
        <v>5</v>
      </c>
      <c r="Q64" s="439">
        <v>0</v>
      </c>
      <c r="R64" s="439">
        <v>0</v>
      </c>
      <c r="S64" s="439">
        <v>4</v>
      </c>
      <c r="T64" s="439">
        <v>0</v>
      </c>
      <c r="U64" s="439">
        <v>0</v>
      </c>
      <c r="V64" s="439">
        <v>0</v>
      </c>
      <c r="W64" s="439">
        <v>0</v>
      </c>
      <c r="X64" s="439">
        <v>113</v>
      </c>
      <c r="Y64" s="439">
        <v>345</v>
      </c>
      <c r="Z64" s="439">
        <v>64</v>
      </c>
      <c r="AA64" s="439">
        <v>449</v>
      </c>
      <c r="AB64" s="439">
        <v>66</v>
      </c>
      <c r="AC64" s="439">
        <v>0</v>
      </c>
      <c r="AD64" s="441">
        <v>7</v>
      </c>
      <c r="AE64" s="138">
        <v>237</v>
      </c>
      <c r="AF64" s="127">
        <v>0</v>
      </c>
      <c r="AG64" s="127">
        <v>25</v>
      </c>
      <c r="AH64" s="127">
        <v>197</v>
      </c>
      <c r="AI64" s="127">
        <v>0</v>
      </c>
      <c r="AJ64" s="129">
        <v>237</v>
      </c>
      <c r="AK64" s="438">
        <v>286</v>
      </c>
      <c r="AL64" s="439">
        <v>50</v>
      </c>
      <c r="AM64" s="440">
        <v>258</v>
      </c>
    </row>
    <row r="65" spans="1:39">
      <c r="A65" s="437" t="s">
        <v>443</v>
      </c>
      <c r="B65" s="126">
        <v>149</v>
      </c>
      <c r="C65" s="469">
        <v>437732.72</v>
      </c>
      <c r="D65" s="439">
        <v>155</v>
      </c>
      <c r="E65" s="475">
        <v>455522.36</v>
      </c>
      <c r="F65" s="438">
        <v>160</v>
      </c>
      <c r="G65" s="439">
        <v>28</v>
      </c>
      <c r="H65" s="439">
        <v>126</v>
      </c>
      <c r="I65" s="439">
        <v>4</v>
      </c>
      <c r="J65" s="439">
        <v>33</v>
      </c>
      <c r="K65" s="439">
        <v>114</v>
      </c>
      <c r="L65" s="439">
        <v>0</v>
      </c>
      <c r="M65" s="439">
        <v>0</v>
      </c>
      <c r="N65" s="439">
        <v>0</v>
      </c>
      <c r="O65" s="439">
        <v>0</v>
      </c>
      <c r="P65" s="439">
        <v>0</v>
      </c>
      <c r="Q65" s="439">
        <v>0</v>
      </c>
      <c r="R65" s="439">
        <v>0</v>
      </c>
      <c r="S65" s="439">
        <v>4</v>
      </c>
      <c r="T65" s="439">
        <v>1</v>
      </c>
      <c r="U65" s="439">
        <v>0</v>
      </c>
      <c r="V65" s="439">
        <v>0</v>
      </c>
      <c r="W65" s="439">
        <v>2</v>
      </c>
      <c r="X65" s="439">
        <v>25</v>
      </c>
      <c r="Y65" s="439">
        <v>123</v>
      </c>
      <c r="Z65" s="439">
        <v>12</v>
      </c>
      <c r="AA65" s="439">
        <v>137</v>
      </c>
      <c r="AB65" s="439">
        <v>22</v>
      </c>
      <c r="AC65" s="439">
        <v>0</v>
      </c>
      <c r="AD65" s="441">
        <v>1</v>
      </c>
      <c r="AE65" s="138">
        <v>88</v>
      </c>
      <c r="AF65" s="127">
        <v>0</v>
      </c>
      <c r="AG65" s="127">
        <v>5</v>
      </c>
      <c r="AH65" s="127">
        <v>67</v>
      </c>
      <c r="AI65" s="127">
        <v>14</v>
      </c>
      <c r="AJ65" s="129">
        <v>74</v>
      </c>
      <c r="AK65" s="438">
        <v>74</v>
      </c>
      <c r="AL65" s="439">
        <v>23</v>
      </c>
      <c r="AM65" s="440">
        <v>61</v>
      </c>
    </row>
    <row r="66" spans="1:39">
      <c r="A66" s="437" t="s">
        <v>444</v>
      </c>
      <c r="B66" s="126">
        <v>71</v>
      </c>
      <c r="C66" s="469">
        <v>193231.08</v>
      </c>
      <c r="D66" s="439">
        <v>72</v>
      </c>
      <c r="E66" s="475">
        <v>196231.86</v>
      </c>
      <c r="F66" s="438">
        <v>87</v>
      </c>
      <c r="G66" s="439">
        <v>14</v>
      </c>
      <c r="H66" s="439">
        <v>63</v>
      </c>
      <c r="I66" s="439">
        <v>3</v>
      </c>
      <c r="J66" s="439">
        <v>30</v>
      </c>
      <c r="K66" s="439">
        <v>56</v>
      </c>
      <c r="L66" s="439">
        <v>0</v>
      </c>
      <c r="M66" s="439">
        <v>0</v>
      </c>
      <c r="N66" s="439">
        <v>0</v>
      </c>
      <c r="O66" s="439">
        <v>0</v>
      </c>
      <c r="P66" s="439">
        <v>0</v>
      </c>
      <c r="Q66" s="439">
        <v>0</v>
      </c>
      <c r="R66" s="439">
        <v>0</v>
      </c>
      <c r="S66" s="439">
        <v>3</v>
      </c>
      <c r="T66" s="439">
        <v>1</v>
      </c>
      <c r="U66" s="439">
        <v>0</v>
      </c>
      <c r="V66" s="439">
        <v>0</v>
      </c>
      <c r="W66" s="439">
        <v>0</v>
      </c>
      <c r="X66" s="439">
        <v>13</v>
      </c>
      <c r="Y66" s="439">
        <v>55</v>
      </c>
      <c r="Z66" s="439">
        <v>19</v>
      </c>
      <c r="AA66" s="439">
        <v>77</v>
      </c>
      <c r="AB66" s="439">
        <v>9</v>
      </c>
      <c r="AC66" s="439">
        <v>0</v>
      </c>
      <c r="AD66" s="441">
        <v>1</v>
      </c>
      <c r="AE66" s="138">
        <v>48</v>
      </c>
      <c r="AF66" s="127">
        <v>2</v>
      </c>
      <c r="AG66" s="127">
        <v>7</v>
      </c>
      <c r="AH66" s="127">
        <v>37</v>
      </c>
      <c r="AI66" s="127">
        <v>2</v>
      </c>
      <c r="AJ66" s="129">
        <v>8</v>
      </c>
      <c r="AK66" s="438">
        <v>39</v>
      </c>
      <c r="AL66" s="439">
        <v>7</v>
      </c>
      <c r="AM66" s="440">
        <v>27</v>
      </c>
    </row>
    <row r="67" spans="1:39">
      <c r="A67" s="437" t="s">
        <v>445</v>
      </c>
      <c r="B67" s="126">
        <v>32</v>
      </c>
      <c r="C67" s="469">
        <v>89881.12</v>
      </c>
      <c r="D67" s="439">
        <v>31</v>
      </c>
      <c r="E67" s="475">
        <v>86833.74</v>
      </c>
      <c r="F67" s="438">
        <v>35</v>
      </c>
      <c r="G67" s="439">
        <v>10</v>
      </c>
      <c r="H67" s="439">
        <v>27</v>
      </c>
      <c r="I67" s="439">
        <v>0</v>
      </c>
      <c r="J67" s="439">
        <v>10</v>
      </c>
      <c r="K67" s="439">
        <v>25</v>
      </c>
      <c r="L67" s="439">
        <v>2</v>
      </c>
      <c r="M67" s="439">
        <v>0</v>
      </c>
      <c r="N67" s="439">
        <v>0</v>
      </c>
      <c r="O67" s="439">
        <v>0</v>
      </c>
      <c r="P67" s="439">
        <v>0</v>
      </c>
      <c r="Q67" s="439">
        <v>0</v>
      </c>
      <c r="R67" s="439">
        <v>0</v>
      </c>
      <c r="S67" s="439">
        <v>3</v>
      </c>
      <c r="T67" s="439">
        <v>0</v>
      </c>
      <c r="U67" s="439">
        <v>0</v>
      </c>
      <c r="V67" s="439">
        <v>0</v>
      </c>
      <c r="W67" s="439">
        <v>0</v>
      </c>
      <c r="X67" s="439">
        <v>4</v>
      </c>
      <c r="Y67" s="439">
        <v>28</v>
      </c>
      <c r="Z67" s="439">
        <v>3</v>
      </c>
      <c r="AA67" s="439">
        <v>30</v>
      </c>
      <c r="AB67" s="439">
        <v>4</v>
      </c>
      <c r="AC67" s="439">
        <v>0</v>
      </c>
      <c r="AD67" s="441">
        <v>1</v>
      </c>
      <c r="AE67" s="138">
        <v>40</v>
      </c>
      <c r="AF67" s="127">
        <v>6</v>
      </c>
      <c r="AG67" s="127">
        <v>14</v>
      </c>
      <c r="AH67" s="127">
        <v>33</v>
      </c>
      <c r="AI67" s="127">
        <v>5</v>
      </c>
      <c r="AJ67" s="129">
        <v>35</v>
      </c>
      <c r="AK67" s="438">
        <v>4</v>
      </c>
      <c r="AL67" s="439">
        <v>1</v>
      </c>
      <c r="AM67" s="440">
        <v>3</v>
      </c>
    </row>
    <row r="68" spans="1:39">
      <c r="A68" s="437" t="s">
        <v>446</v>
      </c>
      <c r="B68" s="126">
        <v>88</v>
      </c>
      <c r="C68" s="469">
        <v>249305.42</v>
      </c>
      <c r="D68" s="439">
        <v>72</v>
      </c>
      <c r="E68" s="475">
        <v>201686.82</v>
      </c>
      <c r="F68" s="438">
        <v>75</v>
      </c>
      <c r="G68" s="439">
        <v>25</v>
      </c>
      <c r="H68" s="439">
        <v>66</v>
      </c>
      <c r="I68" s="439">
        <v>5</v>
      </c>
      <c r="J68" s="439">
        <v>21</v>
      </c>
      <c r="K68" s="439">
        <v>59</v>
      </c>
      <c r="L68" s="439">
        <v>0</v>
      </c>
      <c r="M68" s="439">
        <v>6</v>
      </c>
      <c r="N68" s="439">
        <v>0</v>
      </c>
      <c r="O68" s="439">
        <v>0</v>
      </c>
      <c r="P68" s="439">
        <v>1</v>
      </c>
      <c r="Q68" s="439">
        <v>0</v>
      </c>
      <c r="R68" s="439">
        <v>0</v>
      </c>
      <c r="S68" s="439">
        <v>6</v>
      </c>
      <c r="T68" s="439">
        <v>0</v>
      </c>
      <c r="U68" s="439">
        <v>0</v>
      </c>
      <c r="V68" s="439">
        <v>0</v>
      </c>
      <c r="W68" s="439">
        <v>0</v>
      </c>
      <c r="X68" s="439">
        <v>8</v>
      </c>
      <c r="Y68" s="439">
        <v>57</v>
      </c>
      <c r="Z68" s="439">
        <v>10</v>
      </c>
      <c r="AA68" s="439">
        <v>57</v>
      </c>
      <c r="AB68" s="439">
        <v>17</v>
      </c>
      <c r="AC68" s="439">
        <v>0</v>
      </c>
      <c r="AD68" s="441">
        <v>1</v>
      </c>
      <c r="AE68" s="138">
        <v>48</v>
      </c>
      <c r="AF68" s="127">
        <v>5</v>
      </c>
      <c r="AG68" s="127">
        <v>16</v>
      </c>
      <c r="AH68" s="127">
        <v>41</v>
      </c>
      <c r="AI68" s="127">
        <v>7</v>
      </c>
      <c r="AJ68" s="129">
        <v>41</v>
      </c>
      <c r="AK68" s="438">
        <v>27</v>
      </c>
      <c r="AL68" s="439">
        <v>9</v>
      </c>
      <c r="AM68" s="440">
        <v>25</v>
      </c>
    </row>
    <row r="69" spans="1:39" ht="13.5">
      <c r="A69" s="442" t="s">
        <v>447</v>
      </c>
      <c r="B69" s="200">
        <f>SUM(B56:B68)</f>
        <v>1649</v>
      </c>
      <c r="C69" s="470">
        <f t="shared" ref="C69:AM69" si="5">SUM(C56:C68)</f>
        <v>4709006.8599999994</v>
      </c>
      <c r="D69" s="443">
        <f t="shared" si="5"/>
        <v>1621</v>
      </c>
      <c r="E69" s="476">
        <f t="shared" si="5"/>
        <v>4645700.24</v>
      </c>
      <c r="F69" s="445">
        <f t="shared" si="5"/>
        <v>1681</v>
      </c>
      <c r="G69" s="443">
        <f t="shared" si="5"/>
        <v>290</v>
      </c>
      <c r="H69" s="443">
        <f t="shared" si="5"/>
        <v>1375</v>
      </c>
      <c r="I69" s="443">
        <f t="shared" si="5"/>
        <v>40</v>
      </c>
      <c r="J69" s="443">
        <f t="shared" si="5"/>
        <v>433</v>
      </c>
      <c r="K69" s="443">
        <f t="shared" si="5"/>
        <v>1245</v>
      </c>
      <c r="L69" s="443">
        <f t="shared" si="5"/>
        <v>5</v>
      </c>
      <c r="M69" s="443">
        <f t="shared" si="5"/>
        <v>7</v>
      </c>
      <c r="N69" s="443">
        <f t="shared" si="5"/>
        <v>1</v>
      </c>
      <c r="O69" s="443">
        <f t="shared" si="5"/>
        <v>0</v>
      </c>
      <c r="P69" s="443">
        <f t="shared" si="5"/>
        <v>20</v>
      </c>
      <c r="Q69" s="443">
        <f t="shared" si="5"/>
        <v>1</v>
      </c>
      <c r="R69" s="443">
        <f t="shared" si="5"/>
        <v>0</v>
      </c>
      <c r="S69" s="443">
        <f t="shared" si="5"/>
        <v>63</v>
      </c>
      <c r="T69" s="443">
        <f t="shared" si="5"/>
        <v>4</v>
      </c>
      <c r="U69" s="443">
        <f t="shared" si="5"/>
        <v>0</v>
      </c>
      <c r="V69" s="443">
        <f t="shared" si="5"/>
        <v>0</v>
      </c>
      <c r="W69" s="443">
        <f t="shared" si="5"/>
        <v>2</v>
      </c>
      <c r="X69" s="443">
        <f t="shared" si="5"/>
        <v>255</v>
      </c>
      <c r="Y69" s="443">
        <f t="shared" si="5"/>
        <v>1231</v>
      </c>
      <c r="Z69" s="443">
        <f t="shared" si="5"/>
        <v>195</v>
      </c>
      <c r="AA69" s="443">
        <f t="shared" si="5"/>
        <v>1427</v>
      </c>
      <c r="AB69" s="443">
        <f t="shared" si="5"/>
        <v>228</v>
      </c>
      <c r="AC69" s="443">
        <f t="shared" si="5"/>
        <v>0</v>
      </c>
      <c r="AD69" s="446">
        <f t="shared" si="5"/>
        <v>26</v>
      </c>
      <c r="AE69" s="447">
        <f t="shared" si="5"/>
        <v>1016</v>
      </c>
      <c r="AF69" s="448">
        <f t="shared" si="5"/>
        <v>49</v>
      </c>
      <c r="AG69" s="448">
        <f t="shared" si="5"/>
        <v>155</v>
      </c>
      <c r="AH69" s="448">
        <f t="shared" si="5"/>
        <v>820</v>
      </c>
      <c r="AI69" s="448">
        <f t="shared" si="5"/>
        <v>44</v>
      </c>
      <c r="AJ69" s="449">
        <f t="shared" si="5"/>
        <v>857</v>
      </c>
      <c r="AK69" s="445">
        <f t="shared" si="5"/>
        <v>698</v>
      </c>
      <c r="AL69" s="443">
        <f t="shared" si="5"/>
        <v>141</v>
      </c>
      <c r="AM69" s="444">
        <f t="shared" si="5"/>
        <v>585</v>
      </c>
    </row>
    <row r="70" spans="1:39">
      <c r="A70" s="437" t="s">
        <v>448</v>
      </c>
      <c r="B70" s="126">
        <v>556</v>
      </c>
      <c r="C70" s="469">
        <v>1705479.4600000002</v>
      </c>
      <c r="D70" s="439">
        <v>495</v>
      </c>
      <c r="E70" s="475">
        <v>1430077.34</v>
      </c>
      <c r="F70" s="438">
        <v>495</v>
      </c>
      <c r="G70" s="439">
        <v>193</v>
      </c>
      <c r="H70" s="439">
        <v>258</v>
      </c>
      <c r="I70" s="439">
        <v>9</v>
      </c>
      <c r="J70" s="439">
        <v>106</v>
      </c>
      <c r="K70" s="439">
        <v>197</v>
      </c>
      <c r="L70" s="439">
        <v>6</v>
      </c>
      <c r="M70" s="439">
        <v>4</v>
      </c>
      <c r="N70" s="439">
        <v>0</v>
      </c>
      <c r="O70" s="439">
        <v>0</v>
      </c>
      <c r="P70" s="439">
        <v>7</v>
      </c>
      <c r="Q70" s="439">
        <v>0</v>
      </c>
      <c r="R70" s="439">
        <v>0</v>
      </c>
      <c r="S70" s="439">
        <v>0</v>
      </c>
      <c r="T70" s="439">
        <v>0</v>
      </c>
      <c r="U70" s="439">
        <v>0</v>
      </c>
      <c r="V70" s="439">
        <v>0</v>
      </c>
      <c r="W70" s="439">
        <v>0</v>
      </c>
      <c r="X70" s="439">
        <v>41</v>
      </c>
      <c r="Y70" s="439">
        <v>393</v>
      </c>
      <c r="Z70" s="439">
        <v>61</v>
      </c>
      <c r="AA70" s="439">
        <v>345</v>
      </c>
      <c r="AB70" s="439">
        <v>8</v>
      </c>
      <c r="AC70" s="439">
        <v>111</v>
      </c>
      <c r="AD70" s="441">
        <v>31</v>
      </c>
      <c r="AE70" s="138">
        <v>347</v>
      </c>
      <c r="AF70" s="127">
        <v>0</v>
      </c>
      <c r="AG70" s="127">
        <v>168</v>
      </c>
      <c r="AH70" s="127">
        <v>129</v>
      </c>
      <c r="AI70" s="127">
        <v>0</v>
      </c>
      <c r="AJ70" s="129">
        <v>347</v>
      </c>
      <c r="AK70" s="438">
        <v>153</v>
      </c>
      <c r="AL70" s="439">
        <v>25</v>
      </c>
      <c r="AM70" s="440">
        <v>134</v>
      </c>
    </row>
    <row r="71" spans="1:39">
      <c r="A71" s="437" t="s">
        <v>449</v>
      </c>
      <c r="B71" s="126">
        <v>242</v>
      </c>
      <c r="C71" s="469">
        <v>640198.14</v>
      </c>
      <c r="D71" s="439">
        <v>241</v>
      </c>
      <c r="E71" s="475">
        <v>638738.06999999995</v>
      </c>
      <c r="F71" s="438">
        <v>249</v>
      </c>
      <c r="G71" s="439">
        <v>64</v>
      </c>
      <c r="H71" s="439">
        <v>195</v>
      </c>
      <c r="I71" s="439">
        <v>13</v>
      </c>
      <c r="J71" s="439">
        <v>67</v>
      </c>
      <c r="K71" s="439">
        <v>159</v>
      </c>
      <c r="L71" s="439">
        <v>1</v>
      </c>
      <c r="M71" s="439">
        <v>0</v>
      </c>
      <c r="N71" s="439">
        <v>0</v>
      </c>
      <c r="O71" s="439">
        <v>0</v>
      </c>
      <c r="P71" s="439">
        <v>15</v>
      </c>
      <c r="Q71" s="439">
        <v>0</v>
      </c>
      <c r="R71" s="439">
        <v>0</v>
      </c>
      <c r="S71" s="439">
        <v>10</v>
      </c>
      <c r="T71" s="439">
        <v>0</v>
      </c>
      <c r="U71" s="439">
        <v>0</v>
      </c>
      <c r="V71" s="439">
        <v>0</v>
      </c>
      <c r="W71" s="439">
        <v>2</v>
      </c>
      <c r="X71" s="439">
        <v>41</v>
      </c>
      <c r="Y71" s="439">
        <v>172</v>
      </c>
      <c r="Z71" s="439">
        <v>36</v>
      </c>
      <c r="AA71" s="439">
        <v>173</v>
      </c>
      <c r="AB71" s="439">
        <v>71</v>
      </c>
      <c r="AC71" s="439">
        <v>0</v>
      </c>
      <c r="AD71" s="441">
        <v>5</v>
      </c>
      <c r="AE71" s="138">
        <v>88</v>
      </c>
      <c r="AF71" s="127">
        <v>12</v>
      </c>
      <c r="AG71" s="127">
        <v>19</v>
      </c>
      <c r="AH71" s="127">
        <v>77</v>
      </c>
      <c r="AI71" s="127">
        <v>20</v>
      </c>
      <c r="AJ71" s="129">
        <v>68</v>
      </c>
      <c r="AK71" s="438">
        <v>161</v>
      </c>
      <c r="AL71" s="439">
        <v>45</v>
      </c>
      <c r="AM71" s="440">
        <v>118</v>
      </c>
    </row>
    <row r="72" spans="1:39">
      <c r="A72" s="437" t="s">
        <v>450</v>
      </c>
      <c r="B72" s="126">
        <v>219</v>
      </c>
      <c r="C72" s="469">
        <v>647160.01</v>
      </c>
      <c r="D72" s="439">
        <v>219</v>
      </c>
      <c r="E72" s="475">
        <v>647160.01</v>
      </c>
      <c r="F72" s="438">
        <v>223</v>
      </c>
      <c r="G72" s="439">
        <v>27</v>
      </c>
      <c r="H72" s="439">
        <v>184</v>
      </c>
      <c r="I72" s="439">
        <v>8</v>
      </c>
      <c r="J72" s="439">
        <v>68</v>
      </c>
      <c r="K72" s="439">
        <v>159</v>
      </c>
      <c r="L72" s="439">
        <v>0</v>
      </c>
      <c r="M72" s="439">
        <v>0</v>
      </c>
      <c r="N72" s="439">
        <v>0</v>
      </c>
      <c r="O72" s="439">
        <v>0</v>
      </c>
      <c r="P72" s="439">
        <v>3</v>
      </c>
      <c r="Q72" s="439">
        <v>0</v>
      </c>
      <c r="R72" s="439">
        <v>0</v>
      </c>
      <c r="S72" s="439">
        <v>1</v>
      </c>
      <c r="T72" s="439">
        <v>2</v>
      </c>
      <c r="U72" s="439">
        <v>0</v>
      </c>
      <c r="V72" s="439">
        <v>0</v>
      </c>
      <c r="W72" s="439">
        <v>0</v>
      </c>
      <c r="X72" s="439">
        <v>40</v>
      </c>
      <c r="Y72" s="439">
        <v>145</v>
      </c>
      <c r="Z72" s="439">
        <v>38</v>
      </c>
      <c r="AA72" s="439">
        <v>200</v>
      </c>
      <c r="AB72" s="439">
        <v>20</v>
      </c>
      <c r="AC72" s="439">
        <v>0</v>
      </c>
      <c r="AD72" s="441">
        <v>3</v>
      </c>
      <c r="AE72" s="138">
        <v>110</v>
      </c>
      <c r="AF72" s="127">
        <v>10</v>
      </c>
      <c r="AG72" s="127">
        <v>10</v>
      </c>
      <c r="AH72" s="127">
        <v>89</v>
      </c>
      <c r="AI72" s="127">
        <v>29</v>
      </c>
      <c r="AJ72" s="129">
        <v>81</v>
      </c>
      <c r="AK72" s="438">
        <v>113</v>
      </c>
      <c r="AL72" s="439">
        <v>17</v>
      </c>
      <c r="AM72" s="440">
        <v>95</v>
      </c>
    </row>
    <row r="73" spans="1:39">
      <c r="A73" s="437" t="s">
        <v>451</v>
      </c>
      <c r="B73" s="126">
        <v>234</v>
      </c>
      <c r="C73" s="469">
        <v>707715.18</v>
      </c>
      <c r="D73" s="439">
        <v>234</v>
      </c>
      <c r="E73" s="475">
        <v>707715.18</v>
      </c>
      <c r="F73" s="438">
        <v>250</v>
      </c>
      <c r="G73" s="439">
        <v>44</v>
      </c>
      <c r="H73" s="439">
        <v>180</v>
      </c>
      <c r="I73" s="439">
        <v>12</v>
      </c>
      <c r="J73" s="439">
        <v>53</v>
      </c>
      <c r="K73" s="439">
        <v>147</v>
      </c>
      <c r="L73" s="439">
        <v>0</v>
      </c>
      <c r="M73" s="439">
        <v>0</v>
      </c>
      <c r="N73" s="439">
        <v>0</v>
      </c>
      <c r="O73" s="439">
        <v>0</v>
      </c>
      <c r="P73" s="439">
        <v>6</v>
      </c>
      <c r="Q73" s="439">
        <v>0</v>
      </c>
      <c r="R73" s="439">
        <v>0</v>
      </c>
      <c r="S73" s="439">
        <v>8</v>
      </c>
      <c r="T73" s="439">
        <v>0</v>
      </c>
      <c r="U73" s="439">
        <v>0</v>
      </c>
      <c r="V73" s="439">
        <v>0</v>
      </c>
      <c r="W73" s="439">
        <v>0</v>
      </c>
      <c r="X73" s="439">
        <v>42</v>
      </c>
      <c r="Y73" s="439">
        <v>184</v>
      </c>
      <c r="Z73" s="439">
        <v>24</v>
      </c>
      <c r="AA73" s="439">
        <v>193</v>
      </c>
      <c r="AB73" s="439">
        <v>52</v>
      </c>
      <c r="AC73" s="439">
        <v>0</v>
      </c>
      <c r="AD73" s="441">
        <v>5</v>
      </c>
      <c r="AE73" s="138">
        <v>149</v>
      </c>
      <c r="AF73" s="127">
        <v>23</v>
      </c>
      <c r="AG73" s="127">
        <v>26</v>
      </c>
      <c r="AH73" s="127">
        <v>110</v>
      </c>
      <c r="AI73" s="127">
        <v>0</v>
      </c>
      <c r="AJ73" s="129">
        <v>0</v>
      </c>
      <c r="AK73" s="438">
        <v>104</v>
      </c>
      <c r="AL73" s="439">
        <v>18</v>
      </c>
      <c r="AM73" s="440">
        <v>73</v>
      </c>
    </row>
    <row r="74" spans="1:39">
      <c r="A74" s="437" t="s">
        <v>452</v>
      </c>
      <c r="B74" s="126">
        <v>128</v>
      </c>
      <c r="C74" s="469">
        <v>344371.06</v>
      </c>
      <c r="D74" s="439">
        <v>128</v>
      </c>
      <c r="E74" s="475">
        <v>344371.06</v>
      </c>
      <c r="F74" s="438">
        <v>130</v>
      </c>
      <c r="G74" s="439">
        <v>18</v>
      </c>
      <c r="H74" s="439">
        <v>114</v>
      </c>
      <c r="I74" s="439">
        <v>1</v>
      </c>
      <c r="J74" s="439">
        <v>39</v>
      </c>
      <c r="K74" s="439">
        <v>104</v>
      </c>
      <c r="L74" s="439">
        <v>0</v>
      </c>
      <c r="M74" s="439">
        <v>0</v>
      </c>
      <c r="N74" s="439">
        <v>0</v>
      </c>
      <c r="O74" s="439">
        <v>0</v>
      </c>
      <c r="P74" s="439">
        <v>3</v>
      </c>
      <c r="Q74" s="439">
        <v>0</v>
      </c>
      <c r="R74" s="439">
        <v>0</v>
      </c>
      <c r="S74" s="439">
        <v>3</v>
      </c>
      <c r="T74" s="439">
        <v>0</v>
      </c>
      <c r="U74" s="439">
        <v>0</v>
      </c>
      <c r="V74" s="439">
        <v>0</v>
      </c>
      <c r="W74" s="439">
        <v>0</v>
      </c>
      <c r="X74" s="439">
        <v>14</v>
      </c>
      <c r="Y74" s="439">
        <v>100</v>
      </c>
      <c r="Z74" s="439">
        <v>16</v>
      </c>
      <c r="AA74" s="439">
        <v>94</v>
      </c>
      <c r="AB74" s="439">
        <v>2</v>
      </c>
      <c r="AC74" s="439">
        <v>12</v>
      </c>
      <c r="AD74" s="441">
        <v>22</v>
      </c>
      <c r="AE74" s="138">
        <v>48</v>
      </c>
      <c r="AF74" s="127">
        <v>0</v>
      </c>
      <c r="AG74" s="127">
        <v>8</v>
      </c>
      <c r="AH74" s="127">
        <v>41</v>
      </c>
      <c r="AI74" s="127">
        <v>0</v>
      </c>
      <c r="AJ74" s="129">
        <v>0</v>
      </c>
      <c r="AK74" s="438">
        <v>82</v>
      </c>
      <c r="AL74" s="439">
        <v>10</v>
      </c>
      <c r="AM74" s="440">
        <v>74</v>
      </c>
    </row>
    <row r="75" spans="1:39">
      <c r="A75" s="437" t="s">
        <v>453</v>
      </c>
      <c r="B75" s="126">
        <v>139</v>
      </c>
      <c r="C75" s="469">
        <v>391073.61</v>
      </c>
      <c r="D75" s="439">
        <v>139</v>
      </c>
      <c r="E75" s="475">
        <v>391073.61</v>
      </c>
      <c r="F75" s="438">
        <v>149</v>
      </c>
      <c r="G75" s="439">
        <v>8</v>
      </c>
      <c r="H75" s="439">
        <v>121</v>
      </c>
      <c r="I75" s="439">
        <v>2</v>
      </c>
      <c r="J75" s="439">
        <v>42</v>
      </c>
      <c r="K75" s="439">
        <v>109</v>
      </c>
      <c r="L75" s="439">
        <v>0</v>
      </c>
      <c r="M75" s="439">
        <v>0</v>
      </c>
      <c r="N75" s="439">
        <v>0</v>
      </c>
      <c r="O75" s="439">
        <v>0</v>
      </c>
      <c r="P75" s="439">
        <v>2</v>
      </c>
      <c r="Q75" s="439">
        <v>0</v>
      </c>
      <c r="R75" s="439">
        <v>0</v>
      </c>
      <c r="S75" s="439">
        <v>4</v>
      </c>
      <c r="T75" s="439">
        <v>0</v>
      </c>
      <c r="U75" s="439">
        <v>0</v>
      </c>
      <c r="V75" s="439">
        <v>0</v>
      </c>
      <c r="W75" s="439">
        <v>1</v>
      </c>
      <c r="X75" s="439">
        <v>18</v>
      </c>
      <c r="Y75" s="439">
        <v>110</v>
      </c>
      <c r="Z75" s="439">
        <v>21</v>
      </c>
      <c r="AA75" s="439">
        <v>131</v>
      </c>
      <c r="AB75" s="439">
        <v>18</v>
      </c>
      <c r="AC75" s="439">
        <v>0</v>
      </c>
      <c r="AD75" s="441">
        <v>0</v>
      </c>
      <c r="AE75" s="138">
        <v>106</v>
      </c>
      <c r="AF75" s="127">
        <v>10</v>
      </c>
      <c r="AG75" s="127">
        <v>8</v>
      </c>
      <c r="AH75" s="127">
        <v>85</v>
      </c>
      <c r="AI75" s="127">
        <v>5</v>
      </c>
      <c r="AJ75" s="129">
        <v>54</v>
      </c>
      <c r="AK75" s="438">
        <v>43</v>
      </c>
      <c r="AL75" s="439">
        <v>0</v>
      </c>
      <c r="AM75" s="440">
        <v>36</v>
      </c>
    </row>
    <row r="76" spans="1:39">
      <c r="A76" s="437" t="s">
        <v>454</v>
      </c>
      <c r="B76" s="126">
        <v>62</v>
      </c>
      <c r="C76" s="469">
        <v>1284291.24</v>
      </c>
      <c r="D76" s="439">
        <v>412</v>
      </c>
      <c r="E76" s="475">
        <v>1204046.07</v>
      </c>
      <c r="F76" s="438">
        <v>432</v>
      </c>
      <c r="G76" s="439">
        <v>52</v>
      </c>
      <c r="H76" s="439">
        <v>348</v>
      </c>
      <c r="I76" s="439">
        <v>18</v>
      </c>
      <c r="J76" s="439">
        <v>91</v>
      </c>
      <c r="K76" s="439">
        <v>311</v>
      </c>
      <c r="L76" s="439">
        <v>2</v>
      </c>
      <c r="M76" s="439">
        <v>0</v>
      </c>
      <c r="N76" s="439">
        <v>2</v>
      </c>
      <c r="O76" s="439">
        <v>0</v>
      </c>
      <c r="P76" s="439">
        <v>5</v>
      </c>
      <c r="Q76" s="439">
        <v>1</v>
      </c>
      <c r="R76" s="439">
        <v>0</v>
      </c>
      <c r="S76" s="439">
        <v>11</v>
      </c>
      <c r="T76" s="439">
        <v>1</v>
      </c>
      <c r="U76" s="439">
        <v>0</v>
      </c>
      <c r="V76" s="439">
        <v>0</v>
      </c>
      <c r="W76" s="439">
        <v>0</v>
      </c>
      <c r="X76" s="439">
        <v>71</v>
      </c>
      <c r="Y76" s="439">
        <v>327</v>
      </c>
      <c r="Z76" s="439">
        <v>34</v>
      </c>
      <c r="AA76" s="439">
        <v>361</v>
      </c>
      <c r="AB76" s="439">
        <v>61</v>
      </c>
      <c r="AC76" s="439">
        <v>0</v>
      </c>
      <c r="AD76" s="441">
        <v>10</v>
      </c>
      <c r="AE76" s="138">
        <v>267</v>
      </c>
      <c r="AF76" s="127">
        <v>0</v>
      </c>
      <c r="AG76" s="127">
        <v>16</v>
      </c>
      <c r="AH76" s="127">
        <v>219</v>
      </c>
      <c r="AI76" s="127">
        <v>0</v>
      </c>
      <c r="AJ76" s="129">
        <v>267</v>
      </c>
      <c r="AK76" s="438">
        <v>165</v>
      </c>
      <c r="AL76" s="439">
        <v>36</v>
      </c>
      <c r="AM76" s="440">
        <v>129</v>
      </c>
    </row>
    <row r="77" spans="1:39">
      <c r="A77" s="437" t="s">
        <v>455</v>
      </c>
      <c r="B77" s="126">
        <v>34</v>
      </c>
      <c r="C77" s="469">
        <v>907269.3</v>
      </c>
      <c r="D77" s="439">
        <v>314</v>
      </c>
      <c r="E77" s="475">
        <v>844271.77</v>
      </c>
      <c r="F77" s="438">
        <v>328</v>
      </c>
      <c r="G77" s="439">
        <v>58</v>
      </c>
      <c r="H77" s="439">
        <v>264</v>
      </c>
      <c r="I77" s="439">
        <v>11</v>
      </c>
      <c r="J77" s="439">
        <v>59</v>
      </c>
      <c r="K77" s="439">
        <v>236</v>
      </c>
      <c r="L77" s="439">
        <v>1</v>
      </c>
      <c r="M77" s="439">
        <v>0</v>
      </c>
      <c r="N77" s="439">
        <v>0</v>
      </c>
      <c r="O77" s="439">
        <v>0</v>
      </c>
      <c r="P77" s="439">
        <v>4</v>
      </c>
      <c r="Q77" s="439">
        <v>0</v>
      </c>
      <c r="R77" s="439">
        <v>0</v>
      </c>
      <c r="S77" s="439">
        <v>1</v>
      </c>
      <c r="T77" s="439">
        <v>0</v>
      </c>
      <c r="U77" s="439">
        <v>0</v>
      </c>
      <c r="V77" s="439">
        <v>0</v>
      </c>
      <c r="W77" s="439">
        <v>3</v>
      </c>
      <c r="X77" s="439">
        <v>48</v>
      </c>
      <c r="Y77" s="439">
        <v>252</v>
      </c>
      <c r="Z77" s="439">
        <v>28</v>
      </c>
      <c r="AA77" s="439">
        <v>283</v>
      </c>
      <c r="AB77" s="439">
        <v>40</v>
      </c>
      <c r="AC77" s="439">
        <v>0</v>
      </c>
      <c r="AD77" s="441">
        <v>5</v>
      </c>
      <c r="AE77" s="138">
        <v>218</v>
      </c>
      <c r="AF77" s="127">
        <v>0</v>
      </c>
      <c r="AG77" s="127">
        <v>36</v>
      </c>
      <c r="AH77" s="127">
        <v>174</v>
      </c>
      <c r="AI77" s="127">
        <v>0</v>
      </c>
      <c r="AJ77" s="129">
        <v>218</v>
      </c>
      <c r="AK77" s="438">
        <v>110</v>
      </c>
      <c r="AL77" s="439">
        <v>22</v>
      </c>
      <c r="AM77" s="440">
        <v>90</v>
      </c>
    </row>
    <row r="78" spans="1:39">
      <c r="A78" s="437" t="s">
        <v>456</v>
      </c>
      <c r="B78" s="126">
        <v>168</v>
      </c>
      <c r="C78" s="469">
        <v>430536</v>
      </c>
      <c r="D78" s="439">
        <v>168</v>
      </c>
      <c r="E78" s="475">
        <v>430536</v>
      </c>
      <c r="F78" s="438">
        <v>175</v>
      </c>
      <c r="G78" s="439">
        <v>23</v>
      </c>
      <c r="H78" s="439">
        <v>156</v>
      </c>
      <c r="I78" s="439">
        <v>6</v>
      </c>
      <c r="J78" s="439">
        <v>40</v>
      </c>
      <c r="K78" s="439">
        <v>144</v>
      </c>
      <c r="L78" s="439">
        <v>0</v>
      </c>
      <c r="M78" s="439">
        <v>4</v>
      </c>
      <c r="N78" s="439">
        <v>0</v>
      </c>
      <c r="O78" s="439">
        <v>0</v>
      </c>
      <c r="P78" s="439">
        <v>2</v>
      </c>
      <c r="Q78" s="439">
        <v>0</v>
      </c>
      <c r="R78" s="439">
        <v>0</v>
      </c>
      <c r="S78" s="439">
        <v>8</v>
      </c>
      <c r="T78" s="439">
        <v>1</v>
      </c>
      <c r="U78" s="439">
        <v>0</v>
      </c>
      <c r="V78" s="439">
        <v>0</v>
      </c>
      <c r="W78" s="439">
        <v>4</v>
      </c>
      <c r="X78" s="439">
        <v>24</v>
      </c>
      <c r="Y78" s="439">
        <v>134</v>
      </c>
      <c r="Z78" s="439">
        <v>17</v>
      </c>
      <c r="AA78" s="439">
        <v>134</v>
      </c>
      <c r="AB78" s="439">
        <v>38</v>
      </c>
      <c r="AC78" s="439">
        <v>0</v>
      </c>
      <c r="AD78" s="441">
        <v>3</v>
      </c>
      <c r="AE78" s="138">
        <v>59</v>
      </c>
      <c r="AF78" s="127">
        <v>8</v>
      </c>
      <c r="AG78" s="127">
        <v>4</v>
      </c>
      <c r="AH78" s="127">
        <v>53</v>
      </c>
      <c r="AI78" s="127">
        <v>2</v>
      </c>
      <c r="AJ78" s="129">
        <v>57</v>
      </c>
      <c r="AK78" s="438">
        <v>116</v>
      </c>
      <c r="AL78" s="439">
        <v>19</v>
      </c>
      <c r="AM78" s="440">
        <v>103</v>
      </c>
    </row>
    <row r="79" spans="1:39">
      <c r="A79" s="437" t="s">
        <v>457</v>
      </c>
      <c r="B79" s="126">
        <v>509</v>
      </c>
      <c r="C79" s="469">
        <v>1484501.63</v>
      </c>
      <c r="D79" s="439">
        <v>509</v>
      </c>
      <c r="E79" s="475">
        <v>1481089.13</v>
      </c>
      <c r="F79" s="438">
        <v>540</v>
      </c>
      <c r="G79" s="439">
        <v>71</v>
      </c>
      <c r="H79" s="439">
        <v>448</v>
      </c>
      <c r="I79" s="439">
        <v>14</v>
      </c>
      <c r="J79" s="439">
        <v>132</v>
      </c>
      <c r="K79" s="439">
        <v>370</v>
      </c>
      <c r="L79" s="439">
        <v>0</v>
      </c>
      <c r="M79" s="439">
        <v>69</v>
      </c>
      <c r="N79" s="439">
        <v>1</v>
      </c>
      <c r="O79" s="439">
        <v>0</v>
      </c>
      <c r="P79" s="439">
        <v>11</v>
      </c>
      <c r="Q79" s="439">
        <v>0</v>
      </c>
      <c r="R79" s="439">
        <v>0</v>
      </c>
      <c r="S79" s="439">
        <v>9</v>
      </c>
      <c r="T79" s="439">
        <v>6</v>
      </c>
      <c r="U79" s="439">
        <v>0</v>
      </c>
      <c r="V79" s="439">
        <v>0</v>
      </c>
      <c r="W79" s="439">
        <v>1</v>
      </c>
      <c r="X79" s="439">
        <v>10</v>
      </c>
      <c r="Y79" s="439">
        <v>525</v>
      </c>
      <c r="Z79" s="439">
        <v>5</v>
      </c>
      <c r="AA79" s="439">
        <v>509</v>
      </c>
      <c r="AB79" s="439">
        <v>30</v>
      </c>
      <c r="AC79" s="439">
        <v>0</v>
      </c>
      <c r="AD79" s="441">
        <v>1</v>
      </c>
      <c r="AE79" s="138">
        <v>285</v>
      </c>
      <c r="AF79" s="127">
        <v>31</v>
      </c>
      <c r="AG79" s="127">
        <v>51</v>
      </c>
      <c r="AH79" s="127">
        <v>240</v>
      </c>
      <c r="AI79" s="127">
        <v>0</v>
      </c>
      <c r="AJ79" s="129">
        <v>285</v>
      </c>
      <c r="AK79" s="438">
        <v>262</v>
      </c>
      <c r="AL79" s="439">
        <v>20</v>
      </c>
      <c r="AM79" s="440">
        <v>213</v>
      </c>
    </row>
    <row r="80" spans="1:39">
      <c r="A80" s="437" t="s">
        <v>458</v>
      </c>
      <c r="B80" s="126">
        <v>247</v>
      </c>
      <c r="C80" s="469">
        <v>691000.63</v>
      </c>
      <c r="D80" s="439">
        <v>227</v>
      </c>
      <c r="E80" s="475">
        <v>638604.25</v>
      </c>
      <c r="F80" s="438">
        <v>238</v>
      </c>
      <c r="G80" s="439">
        <v>49</v>
      </c>
      <c r="H80" s="439">
        <v>192</v>
      </c>
      <c r="I80" s="439">
        <v>7</v>
      </c>
      <c r="J80" s="439">
        <v>48</v>
      </c>
      <c r="K80" s="439">
        <v>176</v>
      </c>
      <c r="L80" s="439">
        <v>0</v>
      </c>
      <c r="M80" s="439">
        <v>0</v>
      </c>
      <c r="N80" s="439">
        <v>0</v>
      </c>
      <c r="O80" s="439">
        <v>0</v>
      </c>
      <c r="P80" s="439">
        <v>10</v>
      </c>
      <c r="Q80" s="439">
        <v>0</v>
      </c>
      <c r="R80" s="439">
        <v>0</v>
      </c>
      <c r="S80" s="439">
        <v>3</v>
      </c>
      <c r="T80" s="439">
        <v>0</v>
      </c>
      <c r="U80" s="439">
        <v>0</v>
      </c>
      <c r="V80" s="439">
        <v>0</v>
      </c>
      <c r="W80" s="439">
        <v>0</v>
      </c>
      <c r="X80" s="439">
        <v>42</v>
      </c>
      <c r="Y80" s="439">
        <v>181</v>
      </c>
      <c r="Z80" s="439">
        <v>15</v>
      </c>
      <c r="AA80" s="439">
        <v>200</v>
      </c>
      <c r="AB80" s="439">
        <v>0</v>
      </c>
      <c r="AC80" s="439">
        <v>16</v>
      </c>
      <c r="AD80" s="441">
        <v>22</v>
      </c>
      <c r="AE80" s="138">
        <v>89</v>
      </c>
      <c r="AF80" s="127">
        <v>0</v>
      </c>
      <c r="AG80" s="127">
        <v>21</v>
      </c>
      <c r="AH80" s="127">
        <v>66</v>
      </c>
      <c r="AI80" s="127">
        <v>0</v>
      </c>
      <c r="AJ80" s="129">
        <v>89</v>
      </c>
      <c r="AK80" s="438">
        <v>149</v>
      </c>
      <c r="AL80" s="439">
        <v>28</v>
      </c>
      <c r="AM80" s="440">
        <v>126</v>
      </c>
    </row>
    <row r="81" spans="1:39">
      <c r="A81" s="437" t="s">
        <v>459</v>
      </c>
      <c r="B81" s="126">
        <v>314</v>
      </c>
      <c r="C81" s="469">
        <v>903351</v>
      </c>
      <c r="D81" s="439">
        <v>281</v>
      </c>
      <c r="E81" s="475">
        <v>799760.2</v>
      </c>
      <c r="F81" s="438">
        <v>281</v>
      </c>
      <c r="G81" s="439">
        <v>124</v>
      </c>
      <c r="H81" s="439">
        <v>194</v>
      </c>
      <c r="I81" s="439">
        <v>4</v>
      </c>
      <c r="J81" s="439">
        <v>59</v>
      </c>
      <c r="K81" s="439">
        <v>149</v>
      </c>
      <c r="L81" s="439">
        <v>4</v>
      </c>
      <c r="M81" s="439">
        <v>3</v>
      </c>
      <c r="N81" s="439">
        <v>0</v>
      </c>
      <c r="O81" s="439">
        <v>0</v>
      </c>
      <c r="P81" s="439">
        <v>5</v>
      </c>
      <c r="Q81" s="439">
        <v>0</v>
      </c>
      <c r="R81" s="439">
        <v>0</v>
      </c>
      <c r="S81" s="439">
        <v>0</v>
      </c>
      <c r="T81" s="439">
        <v>0</v>
      </c>
      <c r="U81" s="439">
        <v>0</v>
      </c>
      <c r="V81" s="439">
        <v>0</v>
      </c>
      <c r="W81" s="439">
        <v>0</v>
      </c>
      <c r="X81" s="439">
        <v>22</v>
      </c>
      <c r="Y81" s="439">
        <v>226</v>
      </c>
      <c r="Z81" s="439">
        <v>33</v>
      </c>
      <c r="AA81" s="439">
        <v>217</v>
      </c>
      <c r="AB81" s="439">
        <v>0</v>
      </c>
      <c r="AC81" s="439">
        <v>37</v>
      </c>
      <c r="AD81" s="441">
        <v>27</v>
      </c>
      <c r="AE81" s="138">
        <v>93</v>
      </c>
      <c r="AF81" s="127">
        <v>0</v>
      </c>
      <c r="AG81" s="127">
        <v>62</v>
      </c>
      <c r="AH81" s="127">
        <v>61</v>
      </c>
      <c r="AI81" s="127">
        <v>1</v>
      </c>
      <c r="AJ81" s="129">
        <v>92</v>
      </c>
      <c r="AK81" s="438">
        <v>188</v>
      </c>
      <c r="AL81" s="439">
        <v>62</v>
      </c>
      <c r="AM81" s="440">
        <v>133</v>
      </c>
    </row>
    <row r="82" spans="1:39">
      <c r="A82" s="437" t="s">
        <v>460</v>
      </c>
      <c r="B82" s="126">
        <v>435</v>
      </c>
      <c r="C82" s="469">
        <v>1125601</v>
      </c>
      <c r="D82" s="439">
        <v>413</v>
      </c>
      <c r="E82" s="475">
        <v>1087030</v>
      </c>
      <c r="F82" s="438">
        <v>413</v>
      </c>
      <c r="G82" s="439">
        <v>57</v>
      </c>
      <c r="H82" s="439">
        <v>333</v>
      </c>
      <c r="I82" s="439">
        <v>15</v>
      </c>
      <c r="J82" s="439">
        <v>82</v>
      </c>
      <c r="K82" s="439">
        <v>277</v>
      </c>
      <c r="L82" s="439">
        <v>10</v>
      </c>
      <c r="M82" s="439">
        <v>15</v>
      </c>
      <c r="N82" s="439">
        <v>0</v>
      </c>
      <c r="O82" s="439">
        <v>0</v>
      </c>
      <c r="P82" s="439">
        <v>12</v>
      </c>
      <c r="Q82" s="439">
        <v>0</v>
      </c>
      <c r="R82" s="439">
        <v>0</v>
      </c>
      <c r="S82" s="439">
        <v>21</v>
      </c>
      <c r="T82" s="439">
        <v>0</v>
      </c>
      <c r="U82" s="439">
        <v>0</v>
      </c>
      <c r="V82" s="439">
        <v>0</v>
      </c>
      <c r="W82" s="439">
        <v>2</v>
      </c>
      <c r="X82" s="439">
        <v>68</v>
      </c>
      <c r="Y82" s="439">
        <v>306</v>
      </c>
      <c r="Z82" s="439">
        <v>39</v>
      </c>
      <c r="AA82" s="439">
        <v>340</v>
      </c>
      <c r="AB82" s="439">
        <v>71</v>
      </c>
      <c r="AC82" s="439">
        <v>0</v>
      </c>
      <c r="AD82" s="441">
        <v>2</v>
      </c>
      <c r="AE82" s="138">
        <v>233</v>
      </c>
      <c r="AF82" s="127">
        <v>10</v>
      </c>
      <c r="AG82" s="127">
        <v>20</v>
      </c>
      <c r="AH82" s="127">
        <v>19</v>
      </c>
      <c r="AI82" s="127">
        <v>14</v>
      </c>
      <c r="AJ82" s="129">
        <v>219</v>
      </c>
      <c r="AK82" s="438">
        <v>180</v>
      </c>
      <c r="AL82" s="439">
        <v>37</v>
      </c>
      <c r="AM82" s="440">
        <v>141</v>
      </c>
    </row>
    <row r="83" spans="1:39" ht="13.5">
      <c r="A83" s="442" t="s">
        <v>461</v>
      </c>
      <c r="B83" s="200">
        <f>SUM(B70:B82)</f>
        <v>3287</v>
      </c>
      <c r="C83" s="470">
        <f t="shared" ref="C83:AM83" si="6">SUM(C70:C82)</f>
        <v>11262548.260000002</v>
      </c>
      <c r="D83" s="443">
        <f t="shared" si="6"/>
        <v>3780</v>
      </c>
      <c r="E83" s="476">
        <f t="shared" si="6"/>
        <v>10644472.689999998</v>
      </c>
      <c r="F83" s="445">
        <f t="shared" si="6"/>
        <v>3903</v>
      </c>
      <c r="G83" s="443">
        <f t="shared" si="6"/>
        <v>788</v>
      </c>
      <c r="H83" s="443">
        <f t="shared" si="6"/>
        <v>2987</v>
      </c>
      <c r="I83" s="443">
        <f t="shared" si="6"/>
        <v>120</v>
      </c>
      <c r="J83" s="443">
        <f t="shared" si="6"/>
        <v>886</v>
      </c>
      <c r="K83" s="443">
        <f t="shared" si="6"/>
        <v>2538</v>
      </c>
      <c r="L83" s="443">
        <f t="shared" si="6"/>
        <v>24</v>
      </c>
      <c r="M83" s="443">
        <f t="shared" si="6"/>
        <v>95</v>
      </c>
      <c r="N83" s="443">
        <f t="shared" si="6"/>
        <v>3</v>
      </c>
      <c r="O83" s="443">
        <f t="shared" si="6"/>
        <v>0</v>
      </c>
      <c r="P83" s="443">
        <f t="shared" si="6"/>
        <v>85</v>
      </c>
      <c r="Q83" s="443">
        <f t="shared" si="6"/>
        <v>1</v>
      </c>
      <c r="R83" s="443">
        <f t="shared" si="6"/>
        <v>0</v>
      </c>
      <c r="S83" s="443">
        <f t="shared" si="6"/>
        <v>79</v>
      </c>
      <c r="T83" s="443">
        <f t="shared" si="6"/>
        <v>10</v>
      </c>
      <c r="U83" s="443">
        <f t="shared" si="6"/>
        <v>0</v>
      </c>
      <c r="V83" s="443">
        <f t="shared" si="6"/>
        <v>0</v>
      </c>
      <c r="W83" s="443">
        <f t="shared" si="6"/>
        <v>13</v>
      </c>
      <c r="X83" s="443">
        <f t="shared" si="6"/>
        <v>481</v>
      </c>
      <c r="Y83" s="443">
        <f t="shared" si="6"/>
        <v>3055</v>
      </c>
      <c r="Z83" s="443">
        <f t="shared" si="6"/>
        <v>367</v>
      </c>
      <c r="AA83" s="443">
        <f t="shared" si="6"/>
        <v>3180</v>
      </c>
      <c r="AB83" s="443">
        <f t="shared" si="6"/>
        <v>411</v>
      </c>
      <c r="AC83" s="443">
        <f t="shared" si="6"/>
        <v>176</v>
      </c>
      <c r="AD83" s="446">
        <f t="shared" si="6"/>
        <v>136</v>
      </c>
      <c r="AE83" s="447">
        <f t="shared" si="6"/>
        <v>2092</v>
      </c>
      <c r="AF83" s="448">
        <f t="shared" si="6"/>
        <v>104</v>
      </c>
      <c r="AG83" s="448">
        <f t="shared" si="6"/>
        <v>449</v>
      </c>
      <c r="AH83" s="448">
        <f t="shared" si="6"/>
        <v>1363</v>
      </c>
      <c r="AI83" s="448">
        <f t="shared" si="6"/>
        <v>71</v>
      </c>
      <c r="AJ83" s="449">
        <f t="shared" si="6"/>
        <v>1777</v>
      </c>
      <c r="AK83" s="445">
        <f t="shared" si="6"/>
        <v>1826</v>
      </c>
      <c r="AL83" s="443">
        <f t="shared" si="6"/>
        <v>339</v>
      </c>
      <c r="AM83" s="444">
        <f t="shared" si="6"/>
        <v>1465</v>
      </c>
    </row>
    <row r="84" spans="1:39">
      <c r="A84" s="437" t="s">
        <v>462</v>
      </c>
      <c r="B84" s="126">
        <v>203</v>
      </c>
      <c r="C84" s="469">
        <v>602640.08000000007</v>
      </c>
      <c r="D84" s="439">
        <v>203</v>
      </c>
      <c r="E84" s="475">
        <v>602640.08000000007</v>
      </c>
      <c r="F84" s="438">
        <v>212</v>
      </c>
      <c r="G84" s="439">
        <v>21</v>
      </c>
      <c r="H84" s="439">
        <v>179</v>
      </c>
      <c r="I84" s="439">
        <v>3</v>
      </c>
      <c r="J84" s="439">
        <v>51</v>
      </c>
      <c r="K84" s="439">
        <v>157</v>
      </c>
      <c r="L84" s="439">
        <v>1</v>
      </c>
      <c r="M84" s="439">
        <v>2</v>
      </c>
      <c r="N84" s="439">
        <v>1</v>
      </c>
      <c r="O84" s="439">
        <v>0</v>
      </c>
      <c r="P84" s="439">
        <v>5</v>
      </c>
      <c r="Q84" s="439">
        <v>1</v>
      </c>
      <c r="R84" s="439">
        <v>0</v>
      </c>
      <c r="S84" s="439">
        <v>15</v>
      </c>
      <c r="T84" s="439">
        <v>0</v>
      </c>
      <c r="U84" s="439">
        <v>0</v>
      </c>
      <c r="V84" s="439">
        <v>0</v>
      </c>
      <c r="W84" s="439">
        <v>0</v>
      </c>
      <c r="X84" s="439">
        <v>32</v>
      </c>
      <c r="Y84" s="439">
        <v>156</v>
      </c>
      <c r="Z84" s="439">
        <v>24</v>
      </c>
      <c r="AA84" s="439">
        <v>174</v>
      </c>
      <c r="AB84" s="439">
        <v>32</v>
      </c>
      <c r="AC84" s="439">
        <v>0</v>
      </c>
      <c r="AD84" s="441">
        <v>6</v>
      </c>
      <c r="AE84" s="138">
        <v>82</v>
      </c>
      <c r="AF84" s="127">
        <v>15</v>
      </c>
      <c r="AG84" s="127">
        <v>4</v>
      </c>
      <c r="AH84" s="127">
        <v>66</v>
      </c>
      <c r="AI84" s="127">
        <v>15</v>
      </c>
      <c r="AJ84" s="129">
        <v>59</v>
      </c>
      <c r="AK84" s="438">
        <v>130</v>
      </c>
      <c r="AL84" s="439">
        <v>17</v>
      </c>
      <c r="AM84" s="440">
        <v>113</v>
      </c>
    </row>
    <row r="85" spans="1:39">
      <c r="A85" s="437" t="s">
        <v>463</v>
      </c>
      <c r="B85" s="126">
        <v>57</v>
      </c>
      <c r="C85" s="469">
        <v>160959.20000000001</v>
      </c>
      <c r="D85" s="439">
        <v>57</v>
      </c>
      <c r="E85" s="475">
        <v>160959.20000000001</v>
      </c>
      <c r="F85" s="438">
        <v>61</v>
      </c>
      <c r="G85" s="439">
        <v>0</v>
      </c>
      <c r="H85" s="439">
        <v>7</v>
      </c>
      <c r="I85" s="439">
        <v>1</v>
      </c>
      <c r="J85" s="439">
        <v>3</v>
      </c>
      <c r="K85" s="439">
        <v>5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  <c r="S85" s="439">
        <v>2</v>
      </c>
      <c r="T85" s="439">
        <v>0</v>
      </c>
      <c r="U85" s="439">
        <v>0</v>
      </c>
      <c r="V85" s="439">
        <v>0</v>
      </c>
      <c r="W85" s="439">
        <v>0</v>
      </c>
      <c r="X85" s="439">
        <v>15</v>
      </c>
      <c r="Y85" s="439">
        <v>42</v>
      </c>
      <c r="Z85" s="439">
        <v>4</v>
      </c>
      <c r="AA85" s="439">
        <v>21</v>
      </c>
      <c r="AB85" s="439">
        <v>40</v>
      </c>
      <c r="AC85" s="439">
        <v>0</v>
      </c>
      <c r="AD85" s="441">
        <v>0</v>
      </c>
      <c r="AE85" s="138">
        <v>61</v>
      </c>
      <c r="AF85" s="127">
        <v>4</v>
      </c>
      <c r="AG85" s="127">
        <v>0</v>
      </c>
      <c r="AH85" s="127">
        <v>7</v>
      </c>
      <c r="AI85" s="127">
        <v>0</v>
      </c>
      <c r="AJ85" s="129">
        <v>61</v>
      </c>
      <c r="AK85" s="438">
        <v>0</v>
      </c>
      <c r="AL85" s="439">
        <v>0</v>
      </c>
      <c r="AM85" s="440">
        <v>0</v>
      </c>
    </row>
    <row r="86" spans="1:39">
      <c r="A86" s="437" t="s">
        <v>464</v>
      </c>
      <c r="B86" s="126">
        <v>15</v>
      </c>
      <c r="C86" s="469">
        <v>29618.1</v>
      </c>
      <c r="D86" s="439">
        <v>15</v>
      </c>
      <c r="E86" s="475">
        <v>29618.1</v>
      </c>
      <c r="F86" s="438">
        <v>15</v>
      </c>
      <c r="G86" s="439">
        <v>0</v>
      </c>
      <c r="H86" s="439">
        <v>9</v>
      </c>
      <c r="I86" s="439">
        <v>0</v>
      </c>
      <c r="J86" s="439">
        <v>0</v>
      </c>
      <c r="K86" s="439">
        <v>9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39">
        <v>0</v>
      </c>
      <c r="Y86" s="439">
        <v>15</v>
      </c>
      <c r="Z86" s="439">
        <v>0</v>
      </c>
      <c r="AA86" s="439">
        <v>14</v>
      </c>
      <c r="AB86" s="439">
        <v>0</v>
      </c>
      <c r="AC86" s="439">
        <v>0</v>
      </c>
      <c r="AD86" s="441">
        <v>1</v>
      </c>
      <c r="AE86" s="138">
        <v>5</v>
      </c>
      <c r="AF86" s="127">
        <v>0</v>
      </c>
      <c r="AG86" s="127">
        <v>0</v>
      </c>
      <c r="AH86" s="127">
        <v>1</v>
      </c>
      <c r="AI86" s="127">
        <v>0</v>
      </c>
      <c r="AJ86" s="129">
        <v>5</v>
      </c>
      <c r="AK86" s="438">
        <v>10</v>
      </c>
      <c r="AL86" s="439">
        <v>0</v>
      </c>
      <c r="AM86" s="440">
        <v>8</v>
      </c>
    </row>
    <row r="87" spans="1:39">
      <c r="A87" s="437" t="s">
        <v>465</v>
      </c>
      <c r="B87" s="126">
        <v>0</v>
      </c>
      <c r="C87" s="469">
        <v>0</v>
      </c>
      <c r="D87" s="439">
        <v>0</v>
      </c>
      <c r="E87" s="475">
        <v>0</v>
      </c>
      <c r="F87" s="438">
        <v>0</v>
      </c>
      <c r="G87" s="439">
        <v>0</v>
      </c>
      <c r="H87" s="439">
        <v>0</v>
      </c>
      <c r="I87" s="439">
        <v>0</v>
      </c>
      <c r="J87" s="439">
        <v>0</v>
      </c>
      <c r="K87" s="439">
        <v>0</v>
      </c>
      <c r="L87" s="439">
        <v>0</v>
      </c>
      <c r="M87" s="439">
        <v>0</v>
      </c>
      <c r="N87" s="439">
        <v>0</v>
      </c>
      <c r="O87" s="439">
        <v>0</v>
      </c>
      <c r="P87" s="439">
        <v>0</v>
      </c>
      <c r="Q87" s="439">
        <v>0</v>
      </c>
      <c r="R87" s="439">
        <v>0</v>
      </c>
      <c r="S87" s="439">
        <v>0</v>
      </c>
      <c r="T87" s="439">
        <v>0</v>
      </c>
      <c r="U87" s="439">
        <v>0</v>
      </c>
      <c r="V87" s="439">
        <v>0</v>
      </c>
      <c r="W87" s="439">
        <v>0</v>
      </c>
      <c r="X87" s="439">
        <v>0</v>
      </c>
      <c r="Y87" s="439">
        <v>0</v>
      </c>
      <c r="Z87" s="439">
        <v>0</v>
      </c>
      <c r="AA87" s="439">
        <v>0</v>
      </c>
      <c r="AB87" s="439">
        <v>0</v>
      </c>
      <c r="AC87" s="439">
        <v>0</v>
      </c>
      <c r="AD87" s="441">
        <v>0</v>
      </c>
      <c r="AE87" s="138">
        <v>0</v>
      </c>
      <c r="AF87" s="127">
        <v>0</v>
      </c>
      <c r="AG87" s="127">
        <v>0</v>
      </c>
      <c r="AH87" s="127">
        <v>0</v>
      </c>
      <c r="AI87" s="127">
        <v>0</v>
      </c>
      <c r="AJ87" s="129">
        <v>0</v>
      </c>
      <c r="AK87" s="438">
        <v>0</v>
      </c>
      <c r="AL87" s="439">
        <v>0</v>
      </c>
      <c r="AM87" s="440">
        <v>0</v>
      </c>
    </row>
    <row r="88" spans="1:39">
      <c r="A88" s="437" t="s">
        <v>466</v>
      </c>
      <c r="B88" s="126">
        <v>0</v>
      </c>
      <c r="C88" s="469">
        <v>0</v>
      </c>
      <c r="D88" s="439">
        <v>0</v>
      </c>
      <c r="E88" s="475">
        <v>0</v>
      </c>
      <c r="F88" s="438">
        <v>0</v>
      </c>
      <c r="G88" s="439">
        <v>0</v>
      </c>
      <c r="H88" s="439">
        <v>0</v>
      </c>
      <c r="I88" s="439">
        <v>0</v>
      </c>
      <c r="J88" s="439">
        <v>0</v>
      </c>
      <c r="K88" s="439">
        <v>0</v>
      </c>
      <c r="L88" s="439">
        <v>0</v>
      </c>
      <c r="M88" s="439">
        <v>0</v>
      </c>
      <c r="N88" s="439">
        <v>0</v>
      </c>
      <c r="O88" s="439">
        <v>0</v>
      </c>
      <c r="P88" s="439">
        <v>0</v>
      </c>
      <c r="Q88" s="439">
        <v>0</v>
      </c>
      <c r="R88" s="439">
        <v>0</v>
      </c>
      <c r="S88" s="439">
        <v>0</v>
      </c>
      <c r="T88" s="439">
        <v>0</v>
      </c>
      <c r="U88" s="439">
        <v>0</v>
      </c>
      <c r="V88" s="439">
        <v>0</v>
      </c>
      <c r="W88" s="439">
        <v>0</v>
      </c>
      <c r="X88" s="439">
        <v>0</v>
      </c>
      <c r="Y88" s="439">
        <v>0</v>
      </c>
      <c r="Z88" s="439">
        <v>0</v>
      </c>
      <c r="AA88" s="439">
        <v>0</v>
      </c>
      <c r="AB88" s="439">
        <v>0</v>
      </c>
      <c r="AC88" s="439">
        <v>0</v>
      </c>
      <c r="AD88" s="441">
        <v>0</v>
      </c>
      <c r="AE88" s="138">
        <v>0</v>
      </c>
      <c r="AF88" s="127">
        <v>0</v>
      </c>
      <c r="AG88" s="127">
        <v>0</v>
      </c>
      <c r="AH88" s="127">
        <v>0</v>
      </c>
      <c r="AI88" s="127">
        <v>0</v>
      </c>
      <c r="AJ88" s="129">
        <v>0</v>
      </c>
      <c r="AK88" s="438">
        <v>0</v>
      </c>
      <c r="AL88" s="439">
        <v>0</v>
      </c>
      <c r="AM88" s="440">
        <v>0</v>
      </c>
    </row>
    <row r="89" spans="1:39">
      <c r="A89" s="437" t="s">
        <v>467</v>
      </c>
      <c r="B89" s="126">
        <v>309</v>
      </c>
      <c r="C89" s="469">
        <v>793878.31</v>
      </c>
      <c r="D89" s="439">
        <v>299</v>
      </c>
      <c r="E89" s="475">
        <v>795887.13</v>
      </c>
      <c r="F89" s="438">
        <v>314</v>
      </c>
      <c r="G89" s="439">
        <v>27</v>
      </c>
      <c r="H89" s="439">
        <v>229</v>
      </c>
      <c r="I89" s="439">
        <v>16</v>
      </c>
      <c r="J89" s="439">
        <v>78</v>
      </c>
      <c r="K89" s="439">
        <v>191</v>
      </c>
      <c r="L89" s="439">
        <v>4</v>
      </c>
      <c r="M89" s="439">
        <v>1</v>
      </c>
      <c r="N89" s="439">
        <v>0</v>
      </c>
      <c r="O89" s="439">
        <v>0</v>
      </c>
      <c r="P89" s="439">
        <v>3</v>
      </c>
      <c r="Q89" s="439">
        <v>1</v>
      </c>
      <c r="R89" s="439">
        <v>0</v>
      </c>
      <c r="S89" s="439">
        <v>9</v>
      </c>
      <c r="T89" s="439">
        <v>1</v>
      </c>
      <c r="U89" s="439">
        <v>0</v>
      </c>
      <c r="V89" s="439">
        <v>0</v>
      </c>
      <c r="W89" s="439">
        <v>1</v>
      </c>
      <c r="X89" s="439">
        <v>58</v>
      </c>
      <c r="Y89" s="439">
        <v>221</v>
      </c>
      <c r="Z89" s="439">
        <v>35</v>
      </c>
      <c r="AA89" s="439">
        <v>259</v>
      </c>
      <c r="AB89" s="439">
        <v>51</v>
      </c>
      <c r="AC89" s="439">
        <v>0</v>
      </c>
      <c r="AD89" s="441">
        <v>4</v>
      </c>
      <c r="AE89" s="138">
        <v>236</v>
      </c>
      <c r="AF89" s="127">
        <v>15</v>
      </c>
      <c r="AG89" s="127">
        <v>10</v>
      </c>
      <c r="AH89" s="127">
        <v>168</v>
      </c>
      <c r="AI89" s="127">
        <v>0</v>
      </c>
      <c r="AJ89" s="129">
        <v>236</v>
      </c>
      <c r="AK89" s="438">
        <v>109</v>
      </c>
      <c r="AL89" s="439">
        <v>17</v>
      </c>
      <c r="AM89" s="440">
        <v>84</v>
      </c>
    </row>
    <row r="90" spans="1:39">
      <c r="A90" s="437" t="s">
        <v>468</v>
      </c>
      <c r="B90" s="126">
        <v>267</v>
      </c>
      <c r="C90" s="469">
        <v>699217.75</v>
      </c>
      <c r="D90" s="439">
        <v>260</v>
      </c>
      <c r="E90" s="475">
        <v>678951.2</v>
      </c>
      <c r="F90" s="438">
        <v>275</v>
      </c>
      <c r="G90" s="439">
        <v>31</v>
      </c>
      <c r="H90" s="439">
        <v>224</v>
      </c>
      <c r="I90" s="439">
        <v>6</v>
      </c>
      <c r="J90" s="439">
        <v>58</v>
      </c>
      <c r="K90" s="439">
        <v>205</v>
      </c>
      <c r="L90" s="439">
        <v>0</v>
      </c>
      <c r="M90" s="439">
        <v>0</v>
      </c>
      <c r="N90" s="439">
        <v>0</v>
      </c>
      <c r="O90" s="439">
        <v>0</v>
      </c>
      <c r="P90" s="439">
        <v>6</v>
      </c>
      <c r="Q90" s="439">
        <v>0</v>
      </c>
      <c r="R90" s="439">
        <v>0</v>
      </c>
      <c r="S90" s="439">
        <v>7</v>
      </c>
      <c r="T90" s="439">
        <v>0</v>
      </c>
      <c r="U90" s="439">
        <v>0</v>
      </c>
      <c r="V90" s="439">
        <v>0</v>
      </c>
      <c r="W90" s="439">
        <v>0</v>
      </c>
      <c r="X90" s="439">
        <v>59</v>
      </c>
      <c r="Y90" s="439">
        <v>187</v>
      </c>
      <c r="Z90" s="439">
        <v>29</v>
      </c>
      <c r="AA90" s="439">
        <v>233</v>
      </c>
      <c r="AB90" s="439">
        <v>35</v>
      </c>
      <c r="AC90" s="439">
        <v>0</v>
      </c>
      <c r="AD90" s="441">
        <v>7</v>
      </c>
      <c r="AE90" s="138">
        <v>164</v>
      </c>
      <c r="AF90" s="127">
        <v>15</v>
      </c>
      <c r="AG90" s="127">
        <v>15</v>
      </c>
      <c r="AH90" s="127">
        <v>131</v>
      </c>
      <c r="AI90" s="127">
        <v>0</v>
      </c>
      <c r="AJ90" s="129">
        <v>164</v>
      </c>
      <c r="AK90" s="438">
        <v>115</v>
      </c>
      <c r="AL90" s="439">
        <v>16</v>
      </c>
      <c r="AM90" s="440">
        <v>97</v>
      </c>
    </row>
    <row r="91" spans="1:39">
      <c r="A91" s="437" t="s">
        <v>469</v>
      </c>
      <c r="B91" s="126">
        <v>201</v>
      </c>
      <c r="C91" s="469">
        <v>563445.9</v>
      </c>
      <c r="D91" s="439">
        <v>189</v>
      </c>
      <c r="E91" s="475">
        <v>517417.67</v>
      </c>
      <c r="F91" s="438">
        <v>195</v>
      </c>
      <c r="G91" s="439">
        <v>21</v>
      </c>
      <c r="H91" s="439">
        <v>180</v>
      </c>
      <c r="I91" s="439">
        <v>7</v>
      </c>
      <c r="J91" s="439">
        <v>64</v>
      </c>
      <c r="K91" s="439">
        <v>158</v>
      </c>
      <c r="L91" s="439">
        <v>1</v>
      </c>
      <c r="M91" s="439">
        <v>0</v>
      </c>
      <c r="N91" s="439">
        <v>0</v>
      </c>
      <c r="O91" s="439">
        <v>0</v>
      </c>
      <c r="P91" s="439">
        <v>0</v>
      </c>
      <c r="Q91" s="439">
        <v>0</v>
      </c>
      <c r="R91" s="439">
        <v>0</v>
      </c>
      <c r="S91" s="439">
        <v>9</v>
      </c>
      <c r="T91" s="439">
        <v>4</v>
      </c>
      <c r="U91" s="439">
        <v>0</v>
      </c>
      <c r="V91" s="439">
        <v>0</v>
      </c>
      <c r="W91" s="439">
        <v>0</v>
      </c>
      <c r="X91" s="439">
        <v>28</v>
      </c>
      <c r="Y91" s="439">
        <v>137</v>
      </c>
      <c r="Z91" s="439">
        <v>30</v>
      </c>
      <c r="AA91" s="439">
        <v>143</v>
      </c>
      <c r="AB91" s="439">
        <v>46</v>
      </c>
      <c r="AC91" s="439">
        <v>0</v>
      </c>
      <c r="AD91" s="441">
        <v>6</v>
      </c>
      <c r="AE91" s="138">
        <v>103</v>
      </c>
      <c r="AF91" s="127">
        <v>7</v>
      </c>
      <c r="AG91" s="127">
        <v>12</v>
      </c>
      <c r="AH91" s="127">
        <v>95</v>
      </c>
      <c r="AI91" s="127">
        <v>12</v>
      </c>
      <c r="AJ91" s="129">
        <v>91</v>
      </c>
      <c r="AK91" s="438">
        <v>92</v>
      </c>
      <c r="AL91" s="439">
        <v>9</v>
      </c>
      <c r="AM91" s="440">
        <v>85</v>
      </c>
    </row>
    <row r="92" spans="1:39">
      <c r="A92" s="437" t="s">
        <v>470</v>
      </c>
      <c r="B92" s="126">
        <v>169</v>
      </c>
      <c r="C92" s="469">
        <v>479434.16</v>
      </c>
      <c r="D92" s="439">
        <v>160</v>
      </c>
      <c r="E92" s="475">
        <v>451258.78</v>
      </c>
      <c r="F92" s="438">
        <v>164</v>
      </c>
      <c r="G92" s="439">
        <v>37</v>
      </c>
      <c r="H92" s="439">
        <v>136</v>
      </c>
      <c r="I92" s="439">
        <v>8</v>
      </c>
      <c r="J92" s="439">
        <v>42</v>
      </c>
      <c r="K92" s="439">
        <v>120</v>
      </c>
      <c r="L92" s="439">
        <v>0</v>
      </c>
      <c r="M92" s="439">
        <v>6</v>
      </c>
      <c r="N92" s="439">
        <v>0</v>
      </c>
      <c r="O92" s="439">
        <v>0</v>
      </c>
      <c r="P92" s="439">
        <v>4</v>
      </c>
      <c r="Q92" s="439">
        <v>0</v>
      </c>
      <c r="R92" s="439">
        <v>0</v>
      </c>
      <c r="S92" s="439">
        <v>4</v>
      </c>
      <c r="T92" s="439">
        <v>1</v>
      </c>
      <c r="U92" s="439">
        <v>0</v>
      </c>
      <c r="V92" s="439">
        <v>0</v>
      </c>
      <c r="W92" s="439">
        <v>0</v>
      </c>
      <c r="X92" s="439">
        <v>32</v>
      </c>
      <c r="Y92" s="439">
        <v>116</v>
      </c>
      <c r="Z92" s="439">
        <v>16</v>
      </c>
      <c r="AA92" s="439">
        <v>130</v>
      </c>
      <c r="AB92" s="439">
        <v>32</v>
      </c>
      <c r="AC92" s="439">
        <v>0</v>
      </c>
      <c r="AD92" s="441">
        <v>2</v>
      </c>
      <c r="AE92" s="138">
        <v>61</v>
      </c>
      <c r="AF92" s="127">
        <v>5</v>
      </c>
      <c r="AG92" s="127">
        <v>3</v>
      </c>
      <c r="AH92" s="127">
        <v>46</v>
      </c>
      <c r="AI92" s="127">
        <v>0</v>
      </c>
      <c r="AJ92" s="129">
        <v>61</v>
      </c>
      <c r="AK92" s="438">
        <v>103</v>
      </c>
      <c r="AL92" s="439">
        <v>34</v>
      </c>
      <c r="AM92" s="440">
        <v>90</v>
      </c>
    </row>
    <row r="93" spans="1:39">
      <c r="A93" s="437" t="s">
        <v>471</v>
      </c>
      <c r="B93" s="126">
        <v>147</v>
      </c>
      <c r="C93" s="469">
        <v>421735.06</v>
      </c>
      <c r="D93" s="439">
        <v>143</v>
      </c>
      <c r="E93" s="475">
        <v>410588</v>
      </c>
      <c r="F93" s="438">
        <v>148</v>
      </c>
      <c r="G93" s="439">
        <v>17</v>
      </c>
      <c r="H93" s="439">
        <v>118</v>
      </c>
      <c r="I93" s="439">
        <v>3</v>
      </c>
      <c r="J93" s="439">
        <v>35</v>
      </c>
      <c r="K93" s="439">
        <v>101</v>
      </c>
      <c r="L93" s="439">
        <v>0</v>
      </c>
      <c r="M93" s="439">
        <v>0</v>
      </c>
      <c r="N93" s="439">
        <v>0</v>
      </c>
      <c r="O93" s="439">
        <v>0</v>
      </c>
      <c r="P93" s="439">
        <v>8</v>
      </c>
      <c r="Q93" s="439">
        <v>0</v>
      </c>
      <c r="R93" s="439">
        <v>0</v>
      </c>
      <c r="S93" s="439">
        <v>4</v>
      </c>
      <c r="T93" s="439">
        <v>0</v>
      </c>
      <c r="U93" s="439">
        <v>0</v>
      </c>
      <c r="V93" s="439">
        <v>0</v>
      </c>
      <c r="W93" s="439">
        <v>0</v>
      </c>
      <c r="X93" s="439">
        <v>30</v>
      </c>
      <c r="Y93" s="439">
        <v>101</v>
      </c>
      <c r="Z93" s="439">
        <v>17</v>
      </c>
      <c r="AA93" s="439">
        <v>133</v>
      </c>
      <c r="AB93" s="439">
        <v>15</v>
      </c>
      <c r="AC93" s="439">
        <v>0</v>
      </c>
      <c r="AD93" s="441">
        <v>0</v>
      </c>
      <c r="AE93" s="138">
        <v>85</v>
      </c>
      <c r="AF93" s="127">
        <v>6</v>
      </c>
      <c r="AG93" s="127">
        <v>7</v>
      </c>
      <c r="AH93" s="127">
        <v>72</v>
      </c>
      <c r="AI93" s="127">
        <v>6</v>
      </c>
      <c r="AJ93" s="129">
        <v>71</v>
      </c>
      <c r="AK93" s="438">
        <v>63</v>
      </c>
      <c r="AL93" s="439">
        <v>10</v>
      </c>
      <c r="AM93" s="440">
        <v>46</v>
      </c>
    </row>
    <row r="94" spans="1:39">
      <c r="A94" s="437" t="s">
        <v>472</v>
      </c>
      <c r="B94" s="126">
        <v>203</v>
      </c>
      <c r="C94" s="469">
        <v>495131.48</v>
      </c>
      <c r="D94" s="439">
        <v>203</v>
      </c>
      <c r="E94" s="475">
        <v>495131.48</v>
      </c>
      <c r="F94" s="438">
        <v>212</v>
      </c>
      <c r="G94" s="439">
        <v>7</v>
      </c>
      <c r="H94" s="439">
        <v>179</v>
      </c>
      <c r="I94" s="439">
        <v>10</v>
      </c>
      <c r="J94" s="439">
        <v>40</v>
      </c>
      <c r="K94" s="439">
        <v>169</v>
      </c>
      <c r="L94" s="439">
        <v>0</v>
      </c>
      <c r="M94" s="439">
        <v>0</v>
      </c>
      <c r="N94" s="439">
        <v>0</v>
      </c>
      <c r="O94" s="439">
        <v>0</v>
      </c>
      <c r="P94" s="439">
        <v>1</v>
      </c>
      <c r="Q94" s="439">
        <v>0</v>
      </c>
      <c r="R94" s="439">
        <v>0</v>
      </c>
      <c r="S94" s="439">
        <v>2</v>
      </c>
      <c r="T94" s="439">
        <v>0</v>
      </c>
      <c r="U94" s="439">
        <v>0</v>
      </c>
      <c r="V94" s="439">
        <v>0</v>
      </c>
      <c r="W94" s="439">
        <v>0</v>
      </c>
      <c r="X94" s="439">
        <v>43</v>
      </c>
      <c r="Y94" s="439">
        <v>150</v>
      </c>
      <c r="Z94" s="439">
        <v>19</v>
      </c>
      <c r="AA94" s="439">
        <v>167</v>
      </c>
      <c r="AB94" s="439">
        <v>43</v>
      </c>
      <c r="AC94" s="439">
        <v>0</v>
      </c>
      <c r="AD94" s="441">
        <v>2</v>
      </c>
      <c r="AE94" s="138">
        <v>136</v>
      </c>
      <c r="AF94" s="127">
        <v>0</v>
      </c>
      <c r="AG94" s="127">
        <v>1</v>
      </c>
      <c r="AH94" s="127">
        <v>113</v>
      </c>
      <c r="AI94" s="127">
        <v>0</v>
      </c>
      <c r="AJ94" s="129">
        <v>0</v>
      </c>
      <c r="AK94" s="438">
        <v>76</v>
      </c>
      <c r="AL94" s="439">
        <v>6</v>
      </c>
      <c r="AM94" s="440">
        <v>66</v>
      </c>
    </row>
    <row r="95" spans="1:39" ht="14.25" thickBot="1">
      <c r="A95" s="451" t="s">
        <v>473</v>
      </c>
      <c r="B95" s="202">
        <f>SUM(B84:B94)</f>
        <v>1571</v>
      </c>
      <c r="C95" s="471">
        <f t="shared" ref="C95:AM95" si="7">SUM(C84:C94)</f>
        <v>4246060.04</v>
      </c>
      <c r="D95" s="452">
        <f t="shared" si="7"/>
        <v>1529</v>
      </c>
      <c r="E95" s="477">
        <f t="shared" si="7"/>
        <v>4142451.64</v>
      </c>
      <c r="F95" s="454">
        <f t="shared" si="7"/>
        <v>1596</v>
      </c>
      <c r="G95" s="452">
        <f t="shared" si="7"/>
        <v>161</v>
      </c>
      <c r="H95" s="452">
        <f t="shared" si="7"/>
        <v>1261</v>
      </c>
      <c r="I95" s="452">
        <f t="shared" si="7"/>
        <v>54</v>
      </c>
      <c r="J95" s="452">
        <f t="shared" si="7"/>
        <v>371</v>
      </c>
      <c r="K95" s="452">
        <f t="shared" si="7"/>
        <v>1115</v>
      </c>
      <c r="L95" s="452">
        <f t="shared" si="7"/>
        <v>6</v>
      </c>
      <c r="M95" s="452">
        <f t="shared" si="7"/>
        <v>9</v>
      </c>
      <c r="N95" s="452">
        <f t="shared" si="7"/>
        <v>1</v>
      </c>
      <c r="O95" s="452">
        <f t="shared" si="7"/>
        <v>0</v>
      </c>
      <c r="P95" s="452">
        <f t="shared" si="7"/>
        <v>27</v>
      </c>
      <c r="Q95" s="452">
        <f t="shared" si="7"/>
        <v>2</v>
      </c>
      <c r="R95" s="452">
        <f t="shared" si="7"/>
        <v>0</v>
      </c>
      <c r="S95" s="452">
        <f t="shared" si="7"/>
        <v>52</v>
      </c>
      <c r="T95" s="452">
        <f t="shared" si="7"/>
        <v>6</v>
      </c>
      <c r="U95" s="452">
        <f t="shared" si="7"/>
        <v>0</v>
      </c>
      <c r="V95" s="452">
        <f t="shared" si="7"/>
        <v>0</v>
      </c>
      <c r="W95" s="452">
        <f t="shared" si="7"/>
        <v>1</v>
      </c>
      <c r="X95" s="452">
        <f t="shared" si="7"/>
        <v>297</v>
      </c>
      <c r="Y95" s="452">
        <f t="shared" si="7"/>
        <v>1125</v>
      </c>
      <c r="Z95" s="452">
        <f t="shared" si="7"/>
        <v>174</v>
      </c>
      <c r="AA95" s="452">
        <f t="shared" si="7"/>
        <v>1274</v>
      </c>
      <c r="AB95" s="452">
        <f t="shared" si="7"/>
        <v>294</v>
      </c>
      <c r="AC95" s="452">
        <f t="shared" si="7"/>
        <v>0</v>
      </c>
      <c r="AD95" s="455">
        <f t="shared" si="7"/>
        <v>28</v>
      </c>
      <c r="AE95" s="456">
        <f t="shared" si="7"/>
        <v>933</v>
      </c>
      <c r="AF95" s="457">
        <f t="shared" si="7"/>
        <v>67</v>
      </c>
      <c r="AG95" s="457">
        <f t="shared" si="7"/>
        <v>52</v>
      </c>
      <c r="AH95" s="457">
        <f t="shared" si="7"/>
        <v>699</v>
      </c>
      <c r="AI95" s="457">
        <f t="shared" si="7"/>
        <v>33</v>
      </c>
      <c r="AJ95" s="458">
        <f t="shared" si="7"/>
        <v>748</v>
      </c>
      <c r="AK95" s="454">
        <f t="shared" si="7"/>
        <v>698</v>
      </c>
      <c r="AL95" s="452">
        <f t="shared" si="7"/>
        <v>109</v>
      </c>
      <c r="AM95" s="453">
        <f t="shared" si="7"/>
        <v>589</v>
      </c>
    </row>
    <row r="96" spans="1:39" ht="15.75" thickBot="1">
      <c r="A96" s="459" t="s">
        <v>386</v>
      </c>
      <c r="B96" s="208">
        <f>B17+B25+B35+B43+B55+B69+B83+B95</f>
        <v>10100</v>
      </c>
      <c r="C96" s="472">
        <f t="shared" ref="C96:AM96" si="8">C17+C25+C35+C43+C55+C69+C83+C95</f>
        <v>30396042.710000001</v>
      </c>
      <c r="D96" s="460">
        <f t="shared" si="8"/>
        <v>10420</v>
      </c>
      <c r="E96" s="478">
        <f t="shared" si="8"/>
        <v>30717763.57</v>
      </c>
      <c r="F96" s="462">
        <f t="shared" si="8"/>
        <v>10861</v>
      </c>
      <c r="G96" s="460">
        <f t="shared" si="8"/>
        <v>1925</v>
      </c>
      <c r="H96" s="460">
        <f t="shared" si="8"/>
        <v>8371</v>
      </c>
      <c r="I96" s="460">
        <f t="shared" si="8"/>
        <v>335</v>
      </c>
      <c r="J96" s="460">
        <f t="shared" si="8"/>
        <v>2952</v>
      </c>
      <c r="K96" s="460">
        <f t="shared" si="8"/>
        <v>7004</v>
      </c>
      <c r="L96" s="460">
        <f t="shared" si="8"/>
        <v>42</v>
      </c>
      <c r="M96" s="460">
        <f t="shared" si="8"/>
        <v>121</v>
      </c>
      <c r="N96" s="460">
        <f t="shared" si="8"/>
        <v>10</v>
      </c>
      <c r="O96" s="460">
        <f t="shared" si="8"/>
        <v>0</v>
      </c>
      <c r="P96" s="460">
        <f t="shared" si="8"/>
        <v>221</v>
      </c>
      <c r="Q96" s="460">
        <f t="shared" si="8"/>
        <v>10</v>
      </c>
      <c r="R96" s="460">
        <f t="shared" si="8"/>
        <v>0</v>
      </c>
      <c r="S96" s="460">
        <f t="shared" si="8"/>
        <v>371</v>
      </c>
      <c r="T96" s="460">
        <f t="shared" si="8"/>
        <v>29</v>
      </c>
      <c r="U96" s="460">
        <f t="shared" si="8"/>
        <v>1</v>
      </c>
      <c r="V96" s="460">
        <f t="shared" si="8"/>
        <v>0</v>
      </c>
      <c r="W96" s="460">
        <f t="shared" si="8"/>
        <v>27</v>
      </c>
      <c r="X96" s="460">
        <f t="shared" si="8"/>
        <v>1402</v>
      </c>
      <c r="Y96" s="460">
        <f t="shared" si="8"/>
        <v>8054</v>
      </c>
      <c r="Z96" s="460">
        <f t="shared" si="8"/>
        <v>1405</v>
      </c>
      <c r="AA96" s="460">
        <f t="shared" si="8"/>
        <v>8677</v>
      </c>
      <c r="AB96" s="460">
        <f t="shared" si="8"/>
        <v>1708</v>
      </c>
      <c r="AC96" s="460">
        <f t="shared" si="8"/>
        <v>212</v>
      </c>
      <c r="AD96" s="463">
        <f t="shared" si="8"/>
        <v>264</v>
      </c>
      <c r="AE96" s="464">
        <f t="shared" si="8"/>
        <v>6757</v>
      </c>
      <c r="AF96" s="465">
        <f t="shared" si="8"/>
        <v>361</v>
      </c>
      <c r="AG96" s="465">
        <f t="shared" si="8"/>
        <v>1086</v>
      </c>
      <c r="AH96" s="465">
        <f t="shared" si="8"/>
        <v>4882</v>
      </c>
      <c r="AI96" s="465">
        <f t="shared" si="8"/>
        <v>358</v>
      </c>
      <c r="AJ96" s="466">
        <f t="shared" si="8"/>
        <v>4963</v>
      </c>
      <c r="AK96" s="462">
        <f t="shared" si="8"/>
        <v>4255</v>
      </c>
      <c r="AL96" s="460">
        <f t="shared" si="8"/>
        <v>842</v>
      </c>
      <c r="AM96" s="461">
        <f t="shared" si="8"/>
        <v>3389</v>
      </c>
    </row>
    <row r="97" spans="1:39">
      <c r="C97" s="468"/>
      <c r="E97" s="468"/>
    </row>
    <row r="98" spans="1:39">
      <c r="C98" s="468"/>
      <c r="E98" s="468"/>
    </row>
    <row r="99" spans="1:39">
      <c r="A99" s="1" t="s">
        <v>491</v>
      </c>
      <c r="B99" s="467">
        <f>B17</f>
        <v>90</v>
      </c>
      <c r="C99" s="468">
        <f t="shared" ref="C99:AM99" si="9">C17</f>
        <v>273212.81</v>
      </c>
      <c r="D99" s="467">
        <f t="shared" si="9"/>
        <v>72</v>
      </c>
      <c r="E99" s="468">
        <f t="shared" si="9"/>
        <v>217689.8</v>
      </c>
      <c r="F99" s="467">
        <f t="shared" si="9"/>
        <v>77</v>
      </c>
      <c r="G99" s="467">
        <f t="shared" si="9"/>
        <v>6</v>
      </c>
      <c r="H99" s="467">
        <f t="shared" si="9"/>
        <v>58</v>
      </c>
      <c r="I99" s="467">
        <f t="shared" si="9"/>
        <v>2</v>
      </c>
      <c r="J99" s="467">
        <f t="shared" si="9"/>
        <v>28</v>
      </c>
      <c r="K99" s="467">
        <f t="shared" si="9"/>
        <v>48</v>
      </c>
      <c r="L99" s="467">
        <f t="shared" si="9"/>
        <v>0</v>
      </c>
      <c r="M99" s="467">
        <f t="shared" si="9"/>
        <v>0</v>
      </c>
      <c r="N99" s="467">
        <f t="shared" si="9"/>
        <v>0</v>
      </c>
      <c r="O99" s="467">
        <f t="shared" si="9"/>
        <v>0</v>
      </c>
      <c r="P99" s="467">
        <f t="shared" si="9"/>
        <v>4</v>
      </c>
      <c r="Q99" s="467">
        <f t="shared" si="9"/>
        <v>0</v>
      </c>
      <c r="R99" s="467">
        <f t="shared" si="9"/>
        <v>0</v>
      </c>
      <c r="S99" s="467">
        <f t="shared" si="9"/>
        <v>1</v>
      </c>
      <c r="T99" s="467">
        <f t="shared" si="9"/>
        <v>0</v>
      </c>
      <c r="U99" s="467">
        <f t="shared" si="9"/>
        <v>0</v>
      </c>
      <c r="V99" s="467">
        <f t="shared" si="9"/>
        <v>0</v>
      </c>
      <c r="W99" s="467">
        <f t="shared" si="9"/>
        <v>0</v>
      </c>
      <c r="X99" s="467">
        <f t="shared" si="9"/>
        <v>5</v>
      </c>
      <c r="Y99" s="467">
        <f t="shared" si="9"/>
        <v>56</v>
      </c>
      <c r="Z99" s="467">
        <f t="shared" si="9"/>
        <v>16</v>
      </c>
      <c r="AA99" s="467">
        <f t="shared" si="9"/>
        <v>46</v>
      </c>
      <c r="AB99" s="467">
        <f t="shared" si="9"/>
        <v>18</v>
      </c>
      <c r="AC99" s="467">
        <f t="shared" si="9"/>
        <v>13</v>
      </c>
      <c r="AD99" s="467">
        <f t="shared" si="9"/>
        <v>0</v>
      </c>
      <c r="AE99" s="467">
        <f t="shared" si="9"/>
        <v>45</v>
      </c>
      <c r="AF99" s="467">
        <f t="shared" si="9"/>
        <v>5</v>
      </c>
      <c r="AG99" s="467">
        <f t="shared" si="9"/>
        <v>2</v>
      </c>
      <c r="AH99" s="467">
        <f t="shared" si="9"/>
        <v>27</v>
      </c>
      <c r="AI99" s="467">
        <f t="shared" si="9"/>
        <v>20</v>
      </c>
      <c r="AJ99" s="467">
        <f t="shared" si="9"/>
        <v>10</v>
      </c>
      <c r="AK99" s="467">
        <f t="shared" si="9"/>
        <v>32</v>
      </c>
      <c r="AL99" s="467">
        <f t="shared" si="9"/>
        <v>4</v>
      </c>
      <c r="AM99" s="467">
        <f t="shared" si="9"/>
        <v>26</v>
      </c>
    </row>
    <row r="100" spans="1:39">
      <c r="A100" s="1" t="s">
        <v>386</v>
      </c>
      <c r="B100" s="467">
        <f>B96-B17</f>
        <v>10010</v>
      </c>
      <c r="C100" s="468">
        <f t="shared" ref="C100:AM100" si="10">C96-C17</f>
        <v>30122829.900000002</v>
      </c>
      <c r="D100" s="467">
        <f t="shared" si="10"/>
        <v>10348</v>
      </c>
      <c r="E100" s="468">
        <f t="shared" si="10"/>
        <v>30500073.77</v>
      </c>
      <c r="F100" s="467">
        <f t="shared" si="10"/>
        <v>10784</v>
      </c>
      <c r="G100" s="467">
        <f t="shared" si="10"/>
        <v>1919</v>
      </c>
      <c r="H100" s="467">
        <f t="shared" si="10"/>
        <v>8313</v>
      </c>
      <c r="I100" s="467">
        <f t="shared" si="10"/>
        <v>333</v>
      </c>
      <c r="J100" s="467">
        <f t="shared" si="10"/>
        <v>2924</v>
      </c>
      <c r="K100" s="467">
        <f t="shared" si="10"/>
        <v>6956</v>
      </c>
      <c r="L100" s="467">
        <f t="shared" si="10"/>
        <v>42</v>
      </c>
      <c r="M100" s="467">
        <f t="shared" si="10"/>
        <v>121</v>
      </c>
      <c r="N100" s="467">
        <f t="shared" si="10"/>
        <v>10</v>
      </c>
      <c r="O100" s="467">
        <f t="shared" si="10"/>
        <v>0</v>
      </c>
      <c r="P100" s="467">
        <f t="shared" si="10"/>
        <v>217</v>
      </c>
      <c r="Q100" s="467">
        <f t="shared" si="10"/>
        <v>10</v>
      </c>
      <c r="R100" s="467">
        <f t="shared" si="10"/>
        <v>0</v>
      </c>
      <c r="S100" s="467">
        <f t="shared" si="10"/>
        <v>370</v>
      </c>
      <c r="T100" s="467">
        <f t="shared" si="10"/>
        <v>29</v>
      </c>
      <c r="U100" s="467">
        <f t="shared" si="10"/>
        <v>1</v>
      </c>
      <c r="V100" s="467">
        <f t="shared" si="10"/>
        <v>0</v>
      </c>
      <c r="W100" s="467">
        <f t="shared" si="10"/>
        <v>27</v>
      </c>
      <c r="X100" s="467">
        <f t="shared" si="10"/>
        <v>1397</v>
      </c>
      <c r="Y100" s="467">
        <f t="shared" si="10"/>
        <v>7998</v>
      </c>
      <c r="Z100" s="467">
        <f t="shared" si="10"/>
        <v>1389</v>
      </c>
      <c r="AA100" s="467">
        <f t="shared" si="10"/>
        <v>8631</v>
      </c>
      <c r="AB100" s="467">
        <f t="shared" si="10"/>
        <v>1690</v>
      </c>
      <c r="AC100" s="467">
        <f t="shared" si="10"/>
        <v>199</v>
      </c>
      <c r="AD100" s="467">
        <f t="shared" si="10"/>
        <v>264</v>
      </c>
      <c r="AE100" s="467">
        <f t="shared" si="10"/>
        <v>6712</v>
      </c>
      <c r="AF100" s="467">
        <f t="shared" si="10"/>
        <v>356</v>
      </c>
      <c r="AG100" s="467">
        <f t="shared" si="10"/>
        <v>1084</v>
      </c>
      <c r="AH100" s="467">
        <f t="shared" si="10"/>
        <v>4855</v>
      </c>
      <c r="AI100" s="467">
        <f t="shared" si="10"/>
        <v>338</v>
      </c>
      <c r="AJ100" s="467">
        <f t="shared" si="10"/>
        <v>4953</v>
      </c>
      <c r="AK100" s="467">
        <f t="shared" si="10"/>
        <v>4223</v>
      </c>
      <c r="AL100" s="467">
        <f t="shared" si="10"/>
        <v>838</v>
      </c>
      <c r="AM100" s="467">
        <f t="shared" si="10"/>
        <v>3363</v>
      </c>
    </row>
  </sheetData>
  <mergeCells count="19">
    <mergeCell ref="A5:A7"/>
    <mergeCell ref="B5:C5"/>
    <mergeCell ref="D5:E5"/>
    <mergeCell ref="F5:AD5"/>
    <mergeCell ref="AE5:AJ5"/>
    <mergeCell ref="AI6:AJ6"/>
    <mergeCell ref="G6:H6"/>
    <mergeCell ref="I6:W6"/>
    <mergeCell ref="X6:Z6"/>
    <mergeCell ref="AA6:AD6"/>
    <mergeCell ref="AE6:AE7"/>
    <mergeCell ref="AF6:AH6"/>
    <mergeCell ref="AK5:AM5"/>
    <mergeCell ref="B6:B7"/>
    <mergeCell ref="C6:C7"/>
    <mergeCell ref="D6:D7"/>
    <mergeCell ref="E6:E7"/>
    <mergeCell ref="AK6:AK7"/>
    <mergeCell ref="AL6:AM6"/>
  </mergeCells>
  <conditionalFormatting sqref="G9:H96">
    <cfRule type="cellIs" dxfId="175" priority="8" operator="greaterThan">
      <formula>$F9</formula>
    </cfRule>
  </conditionalFormatting>
  <conditionalFormatting sqref="I9:W96">
    <cfRule type="cellIs" dxfId="174" priority="7" operator="greaterThan">
      <formula>$H9</formula>
    </cfRule>
  </conditionalFormatting>
  <conditionalFormatting sqref="AF9:AJ96">
    <cfRule type="cellIs" dxfId="173" priority="6" operator="greaterThan">
      <formula>$AE9</formula>
    </cfRule>
  </conditionalFormatting>
  <conditionalFormatting sqref="AE9:AE96">
    <cfRule type="cellIs" dxfId="172" priority="5" operator="lessThan">
      <formula>$AI9+$AJ9</formula>
    </cfRule>
  </conditionalFormatting>
  <conditionalFormatting sqref="AL9:AM96">
    <cfRule type="cellIs" dxfId="171" priority="4" operator="greaterThan">
      <formula>$AK9</formula>
    </cfRule>
  </conditionalFormatting>
  <conditionalFormatting sqref="F9:F96">
    <cfRule type="cellIs" dxfId="170" priority="1" operator="notEqual">
      <formula>$AA9+$AB9+$AC9+$AD9</formula>
    </cfRule>
    <cfRule type="cellIs" dxfId="169" priority="2" operator="notEqual">
      <formula>$AA9+$AB9+$AC9+$AD9</formula>
    </cfRule>
    <cfRule type="cellIs" dxfId="168" priority="3" operator="notEqual">
      <formula>$X9+$Y9+$Z9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1:BD122"/>
  <sheetViews>
    <sheetView showGridLines="0" zoomScale="68" zoomScaleNormal="68" workbookViewId="0">
      <pane xSplit="1" ySplit="8" topLeftCell="B63" activePane="bottomRight" state="frozenSplit"/>
      <selection pane="topRight" activeCell="B1" sqref="B1"/>
      <selection pane="bottomLeft" activeCell="A8" sqref="A8"/>
      <selection pane="bottomRight" activeCell="V13" sqref="V13"/>
    </sheetView>
  </sheetViews>
  <sheetFormatPr defaultRowHeight="12.75"/>
  <cols>
    <col min="1" max="1" width="22.28515625" style="303" customWidth="1"/>
    <col min="2" max="2" width="10.7109375" style="303" customWidth="1"/>
    <col min="3" max="3" width="14.140625" style="303" customWidth="1"/>
    <col min="4" max="21" width="7.7109375" style="303" customWidth="1"/>
    <col min="22" max="28" width="7.7109375" style="326" customWidth="1"/>
    <col min="29" max="29" width="14.7109375" style="303" customWidth="1"/>
    <col min="30" max="30" width="14.28515625" style="303" customWidth="1"/>
    <col min="31" max="31" width="12.42578125" style="303" customWidth="1"/>
    <col min="32" max="32" width="22" style="303" customWidth="1"/>
    <col min="33" max="36" width="8.7109375" style="303" customWidth="1"/>
    <col min="37" max="37" width="10.28515625" style="303" customWidth="1"/>
    <col min="38" max="38" width="9.28515625" style="303" customWidth="1"/>
    <col min="39" max="39" width="8.7109375" style="303" customWidth="1"/>
    <col min="40" max="44" width="7.7109375" style="303" customWidth="1"/>
    <col min="45" max="45" width="8.7109375" style="303" customWidth="1"/>
    <col min="46" max="46" width="12.28515625" style="303" customWidth="1"/>
    <col min="47" max="48" width="10.85546875" style="44" hidden="1" customWidth="1"/>
    <col min="49" max="49" width="0" style="303" hidden="1" customWidth="1"/>
    <col min="50" max="16384" width="9.140625" style="303"/>
  </cols>
  <sheetData>
    <row r="1" spans="1:56" ht="20.25">
      <c r="A1" s="14" t="s">
        <v>183</v>
      </c>
      <c r="AU1" s="303"/>
      <c r="AV1" s="303"/>
    </row>
    <row r="2" spans="1:56" s="304" customFormat="1" ht="15.75">
      <c r="A2" s="28" t="s">
        <v>501</v>
      </c>
      <c r="V2" s="327"/>
      <c r="W2" s="327"/>
      <c r="X2" s="327"/>
      <c r="Y2" s="327"/>
      <c r="Z2" s="327"/>
      <c r="AA2" s="327"/>
      <c r="AB2" s="327"/>
    </row>
    <row r="3" spans="1:56" s="304" customFormat="1" ht="15.75">
      <c r="A3" s="3"/>
      <c r="V3" s="327"/>
      <c r="W3" s="327"/>
      <c r="X3" s="327"/>
      <c r="Y3" s="327"/>
      <c r="Z3" s="327"/>
      <c r="AA3" s="327"/>
      <c r="AB3" s="327"/>
    </row>
    <row r="4" spans="1:56" ht="16.5" thickBot="1">
      <c r="V4" s="301"/>
      <c r="W4" s="301"/>
      <c r="X4" s="301"/>
      <c r="Y4" s="301"/>
      <c r="Z4" s="301"/>
      <c r="AA4" s="301"/>
      <c r="AB4" s="301"/>
      <c r="AP4" s="47"/>
      <c r="AT4" s="47" t="s">
        <v>213</v>
      </c>
      <c r="AU4" s="304"/>
      <c r="AV4" s="304"/>
    </row>
    <row r="5" spans="1:56" ht="54" customHeight="1">
      <c r="A5" s="533" t="s">
        <v>231</v>
      </c>
      <c r="B5" s="536" t="s">
        <v>5</v>
      </c>
      <c r="C5" s="587"/>
      <c r="D5" s="537" t="s">
        <v>308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605"/>
      <c r="W5" s="605"/>
      <c r="X5" s="605"/>
      <c r="Y5" s="605"/>
      <c r="Z5" s="605"/>
      <c r="AA5" s="605"/>
      <c r="AB5" s="605"/>
      <c r="AC5" s="537"/>
      <c r="AD5" s="537"/>
      <c r="AE5" s="537"/>
      <c r="AF5" s="537"/>
      <c r="AG5" s="536" t="s">
        <v>309</v>
      </c>
      <c r="AH5" s="537"/>
      <c r="AI5" s="537"/>
      <c r="AJ5" s="537"/>
      <c r="AK5" s="537"/>
      <c r="AL5" s="537"/>
      <c r="AM5" s="587"/>
      <c r="AN5" s="605" t="s">
        <v>316</v>
      </c>
      <c r="AO5" s="605"/>
      <c r="AP5" s="605"/>
      <c r="AQ5" s="536" t="s">
        <v>315</v>
      </c>
      <c r="AR5" s="537"/>
      <c r="AS5" s="587"/>
      <c r="AT5" s="705" t="s">
        <v>44</v>
      </c>
      <c r="AU5" s="524"/>
      <c r="AV5" s="524"/>
      <c r="AW5" s="524"/>
    </row>
    <row r="6" spans="1:56" ht="37.5" customHeight="1">
      <c r="A6" s="534"/>
      <c r="B6" s="602" t="s">
        <v>7</v>
      </c>
      <c r="C6" s="697" t="s">
        <v>311</v>
      </c>
      <c r="D6" s="693" t="s">
        <v>45</v>
      </c>
      <c r="E6" s="551" t="s">
        <v>46</v>
      </c>
      <c r="F6" s="550"/>
      <c r="G6" s="599" t="s">
        <v>357</v>
      </c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1"/>
      <c r="V6" s="570" t="s">
        <v>240</v>
      </c>
      <c r="W6" s="570"/>
      <c r="X6" s="570"/>
      <c r="Y6" s="570" t="s">
        <v>241</v>
      </c>
      <c r="Z6" s="570"/>
      <c r="AA6" s="570"/>
      <c r="AB6" s="564"/>
      <c r="AC6" s="609" t="s">
        <v>312</v>
      </c>
      <c r="AD6" s="551" t="s">
        <v>46</v>
      </c>
      <c r="AE6" s="550"/>
      <c r="AF6" s="611" t="s">
        <v>6</v>
      </c>
      <c r="AG6" s="55"/>
      <c r="AH6" s="549" t="s">
        <v>46</v>
      </c>
      <c r="AI6" s="550"/>
      <c r="AJ6" s="551" t="s">
        <v>310</v>
      </c>
      <c r="AK6" s="549"/>
      <c r="AL6" s="549"/>
      <c r="AM6" s="608"/>
      <c r="AN6" s="603"/>
      <c r="AO6" s="603"/>
      <c r="AP6" s="603"/>
      <c r="AQ6" s="708" t="s">
        <v>45</v>
      </c>
      <c r="AR6" s="539" t="s">
        <v>46</v>
      </c>
      <c r="AS6" s="529"/>
      <c r="AT6" s="706"/>
      <c r="AU6" s="525"/>
      <c r="AV6" s="525"/>
      <c r="AW6" s="525"/>
    </row>
    <row r="7" spans="1:56" ht="44.25" customHeight="1">
      <c r="A7" s="535"/>
      <c r="B7" s="589"/>
      <c r="C7" s="543"/>
      <c r="D7" s="540"/>
      <c r="E7" s="293" t="s">
        <v>47</v>
      </c>
      <c r="F7" s="293" t="s">
        <v>70</v>
      </c>
      <c r="G7" s="261" t="s">
        <v>132</v>
      </c>
      <c r="H7" s="17" t="s">
        <v>133</v>
      </c>
      <c r="I7" s="17" t="s">
        <v>134</v>
      </c>
      <c r="J7" s="17" t="s">
        <v>135</v>
      </c>
      <c r="K7" s="17" t="s">
        <v>136</v>
      </c>
      <c r="L7" s="17" t="s">
        <v>137</v>
      </c>
      <c r="M7" s="17" t="s">
        <v>138</v>
      </c>
      <c r="N7" s="262" t="s">
        <v>139</v>
      </c>
      <c r="O7" s="257" t="s">
        <v>140</v>
      </c>
      <c r="P7" s="17" t="s">
        <v>141</v>
      </c>
      <c r="Q7" s="17" t="s">
        <v>227</v>
      </c>
      <c r="R7" s="17" t="s">
        <v>143</v>
      </c>
      <c r="S7" s="17" t="s">
        <v>144</v>
      </c>
      <c r="T7" s="17" t="s">
        <v>145</v>
      </c>
      <c r="U7" s="17" t="s">
        <v>228</v>
      </c>
      <c r="V7" s="363" t="s">
        <v>246</v>
      </c>
      <c r="W7" s="363" t="s">
        <v>238</v>
      </c>
      <c r="X7" s="363" t="s">
        <v>239</v>
      </c>
      <c r="Y7" s="363" t="s">
        <v>244</v>
      </c>
      <c r="Z7" s="363" t="s">
        <v>242</v>
      </c>
      <c r="AA7" s="363" t="s">
        <v>243</v>
      </c>
      <c r="AB7" s="364" t="s">
        <v>245</v>
      </c>
      <c r="AC7" s="610"/>
      <c r="AD7" s="257" t="s">
        <v>313</v>
      </c>
      <c r="AE7" s="257" t="s">
        <v>314</v>
      </c>
      <c r="AF7" s="539"/>
      <c r="AG7" s="267" t="s">
        <v>45</v>
      </c>
      <c r="AH7" s="293" t="s">
        <v>47</v>
      </c>
      <c r="AI7" s="293" t="s">
        <v>49</v>
      </c>
      <c r="AJ7" s="257" t="s">
        <v>38</v>
      </c>
      <c r="AK7" s="257" t="s">
        <v>39</v>
      </c>
      <c r="AL7" s="257" t="s">
        <v>37</v>
      </c>
      <c r="AM7" s="260" t="s">
        <v>40</v>
      </c>
      <c r="AN7" s="277" t="s">
        <v>29</v>
      </c>
      <c r="AO7" s="257" t="s">
        <v>30</v>
      </c>
      <c r="AP7" s="257" t="s">
        <v>19</v>
      </c>
      <c r="AQ7" s="709"/>
      <c r="AR7" s="293" t="s">
        <v>47</v>
      </c>
      <c r="AS7" s="302" t="s">
        <v>49</v>
      </c>
      <c r="AT7" s="707"/>
      <c r="AU7" s="525"/>
      <c r="AV7" s="525"/>
      <c r="AW7" s="525"/>
    </row>
    <row r="8" spans="1:56" ht="13.5" customHeight="1" thickBot="1">
      <c r="A8" s="97">
        <v>1</v>
      </c>
      <c r="B8" s="65">
        <v>2</v>
      </c>
      <c r="C8" s="365"/>
      <c r="D8" s="74">
        <v>5</v>
      </c>
      <c r="E8" s="66">
        <v>6</v>
      </c>
      <c r="F8" s="66">
        <v>7</v>
      </c>
      <c r="G8" s="66">
        <v>8</v>
      </c>
      <c r="H8" s="66">
        <v>9</v>
      </c>
      <c r="I8" s="66">
        <v>10</v>
      </c>
      <c r="J8" s="66">
        <v>11</v>
      </c>
      <c r="K8" s="66">
        <v>12</v>
      </c>
      <c r="L8" s="66">
        <v>13</v>
      </c>
      <c r="M8" s="66">
        <v>14</v>
      </c>
      <c r="N8" s="66">
        <v>15</v>
      </c>
      <c r="O8" s="66">
        <v>16</v>
      </c>
      <c r="P8" s="66">
        <v>17</v>
      </c>
      <c r="Q8" s="66">
        <v>18</v>
      </c>
      <c r="R8" s="66">
        <v>19</v>
      </c>
      <c r="S8" s="66">
        <v>20</v>
      </c>
      <c r="T8" s="66">
        <v>21</v>
      </c>
      <c r="U8" s="66">
        <v>22</v>
      </c>
      <c r="V8" s="66">
        <v>23</v>
      </c>
      <c r="W8" s="66">
        <v>24</v>
      </c>
      <c r="X8" s="66">
        <v>25</v>
      </c>
      <c r="Y8" s="66">
        <v>26</v>
      </c>
      <c r="Z8" s="66">
        <v>27</v>
      </c>
      <c r="AA8" s="66">
        <v>28</v>
      </c>
      <c r="AB8" s="66">
        <v>29</v>
      </c>
      <c r="AC8" s="66">
        <v>30</v>
      </c>
      <c r="AD8" s="82"/>
      <c r="AE8" s="82"/>
      <c r="AF8" s="82">
        <v>32</v>
      </c>
      <c r="AG8" s="65">
        <v>33</v>
      </c>
      <c r="AH8" s="66">
        <v>34</v>
      </c>
      <c r="AI8" s="66">
        <v>35</v>
      </c>
      <c r="AJ8" s="66">
        <v>36</v>
      </c>
      <c r="AK8" s="66">
        <v>37</v>
      </c>
      <c r="AL8" s="66">
        <v>38</v>
      </c>
      <c r="AM8" s="67">
        <v>39</v>
      </c>
      <c r="AN8" s="74">
        <v>43</v>
      </c>
      <c r="AO8" s="66">
        <v>44</v>
      </c>
      <c r="AP8" s="82">
        <v>45</v>
      </c>
      <c r="AQ8" s="65">
        <v>40</v>
      </c>
      <c r="AR8" s="66">
        <v>41</v>
      </c>
      <c r="AS8" s="67">
        <v>42</v>
      </c>
      <c r="AT8" s="64">
        <v>46</v>
      </c>
      <c r="AU8" s="526"/>
      <c r="AV8" s="526"/>
      <c r="AW8" s="526"/>
    </row>
    <row r="9" spans="1:56" ht="13.5" thickTop="1">
      <c r="A9" s="306" t="s">
        <v>387</v>
      </c>
      <c r="B9" s="199">
        <v>278</v>
      </c>
      <c r="C9" s="166">
        <v>307313.38</v>
      </c>
      <c r="D9" s="187">
        <v>205</v>
      </c>
      <c r="E9" s="164">
        <v>131</v>
      </c>
      <c r="F9" s="164">
        <v>182</v>
      </c>
      <c r="G9" s="164">
        <v>182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182</v>
      </c>
      <c r="W9" s="164">
        <v>23</v>
      </c>
      <c r="X9" s="164">
        <v>0</v>
      </c>
      <c r="Y9" s="164">
        <v>0</v>
      </c>
      <c r="Z9" s="164">
        <v>113</v>
      </c>
      <c r="AA9" s="164">
        <v>81</v>
      </c>
      <c r="AB9" s="164">
        <v>11</v>
      </c>
      <c r="AC9" s="165">
        <v>217233.51</v>
      </c>
      <c r="AD9" s="165">
        <v>216232.21</v>
      </c>
      <c r="AE9" s="165">
        <v>1001.3</v>
      </c>
      <c r="AF9" s="211">
        <v>6</v>
      </c>
      <c r="AG9" s="163">
        <v>178</v>
      </c>
      <c r="AH9" s="164">
        <v>114</v>
      </c>
      <c r="AI9" s="164">
        <v>163</v>
      </c>
      <c r="AJ9" s="164">
        <v>58</v>
      </c>
      <c r="AK9" s="164">
        <v>0</v>
      </c>
      <c r="AL9" s="164">
        <v>0</v>
      </c>
      <c r="AM9" s="189">
        <v>120</v>
      </c>
      <c r="AN9" s="187">
        <v>81</v>
      </c>
      <c r="AO9" s="164">
        <v>11</v>
      </c>
      <c r="AP9" s="188">
        <v>11</v>
      </c>
      <c r="AQ9" s="163">
        <v>94</v>
      </c>
      <c r="AR9" s="164">
        <v>62</v>
      </c>
      <c r="AS9" s="164">
        <v>71</v>
      </c>
      <c r="AT9" s="189">
        <v>7</v>
      </c>
      <c r="AU9" s="310"/>
      <c r="AV9" s="310"/>
      <c r="AW9" s="310"/>
      <c r="AX9" s="311"/>
      <c r="AY9" s="311"/>
      <c r="AZ9" s="311"/>
      <c r="BA9" s="311"/>
      <c r="BB9" s="311"/>
      <c r="BC9" s="311"/>
      <c r="BD9" s="311"/>
    </row>
    <row r="10" spans="1:56">
      <c r="A10" s="312" t="s">
        <v>388</v>
      </c>
      <c r="B10" s="126">
        <v>80</v>
      </c>
      <c r="C10" s="170">
        <v>89488.290000000008</v>
      </c>
      <c r="D10" s="190">
        <v>61</v>
      </c>
      <c r="E10" s="168">
        <v>40</v>
      </c>
      <c r="F10" s="168">
        <v>58</v>
      </c>
      <c r="G10" s="168">
        <v>58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52</v>
      </c>
      <c r="W10" s="168">
        <v>9</v>
      </c>
      <c r="X10" s="168">
        <v>0</v>
      </c>
      <c r="Y10" s="168">
        <v>7</v>
      </c>
      <c r="Z10" s="168">
        <v>25</v>
      </c>
      <c r="AA10" s="168">
        <v>29</v>
      </c>
      <c r="AB10" s="168">
        <v>0</v>
      </c>
      <c r="AC10" s="169">
        <v>60611.39</v>
      </c>
      <c r="AD10" s="169">
        <v>60421.979999999996</v>
      </c>
      <c r="AE10" s="169">
        <v>189.41</v>
      </c>
      <c r="AF10" s="212">
        <v>6</v>
      </c>
      <c r="AG10" s="167">
        <v>58</v>
      </c>
      <c r="AH10" s="168">
        <v>36</v>
      </c>
      <c r="AI10" s="168">
        <v>46</v>
      </c>
      <c r="AJ10" s="168">
        <v>8</v>
      </c>
      <c r="AK10" s="168">
        <v>0</v>
      </c>
      <c r="AL10" s="168">
        <v>0</v>
      </c>
      <c r="AM10" s="192">
        <v>50</v>
      </c>
      <c r="AN10" s="190">
        <v>6</v>
      </c>
      <c r="AO10" s="168">
        <v>5</v>
      </c>
      <c r="AP10" s="191">
        <v>5</v>
      </c>
      <c r="AQ10" s="167">
        <v>26</v>
      </c>
      <c r="AR10" s="168">
        <v>18</v>
      </c>
      <c r="AS10" s="168">
        <v>25</v>
      </c>
      <c r="AT10" s="192">
        <v>2</v>
      </c>
      <c r="AU10" s="315"/>
      <c r="AV10" s="315"/>
      <c r="AW10" s="315"/>
    </row>
    <row r="11" spans="1:56">
      <c r="A11" s="312" t="s">
        <v>389</v>
      </c>
      <c r="B11" s="126">
        <v>50</v>
      </c>
      <c r="C11" s="170">
        <v>55757.53</v>
      </c>
      <c r="D11" s="190">
        <v>25</v>
      </c>
      <c r="E11" s="168">
        <v>15</v>
      </c>
      <c r="F11" s="168">
        <v>25</v>
      </c>
      <c r="G11" s="168">
        <v>25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21</v>
      </c>
      <c r="W11" s="168">
        <v>4</v>
      </c>
      <c r="X11" s="168">
        <v>0</v>
      </c>
      <c r="Y11" s="168">
        <v>0</v>
      </c>
      <c r="Z11" s="168">
        <v>11</v>
      </c>
      <c r="AA11" s="168">
        <v>14</v>
      </c>
      <c r="AB11" s="168">
        <v>0</v>
      </c>
      <c r="AC11" s="169">
        <v>26551.97</v>
      </c>
      <c r="AD11" s="169">
        <v>26458.980000000003</v>
      </c>
      <c r="AE11" s="169">
        <v>92.990000000000009</v>
      </c>
      <c r="AF11" s="212">
        <v>6</v>
      </c>
      <c r="AG11" s="167">
        <v>20</v>
      </c>
      <c r="AH11" s="168">
        <v>12</v>
      </c>
      <c r="AI11" s="168">
        <v>20</v>
      </c>
      <c r="AJ11" s="168">
        <v>3</v>
      </c>
      <c r="AK11" s="168">
        <v>0</v>
      </c>
      <c r="AL11" s="168">
        <v>1</v>
      </c>
      <c r="AM11" s="192">
        <v>16</v>
      </c>
      <c r="AN11" s="190">
        <v>0</v>
      </c>
      <c r="AO11" s="168">
        <v>3</v>
      </c>
      <c r="AP11" s="191">
        <v>3</v>
      </c>
      <c r="AQ11" s="167">
        <v>11</v>
      </c>
      <c r="AR11" s="168">
        <v>7</v>
      </c>
      <c r="AS11" s="168">
        <v>11</v>
      </c>
      <c r="AT11" s="192">
        <v>1</v>
      </c>
      <c r="AU11" s="315"/>
      <c r="AV11" s="315"/>
      <c r="AW11" s="315"/>
    </row>
    <row r="12" spans="1:56">
      <c r="A12" s="312" t="s">
        <v>390</v>
      </c>
      <c r="B12" s="126">
        <v>28</v>
      </c>
      <c r="C12" s="170">
        <v>28379.53</v>
      </c>
      <c r="D12" s="190">
        <v>18</v>
      </c>
      <c r="E12" s="168">
        <v>11</v>
      </c>
      <c r="F12" s="168">
        <v>18</v>
      </c>
      <c r="G12" s="168">
        <v>18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16</v>
      </c>
      <c r="W12" s="168">
        <v>2</v>
      </c>
      <c r="X12" s="168">
        <v>0</v>
      </c>
      <c r="Y12" s="168">
        <v>0</v>
      </c>
      <c r="Z12" s="168">
        <v>4</v>
      </c>
      <c r="AA12" s="168">
        <v>12</v>
      </c>
      <c r="AB12" s="168">
        <v>2</v>
      </c>
      <c r="AC12" s="169">
        <v>17085.330000000002</v>
      </c>
      <c r="AD12" s="169">
        <v>17034.23</v>
      </c>
      <c r="AE12" s="169">
        <v>51.1</v>
      </c>
      <c r="AF12" s="212">
        <v>6</v>
      </c>
      <c r="AG12" s="167">
        <v>24</v>
      </c>
      <c r="AH12" s="168">
        <v>15</v>
      </c>
      <c r="AI12" s="168">
        <v>23</v>
      </c>
      <c r="AJ12" s="168">
        <v>3</v>
      </c>
      <c r="AK12" s="168">
        <v>0</v>
      </c>
      <c r="AL12" s="168">
        <v>0</v>
      </c>
      <c r="AM12" s="192">
        <v>21</v>
      </c>
      <c r="AN12" s="190">
        <v>2</v>
      </c>
      <c r="AO12" s="168">
        <v>4</v>
      </c>
      <c r="AP12" s="191">
        <v>1</v>
      </c>
      <c r="AQ12" s="167">
        <v>4</v>
      </c>
      <c r="AR12" s="168">
        <v>3</v>
      </c>
      <c r="AS12" s="168">
        <v>4</v>
      </c>
      <c r="AT12" s="192">
        <v>1</v>
      </c>
      <c r="AU12" s="315"/>
      <c r="AV12" s="315"/>
      <c r="AW12" s="315"/>
    </row>
    <row r="13" spans="1:56">
      <c r="A13" s="312" t="s">
        <v>391</v>
      </c>
      <c r="B13" s="126">
        <v>76</v>
      </c>
      <c r="C13" s="170">
        <v>84794.26999999999</v>
      </c>
      <c r="D13" s="190">
        <v>56</v>
      </c>
      <c r="E13" s="168">
        <v>28</v>
      </c>
      <c r="F13" s="168">
        <v>51</v>
      </c>
      <c r="G13" s="168">
        <v>51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47</v>
      </c>
      <c r="W13" s="168">
        <v>9</v>
      </c>
      <c r="X13" s="168">
        <v>0</v>
      </c>
      <c r="Y13" s="168">
        <v>3</v>
      </c>
      <c r="Z13" s="168">
        <v>28</v>
      </c>
      <c r="AA13" s="168">
        <v>15</v>
      </c>
      <c r="AB13" s="168">
        <v>10</v>
      </c>
      <c r="AC13" s="169">
        <v>60677.62</v>
      </c>
      <c r="AD13" s="169">
        <v>60487.960000000006</v>
      </c>
      <c r="AE13" s="169">
        <v>189.66000000000003</v>
      </c>
      <c r="AF13" s="212">
        <v>6</v>
      </c>
      <c r="AG13" s="167">
        <v>35</v>
      </c>
      <c r="AH13" s="168">
        <v>19</v>
      </c>
      <c r="AI13" s="168">
        <v>35</v>
      </c>
      <c r="AJ13" s="168">
        <v>8</v>
      </c>
      <c r="AK13" s="168">
        <v>2</v>
      </c>
      <c r="AL13" s="168">
        <v>1</v>
      </c>
      <c r="AM13" s="192">
        <v>24</v>
      </c>
      <c r="AN13" s="190">
        <v>2</v>
      </c>
      <c r="AO13" s="168">
        <v>1</v>
      </c>
      <c r="AP13" s="191">
        <v>2</v>
      </c>
      <c r="AQ13" s="167">
        <v>28</v>
      </c>
      <c r="AR13" s="168">
        <v>16</v>
      </c>
      <c r="AS13" s="168">
        <v>22</v>
      </c>
      <c r="AT13" s="192">
        <v>1</v>
      </c>
      <c r="AU13" s="315"/>
      <c r="AV13" s="315"/>
      <c r="AW13" s="315"/>
    </row>
    <row r="14" spans="1:56">
      <c r="A14" s="312" t="s">
        <v>392</v>
      </c>
      <c r="B14" s="126">
        <v>68</v>
      </c>
      <c r="C14" s="170">
        <v>70046.720000000001</v>
      </c>
      <c r="D14" s="190">
        <v>70</v>
      </c>
      <c r="E14" s="168">
        <v>60</v>
      </c>
      <c r="F14" s="168">
        <v>47</v>
      </c>
      <c r="G14" s="168">
        <v>45</v>
      </c>
      <c r="H14" s="168">
        <v>0</v>
      </c>
      <c r="I14" s="168">
        <v>6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63</v>
      </c>
      <c r="W14" s="168">
        <v>7</v>
      </c>
      <c r="X14" s="168">
        <v>0</v>
      </c>
      <c r="Y14" s="168">
        <v>2</v>
      </c>
      <c r="Z14" s="168">
        <v>47</v>
      </c>
      <c r="AA14" s="168">
        <v>0</v>
      </c>
      <c r="AB14" s="168">
        <v>21</v>
      </c>
      <c r="AC14" s="169">
        <v>71849.350000000006</v>
      </c>
      <c r="AD14" s="169">
        <v>71606.14</v>
      </c>
      <c r="AE14" s="169">
        <v>243.20999999999998</v>
      </c>
      <c r="AF14" s="212">
        <v>5.8</v>
      </c>
      <c r="AG14" s="167">
        <v>74</v>
      </c>
      <c r="AH14" s="168">
        <v>54</v>
      </c>
      <c r="AI14" s="168">
        <v>56</v>
      </c>
      <c r="AJ14" s="168">
        <v>19</v>
      </c>
      <c r="AK14" s="168">
        <v>0</v>
      </c>
      <c r="AL14" s="168">
        <v>2</v>
      </c>
      <c r="AM14" s="192">
        <v>31</v>
      </c>
      <c r="AN14" s="190">
        <v>5</v>
      </c>
      <c r="AO14" s="168">
        <v>4</v>
      </c>
      <c r="AP14" s="191">
        <v>4</v>
      </c>
      <c r="AQ14" s="167">
        <v>32</v>
      </c>
      <c r="AR14" s="168">
        <v>27</v>
      </c>
      <c r="AS14" s="168">
        <v>21</v>
      </c>
      <c r="AT14" s="192">
        <v>0</v>
      </c>
      <c r="AU14" s="315"/>
      <c r="AV14" s="315"/>
      <c r="AW14" s="315"/>
    </row>
    <row r="15" spans="1:56">
      <c r="A15" s="312" t="s">
        <v>393</v>
      </c>
      <c r="B15" s="126">
        <v>104</v>
      </c>
      <c r="C15" s="170">
        <v>110256.42</v>
      </c>
      <c r="D15" s="190">
        <v>74</v>
      </c>
      <c r="E15" s="168">
        <v>57</v>
      </c>
      <c r="F15" s="168">
        <v>56</v>
      </c>
      <c r="G15" s="168">
        <v>50</v>
      </c>
      <c r="H15" s="168">
        <v>0</v>
      </c>
      <c r="I15" s="168">
        <v>13</v>
      </c>
      <c r="J15" s="168">
        <v>0</v>
      </c>
      <c r="K15" s="168">
        <v>0</v>
      </c>
      <c r="L15" s="168">
        <v>0</v>
      </c>
      <c r="M15" s="168">
        <v>0</v>
      </c>
      <c r="N15" s="168">
        <v>1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73</v>
      </c>
      <c r="W15" s="168">
        <v>1</v>
      </c>
      <c r="X15" s="168">
        <v>0</v>
      </c>
      <c r="Y15" s="168">
        <v>0</v>
      </c>
      <c r="Z15" s="168">
        <v>65</v>
      </c>
      <c r="AA15" s="168">
        <v>0</v>
      </c>
      <c r="AB15" s="168">
        <v>9</v>
      </c>
      <c r="AC15" s="169">
        <v>110601.7</v>
      </c>
      <c r="AD15" s="169">
        <v>110256.42</v>
      </c>
      <c r="AE15" s="169">
        <v>345.28</v>
      </c>
      <c r="AF15" s="212">
        <v>5.3729729729729723</v>
      </c>
      <c r="AG15" s="167">
        <v>73</v>
      </c>
      <c r="AH15" s="168">
        <v>58</v>
      </c>
      <c r="AI15" s="168">
        <v>58</v>
      </c>
      <c r="AJ15" s="168">
        <v>0</v>
      </c>
      <c r="AK15" s="168">
        <v>0</v>
      </c>
      <c r="AL15" s="168">
        <v>0</v>
      </c>
      <c r="AM15" s="192">
        <v>20</v>
      </c>
      <c r="AN15" s="190">
        <v>20</v>
      </c>
      <c r="AO15" s="168">
        <v>11</v>
      </c>
      <c r="AP15" s="191">
        <v>0</v>
      </c>
      <c r="AQ15" s="167">
        <v>33</v>
      </c>
      <c r="AR15" s="168">
        <v>25</v>
      </c>
      <c r="AS15" s="168">
        <v>24</v>
      </c>
      <c r="AT15" s="192">
        <v>0</v>
      </c>
      <c r="AU15" s="315"/>
      <c r="AV15" s="315"/>
      <c r="AW15" s="315"/>
    </row>
    <row r="16" spans="1:56">
      <c r="A16" s="312" t="s">
        <v>394</v>
      </c>
      <c r="B16" s="126">
        <v>69</v>
      </c>
      <c r="C16" s="170">
        <v>71444.070000000007</v>
      </c>
      <c r="D16" s="190">
        <v>63</v>
      </c>
      <c r="E16" s="168">
        <v>36</v>
      </c>
      <c r="F16" s="168">
        <v>45</v>
      </c>
      <c r="G16" s="168">
        <v>38</v>
      </c>
      <c r="H16" s="168">
        <v>0</v>
      </c>
      <c r="I16" s="168">
        <v>15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59</v>
      </c>
      <c r="W16" s="168">
        <v>4</v>
      </c>
      <c r="X16" s="168">
        <v>0</v>
      </c>
      <c r="Y16" s="168">
        <v>7</v>
      </c>
      <c r="Z16" s="168">
        <v>50</v>
      </c>
      <c r="AA16" s="168">
        <v>0</v>
      </c>
      <c r="AB16" s="168">
        <v>6</v>
      </c>
      <c r="AC16" s="169">
        <v>61564.159999999996</v>
      </c>
      <c r="AD16" s="169">
        <v>61286.200000000004</v>
      </c>
      <c r="AE16" s="169">
        <v>277.96000000000004</v>
      </c>
      <c r="AF16" s="212">
        <v>5.3857142857142861</v>
      </c>
      <c r="AG16" s="167">
        <v>59</v>
      </c>
      <c r="AH16" s="168">
        <v>37</v>
      </c>
      <c r="AI16" s="168">
        <v>43</v>
      </c>
      <c r="AJ16" s="168">
        <v>6</v>
      </c>
      <c r="AK16" s="168">
        <v>0</v>
      </c>
      <c r="AL16" s="168">
        <v>0</v>
      </c>
      <c r="AM16" s="192">
        <v>53</v>
      </c>
      <c r="AN16" s="190">
        <v>17</v>
      </c>
      <c r="AO16" s="168">
        <v>8</v>
      </c>
      <c r="AP16" s="191">
        <v>5</v>
      </c>
      <c r="AQ16" s="167">
        <v>26</v>
      </c>
      <c r="AR16" s="168">
        <v>17</v>
      </c>
      <c r="AS16" s="168">
        <v>20</v>
      </c>
      <c r="AT16" s="192">
        <v>0</v>
      </c>
      <c r="AU16" s="315"/>
      <c r="AV16" s="315"/>
      <c r="AW16" s="315"/>
    </row>
    <row r="17" spans="1:49" ht="13.5">
      <c r="A17" s="316" t="s">
        <v>395</v>
      </c>
      <c r="B17" s="200">
        <f>SUM(B9:B16)</f>
        <v>753</v>
      </c>
      <c r="C17" s="174">
        <f t="shared" ref="C17:AT17" si="0">SUM(C9:C16)</f>
        <v>817480.2100000002</v>
      </c>
      <c r="D17" s="193">
        <f t="shared" si="0"/>
        <v>572</v>
      </c>
      <c r="E17" s="172">
        <f t="shared" si="0"/>
        <v>378</v>
      </c>
      <c r="F17" s="172">
        <f t="shared" si="0"/>
        <v>482</v>
      </c>
      <c r="G17" s="172">
        <f t="shared" si="0"/>
        <v>467</v>
      </c>
      <c r="H17" s="172">
        <f t="shared" si="0"/>
        <v>0</v>
      </c>
      <c r="I17" s="172">
        <f t="shared" si="0"/>
        <v>34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1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513</v>
      </c>
      <c r="W17" s="172">
        <f t="shared" si="0"/>
        <v>59</v>
      </c>
      <c r="X17" s="172">
        <f t="shared" si="0"/>
        <v>0</v>
      </c>
      <c r="Y17" s="172">
        <f t="shared" si="0"/>
        <v>19</v>
      </c>
      <c r="Z17" s="172">
        <f t="shared" si="0"/>
        <v>343</v>
      </c>
      <c r="AA17" s="172">
        <f t="shared" si="0"/>
        <v>151</v>
      </c>
      <c r="AB17" s="172">
        <f t="shared" si="0"/>
        <v>59</v>
      </c>
      <c r="AC17" s="173">
        <f t="shared" si="0"/>
        <v>626175.03</v>
      </c>
      <c r="AD17" s="173">
        <f t="shared" si="0"/>
        <v>623784.12</v>
      </c>
      <c r="AE17" s="173">
        <f t="shared" si="0"/>
        <v>2390.91</v>
      </c>
      <c r="AF17" s="213">
        <f>(D9*AF9+D10*AF10+D11*AF11+D12*AF12+D13*AF13+D14*AF14+D15*AF15+D16*AF16)/D17</f>
        <v>5.8267482517482518</v>
      </c>
      <c r="AG17" s="171">
        <f t="shared" si="0"/>
        <v>521</v>
      </c>
      <c r="AH17" s="172">
        <f t="shared" si="0"/>
        <v>345</v>
      </c>
      <c r="AI17" s="172">
        <f t="shared" si="0"/>
        <v>444</v>
      </c>
      <c r="AJ17" s="172">
        <f t="shared" si="0"/>
        <v>105</v>
      </c>
      <c r="AK17" s="172">
        <f t="shared" si="0"/>
        <v>2</v>
      </c>
      <c r="AL17" s="172">
        <f t="shared" si="0"/>
        <v>4</v>
      </c>
      <c r="AM17" s="195">
        <f t="shared" si="0"/>
        <v>335</v>
      </c>
      <c r="AN17" s="193">
        <f t="shared" si="0"/>
        <v>133</v>
      </c>
      <c r="AO17" s="172">
        <f t="shared" si="0"/>
        <v>47</v>
      </c>
      <c r="AP17" s="194">
        <f t="shared" si="0"/>
        <v>31</v>
      </c>
      <c r="AQ17" s="171">
        <f t="shared" si="0"/>
        <v>254</v>
      </c>
      <c r="AR17" s="172">
        <f t="shared" si="0"/>
        <v>175</v>
      </c>
      <c r="AS17" s="172">
        <f t="shared" si="0"/>
        <v>198</v>
      </c>
      <c r="AT17" s="195">
        <f t="shared" si="0"/>
        <v>12</v>
      </c>
      <c r="AU17" s="317"/>
      <c r="AV17" s="317"/>
      <c r="AW17" s="317"/>
    </row>
    <row r="18" spans="1:49">
      <c r="A18" s="312" t="s">
        <v>396</v>
      </c>
      <c r="B18" s="126">
        <v>584</v>
      </c>
      <c r="C18" s="170">
        <v>543652.73</v>
      </c>
      <c r="D18" s="190">
        <v>554</v>
      </c>
      <c r="E18" s="168">
        <v>351</v>
      </c>
      <c r="F18" s="168">
        <v>426</v>
      </c>
      <c r="G18" s="168">
        <v>355</v>
      </c>
      <c r="H18" s="168">
        <v>0</v>
      </c>
      <c r="I18" s="168">
        <v>117</v>
      </c>
      <c r="J18" s="168">
        <v>1</v>
      </c>
      <c r="K18" s="168">
        <v>0</v>
      </c>
      <c r="L18" s="168">
        <v>0</v>
      </c>
      <c r="M18" s="168">
        <v>0</v>
      </c>
      <c r="N18" s="168">
        <v>5</v>
      </c>
      <c r="O18" s="168">
        <v>0</v>
      </c>
      <c r="P18" s="168">
        <v>0</v>
      </c>
      <c r="Q18" s="168">
        <v>4</v>
      </c>
      <c r="R18" s="168">
        <v>0</v>
      </c>
      <c r="S18" s="168">
        <v>0</v>
      </c>
      <c r="T18" s="168">
        <v>0</v>
      </c>
      <c r="U18" s="168">
        <v>0</v>
      </c>
      <c r="V18" s="168">
        <v>536</v>
      </c>
      <c r="W18" s="168">
        <v>18</v>
      </c>
      <c r="X18" s="168">
        <v>0</v>
      </c>
      <c r="Y18" s="168">
        <v>93</v>
      </c>
      <c r="Z18" s="168">
        <v>402</v>
      </c>
      <c r="AA18" s="168">
        <v>0</v>
      </c>
      <c r="AB18" s="168">
        <v>59</v>
      </c>
      <c r="AC18" s="169">
        <v>498262.88</v>
      </c>
      <c r="AD18" s="169">
        <v>493285.88</v>
      </c>
      <c r="AE18" s="169">
        <v>4977</v>
      </c>
      <c r="AF18" s="212">
        <v>4.96</v>
      </c>
      <c r="AG18" s="167">
        <v>442</v>
      </c>
      <c r="AH18" s="168">
        <v>273</v>
      </c>
      <c r="AI18" s="168">
        <v>340</v>
      </c>
      <c r="AJ18" s="168">
        <v>113</v>
      </c>
      <c r="AK18" s="168">
        <v>9</v>
      </c>
      <c r="AL18" s="168">
        <v>0</v>
      </c>
      <c r="AM18" s="192">
        <v>320</v>
      </c>
      <c r="AN18" s="190">
        <v>26</v>
      </c>
      <c r="AO18" s="168">
        <v>18</v>
      </c>
      <c r="AP18" s="191">
        <v>0</v>
      </c>
      <c r="AQ18" s="167">
        <v>116</v>
      </c>
      <c r="AR18" s="168">
        <v>81</v>
      </c>
      <c r="AS18" s="168">
        <v>89</v>
      </c>
      <c r="AT18" s="192">
        <v>1</v>
      </c>
      <c r="AU18" s="315"/>
      <c r="AV18" s="315"/>
      <c r="AW18" s="315"/>
    </row>
    <row r="19" spans="1:49">
      <c r="A19" s="312" t="s">
        <v>397</v>
      </c>
      <c r="B19" s="126">
        <v>209</v>
      </c>
      <c r="C19" s="170">
        <v>193520.66</v>
      </c>
      <c r="D19" s="190">
        <v>222</v>
      </c>
      <c r="E19" s="168">
        <v>151</v>
      </c>
      <c r="F19" s="168">
        <v>164</v>
      </c>
      <c r="G19" s="168">
        <v>145</v>
      </c>
      <c r="H19" s="168">
        <v>0</v>
      </c>
      <c r="I19" s="168">
        <v>23</v>
      </c>
      <c r="J19" s="168">
        <v>0</v>
      </c>
      <c r="K19" s="168">
        <v>0</v>
      </c>
      <c r="L19" s="168">
        <v>0</v>
      </c>
      <c r="M19" s="168">
        <v>0</v>
      </c>
      <c r="N19" s="168">
        <v>2</v>
      </c>
      <c r="O19" s="168">
        <v>0</v>
      </c>
      <c r="P19" s="168">
        <v>0</v>
      </c>
      <c r="Q19" s="168">
        <v>1</v>
      </c>
      <c r="R19" s="168">
        <v>0</v>
      </c>
      <c r="S19" s="168">
        <v>0</v>
      </c>
      <c r="T19" s="168">
        <v>0</v>
      </c>
      <c r="U19" s="168">
        <v>0</v>
      </c>
      <c r="V19" s="168">
        <v>211</v>
      </c>
      <c r="W19" s="168">
        <v>11</v>
      </c>
      <c r="X19" s="168">
        <v>0</v>
      </c>
      <c r="Y19" s="168">
        <v>18</v>
      </c>
      <c r="Z19" s="168">
        <v>0</v>
      </c>
      <c r="AA19" s="168">
        <v>27</v>
      </c>
      <c r="AB19" s="168">
        <v>177</v>
      </c>
      <c r="AC19" s="169">
        <v>193069.43</v>
      </c>
      <c r="AD19" s="169">
        <v>191481.48</v>
      </c>
      <c r="AE19" s="169">
        <v>1587.95</v>
      </c>
      <c r="AF19" s="212">
        <v>4.9000000000000012</v>
      </c>
      <c r="AG19" s="167">
        <v>223</v>
      </c>
      <c r="AH19" s="168">
        <v>154</v>
      </c>
      <c r="AI19" s="168">
        <v>173</v>
      </c>
      <c r="AJ19" s="168">
        <v>49</v>
      </c>
      <c r="AK19" s="168">
        <v>7</v>
      </c>
      <c r="AL19" s="168">
        <v>0</v>
      </c>
      <c r="AM19" s="192">
        <v>160</v>
      </c>
      <c r="AN19" s="190">
        <v>7</v>
      </c>
      <c r="AO19" s="168">
        <v>20</v>
      </c>
      <c r="AP19" s="191">
        <v>19</v>
      </c>
      <c r="AQ19" s="167">
        <v>66</v>
      </c>
      <c r="AR19" s="168">
        <v>52</v>
      </c>
      <c r="AS19" s="168">
        <v>50</v>
      </c>
      <c r="AT19" s="192">
        <v>5</v>
      </c>
      <c r="AU19" s="315"/>
      <c r="AV19" s="315"/>
      <c r="AW19" s="315"/>
    </row>
    <row r="20" spans="1:49">
      <c r="A20" s="312" t="s">
        <v>398</v>
      </c>
      <c r="B20" s="126">
        <v>89</v>
      </c>
      <c r="C20" s="170">
        <v>94354.19</v>
      </c>
      <c r="D20" s="190">
        <v>94</v>
      </c>
      <c r="E20" s="168">
        <v>61</v>
      </c>
      <c r="F20" s="168">
        <v>75</v>
      </c>
      <c r="G20" s="168">
        <v>66</v>
      </c>
      <c r="H20" s="168">
        <v>0</v>
      </c>
      <c r="I20" s="168">
        <v>13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2</v>
      </c>
      <c r="R20" s="168">
        <v>0</v>
      </c>
      <c r="S20" s="168">
        <v>0</v>
      </c>
      <c r="T20" s="168">
        <v>0</v>
      </c>
      <c r="U20" s="168">
        <v>0</v>
      </c>
      <c r="V20" s="168">
        <v>89</v>
      </c>
      <c r="W20" s="168">
        <v>5</v>
      </c>
      <c r="X20" s="168">
        <v>0</v>
      </c>
      <c r="Y20" s="168">
        <v>9</v>
      </c>
      <c r="Z20" s="168">
        <v>58</v>
      </c>
      <c r="AA20" s="168">
        <v>0</v>
      </c>
      <c r="AB20" s="168">
        <v>27</v>
      </c>
      <c r="AC20" s="169">
        <v>94970.75</v>
      </c>
      <c r="AD20" s="169">
        <v>94354.19</v>
      </c>
      <c r="AE20" s="169">
        <v>616.55999999999995</v>
      </c>
      <c r="AF20" s="212">
        <v>5.6999999999999993</v>
      </c>
      <c r="AG20" s="167">
        <v>105</v>
      </c>
      <c r="AH20" s="168">
        <v>66</v>
      </c>
      <c r="AI20" s="168">
        <v>89</v>
      </c>
      <c r="AJ20" s="168">
        <v>41</v>
      </c>
      <c r="AK20" s="168">
        <v>2</v>
      </c>
      <c r="AL20" s="168">
        <v>0</v>
      </c>
      <c r="AM20" s="192">
        <v>48</v>
      </c>
      <c r="AN20" s="190">
        <v>10</v>
      </c>
      <c r="AO20" s="168">
        <v>4</v>
      </c>
      <c r="AP20" s="191">
        <v>2</v>
      </c>
      <c r="AQ20" s="167">
        <v>40</v>
      </c>
      <c r="AR20" s="168">
        <v>27</v>
      </c>
      <c r="AS20" s="168">
        <v>30</v>
      </c>
      <c r="AT20" s="192">
        <v>0</v>
      </c>
      <c r="AU20" s="315"/>
      <c r="AV20" s="315"/>
      <c r="AW20" s="315"/>
    </row>
    <row r="21" spans="1:49">
      <c r="A21" s="312" t="s">
        <v>399</v>
      </c>
      <c r="B21" s="126">
        <v>154</v>
      </c>
      <c r="C21" s="170">
        <v>163719.63</v>
      </c>
      <c r="D21" s="190">
        <v>159</v>
      </c>
      <c r="E21" s="168">
        <v>100</v>
      </c>
      <c r="F21" s="168">
        <v>119</v>
      </c>
      <c r="G21" s="168">
        <v>106</v>
      </c>
      <c r="H21" s="168">
        <v>0</v>
      </c>
      <c r="I21" s="168">
        <v>24</v>
      </c>
      <c r="J21" s="168">
        <v>0</v>
      </c>
      <c r="K21" s="168">
        <v>0</v>
      </c>
      <c r="L21" s="168">
        <v>0</v>
      </c>
      <c r="M21" s="168">
        <v>0</v>
      </c>
      <c r="N21" s="168">
        <v>1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146</v>
      </c>
      <c r="W21" s="168">
        <v>13</v>
      </c>
      <c r="X21" s="168">
        <v>0</v>
      </c>
      <c r="Y21" s="168">
        <v>7</v>
      </c>
      <c r="Z21" s="168">
        <v>95</v>
      </c>
      <c r="AA21" s="168">
        <v>0</v>
      </c>
      <c r="AB21" s="168">
        <v>57</v>
      </c>
      <c r="AC21" s="169">
        <v>164585.28999999998</v>
      </c>
      <c r="AD21" s="169">
        <v>163719.63</v>
      </c>
      <c r="AE21" s="169">
        <v>865.66000000000008</v>
      </c>
      <c r="AF21" s="212">
        <v>5.5999999999999988</v>
      </c>
      <c r="AG21" s="167">
        <v>249</v>
      </c>
      <c r="AH21" s="168">
        <v>149</v>
      </c>
      <c r="AI21" s="168">
        <v>207</v>
      </c>
      <c r="AJ21" s="168">
        <v>75</v>
      </c>
      <c r="AK21" s="168">
        <v>5</v>
      </c>
      <c r="AL21" s="168">
        <v>0</v>
      </c>
      <c r="AM21" s="192">
        <v>150</v>
      </c>
      <c r="AN21" s="190">
        <v>18</v>
      </c>
      <c r="AO21" s="168">
        <v>22</v>
      </c>
      <c r="AP21" s="191">
        <v>9</v>
      </c>
      <c r="AQ21" s="167">
        <v>70</v>
      </c>
      <c r="AR21" s="168">
        <v>52</v>
      </c>
      <c r="AS21" s="168">
        <v>48</v>
      </c>
      <c r="AT21" s="192">
        <v>0</v>
      </c>
      <c r="AU21" s="315"/>
      <c r="AV21" s="315"/>
      <c r="AW21" s="315"/>
    </row>
    <row r="22" spans="1:49">
      <c r="A22" s="312" t="s">
        <v>400</v>
      </c>
      <c r="B22" s="126">
        <v>282</v>
      </c>
      <c r="C22" s="170">
        <v>296574.69</v>
      </c>
      <c r="D22" s="190">
        <v>242</v>
      </c>
      <c r="E22" s="168">
        <v>149</v>
      </c>
      <c r="F22" s="168">
        <v>153</v>
      </c>
      <c r="G22" s="168">
        <v>118</v>
      </c>
      <c r="H22" s="168">
        <v>0</v>
      </c>
      <c r="I22" s="168">
        <v>48</v>
      </c>
      <c r="J22" s="168">
        <v>1</v>
      </c>
      <c r="K22" s="168">
        <v>2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234</v>
      </c>
      <c r="W22" s="168">
        <v>8</v>
      </c>
      <c r="X22" s="168">
        <v>0</v>
      </c>
      <c r="Y22" s="168">
        <v>34</v>
      </c>
      <c r="Z22" s="168">
        <v>167</v>
      </c>
      <c r="AA22" s="168">
        <v>1</v>
      </c>
      <c r="AB22" s="168">
        <v>40</v>
      </c>
      <c r="AC22" s="169">
        <v>248996.24000000002</v>
      </c>
      <c r="AD22" s="169">
        <v>247898.11000000002</v>
      </c>
      <c r="AE22" s="169">
        <v>1098.1300000000001</v>
      </c>
      <c r="AF22" s="212">
        <v>5.6</v>
      </c>
      <c r="AG22" s="167">
        <v>306</v>
      </c>
      <c r="AH22" s="168">
        <v>208</v>
      </c>
      <c r="AI22" s="168">
        <v>227</v>
      </c>
      <c r="AJ22" s="168">
        <v>70</v>
      </c>
      <c r="AK22" s="168">
        <v>4</v>
      </c>
      <c r="AL22" s="168">
        <v>2</v>
      </c>
      <c r="AM22" s="192">
        <v>230</v>
      </c>
      <c r="AN22" s="190">
        <v>26</v>
      </c>
      <c r="AO22" s="168">
        <v>26</v>
      </c>
      <c r="AP22" s="191">
        <v>43</v>
      </c>
      <c r="AQ22" s="167">
        <v>93</v>
      </c>
      <c r="AR22" s="168">
        <v>60</v>
      </c>
      <c r="AS22" s="168">
        <v>52</v>
      </c>
      <c r="AT22" s="192">
        <v>9</v>
      </c>
      <c r="AU22" s="315"/>
      <c r="AV22" s="315"/>
      <c r="AW22" s="315"/>
    </row>
    <row r="23" spans="1:49">
      <c r="A23" s="312" t="s">
        <v>401</v>
      </c>
      <c r="B23" s="126">
        <v>134</v>
      </c>
      <c r="C23" s="170">
        <v>141428.98000000001</v>
      </c>
      <c r="D23" s="190">
        <v>116</v>
      </c>
      <c r="E23" s="168">
        <v>83</v>
      </c>
      <c r="F23" s="168">
        <v>76</v>
      </c>
      <c r="G23" s="168">
        <v>63</v>
      </c>
      <c r="H23" s="168">
        <v>0</v>
      </c>
      <c r="I23" s="168">
        <v>15</v>
      </c>
      <c r="J23" s="168">
        <v>0</v>
      </c>
      <c r="K23" s="168">
        <v>1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1</v>
      </c>
      <c r="S23" s="168">
        <v>0</v>
      </c>
      <c r="T23" s="168">
        <v>0</v>
      </c>
      <c r="U23" s="168">
        <v>0</v>
      </c>
      <c r="V23" s="168">
        <v>99</v>
      </c>
      <c r="W23" s="168">
        <v>17</v>
      </c>
      <c r="X23" s="168">
        <v>0</v>
      </c>
      <c r="Y23" s="168">
        <v>7</v>
      </c>
      <c r="Z23" s="168">
        <v>80</v>
      </c>
      <c r="AA23" s="168">
        <v>0</v>
      </c>
      <c r="AB23" s="168">
        <v>29</v>
      </c>
      <c r="AC23" s="169">
        <v>119147.06</v>
      </c>
      <c r="AD23" s="169">
        <v>118557.45999999999</v>
      </c>
      <c r="AE23" s="169">
        <v>589.59999999999991</v>
      </c>
      <c r="AF23" s="212">
        <v>5.626724137931034</v>
      </c>
      <c r="AG23" s="167">
        <v>140</v>
      </c>
      <c r="AH23" s="168">
        <v>102</v>
      </c>
      <c r="AI23" s="168">
        <v>114</v>
      </c>
      <c r="AJ23" s="168">
        <v>46</v>
      </c>
      <c r="AK23" s="168">
        <v>2</v>
      </c>
      <c r="AL23" s="168">
        <v>3</v>
      </c>
      <c r="AM23" s="192">
        <v>89</v>
      </c>
      <c r="AN23" s="190">
        <v>29</v>
      </c>
      <c r="AO23" s="168">
        <v>27</v>
      </c>
      <c r="AP23" s="191">
        <v>30</v>
      </c>
      <c r="AQ23" s="167">
        <v>43</v>
      </c>
      <c r="AR23" s="168">
        <v>33</v>
      </c>
      <c r="AS23" s="168">
        <v>22</v>
      </c>
      <c r="AT23" s="192">
        <v>8</v>
      </c>
      <c r="AU23" s="315"/>
      <c r="AV23" s="315"/>
      <c r="AW23" s="315"/>
    </row>
    <row r="24" spans="1:49">
      <c r="A24" s="312" t="s">
        <v>402</v>
      </c>
      <c r="B24" s="126">
        <v>682</v>
      </c>
      <c r="C24" s="170">
        <v>533061.29</v>
      </c>
      <c r="D24" s="190">
        <v>432</v>
      </c>
      <c r="E24" s="168">
        <v>281</v>
      </c>
      <c r="F24" s="168">
        <v>285</v>
      </c>
      <c r="G24" s="168">
        <v>251</v>
      </c>
      <c r="H24" s="168">
        <v>0</v>
      </c>
      <c r="I24" s="168">
        <v>49</v>
      </c>
      <c r="J24" s="168">
        <v>1</v>
      </c>
      <c r="K24" s="168">
        <v>0</v>
      </c>
      <c r="L24" s="168">
        <v>0</v>
      </c>
      <c r="M24" s="168">
        <v>0</v>
      </c>
      <c r="N24" s="168">
        <v>2</v>
      </c>
      <c r="O24" s="168">
        <v>0</v>
      </c>
      <c r="P24" s="168">
        <v>0</v>
      </c>
      <c r="Q24" s="168">
        <v>5</v>
      </c>
      <c r="R24" s="168">
        <v>0</v>
      </c>
      <c r="S24" s="168">
        <v>0</v>
      </c>
      <c r="T24" s="168">
        <v>0</v>
      </c>
      <c r="U24" s="168">
        <v>0</v>
      </c>
      <c r="V24" s="168">
        <v>371</v>
      </c>
      <c r="W24" s="168">
        <v>61</v>
      </c>
      <c r="X24" s="168">
        <v>0</v>
      </c>
      <c r="Y24" s="168">
        <v>53</v>
      </c>
      <c r="Z24" s="168">
        <v>252</v>
      </c>
      <c r="AA24" s="168">
        <v>0</v>
      </c>
      <c r="AB24" s="168">
        <v>127</v>
      </c>
      <c r="AC24" s="169">
        <v>318088.36</v>
      </c>
      <c r="AD24" s="169">
        <v>316815.23</v>
      </c>
      <c r="AE24" s="169">
        <v>1273.1299999999999</v>
      </c>
      <c r="AF24" s="212">
        <v>0.70465277777777768</v>
      </c>
      <c r="AG24" s="167">
        <v>583</v>
      </c>
      <c r="AH24" s="168">
        <v>362</v>
      </c>
      <c r="AI24" s="168">
        <v>437</v>
      </c>
      <c r="AJ24" s="168">
        <v>173</v>
      </c>
      <c r="AK24" s="168">
        <v>6</v>
      </c>
      <c r="AL24" s="168">
        <v>0</v>
      </c>
      <c r="AM24" s="192">
        <v>288</v>
      </c>
      <c r="AN24" s="190">
        <v>185</v>
      </c>
      <c r="AO24" s="168">
        <v>33</v>
      </c>
      <c r="AP24" s="191">
        <v>18</v>
      </c>
      <c r="AQ24" s="167">
        <v>130</v>
      </c>
      <c r="AR24" s="168">
        <v>98</v>
      </c>
      <c r="AS24" s="168">
        <v>84</v>
      </c>
      <c r="AT24" s="192">
        <v>0</v>
      </c>
      <c r="AU24" s="315"/>
      <c r="AV24" s="315"/>
      <c r="AW24" s="315"/>
    </row>
    <row r="25" spans="1:49" ht="13.5">
      <c r="A25" s="316" t="s">
        <v>403</v>
      </c>
      <c r="B25" s="200">
        <f>SUM(B18:B24)</f>
        <v>2134</v>
      </c>
      <c r="C25" s="174">
        <f t="shared" ref="C25:AT25" si="1">SUM(C18:C24)</f>
        <v>1966312.1700000002</v>
      </c>
      <c r="D25" s="193">
        <f t="shared" si="1"/>
        <v>1819</v>
      </c>
      <c r="E25" s="172">
        <f t="shared" si="1"/>
        <v>1176</v>
      </c>
      <c r="F25" s="172">
        <f t="shared" si="1"/>
        <v>1298</v>
      </c>
      <c r="G25" s="172">
        <f t="shared" si="1"/>
        <v>1104</v>
      </c>
      <c r="H25" s="172">
        <f t="shared" si="1"/>
        <v>0</v>
      </c>
      <c r="I25" s="172">
        <f t="shared" si="1"/>
        <v>289</v>
      </c>
      <c r="J25" s="172">
        <f t="shared" si="1"/>
        <v>3</v>
      </c>
      <c r="K25" s="172">
        <f t="shared" si="1"/>
        <v>3</v>
      </c>
      <c r="L25" s="172">
        <f t="shared" si="1"/>
        <v>0</v>
      </c>
      <c r="M25" s="172">
        <f t="shared" si="1"/>
        <v>0</v>
      </c>
      <c r="N25" s="172">
        <f t="shared" si="1"/>
        <v>10</v>
      </c>
      <c r="O25" s="172">
        <f t="shared" si="1"/>
        <v>0</v>
      </c>
      <c r="P25" s="172">
        <f t="shared" si="1"/>
        <v>0</v>
      </c>
      <c r="Q25" s="172">
        <f t="shared" si="1"/>
        <v>12</v>
      </c>
      <c r="R25" s="172">
        <f t="shared" si="1"/>
        <v>1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1686</v>
      </c>
      <c r="W25" s="172">
        <f t="shared" si="1"/>
        <v>133</v>
      </c>
      <c r="X25" s="172">
        <f t="shared" si="1"/>
        <v>0</v>
      </c>
      <c r="Y25" s="172">
        <f t="shared" si="1"/>
        <v>221</v>
      </c>
      <c r="Z25" s="172">
        <f t="shared" si="1"/>
        <v>1054</v>
      </c>
      <c r="AA25" s="172">
        <f t="shared" si="1"/>
        <v>28</v>
      </c>
      <c r="AB25" s="172">
        <f t="shared" si="1"/>
        <v>516</v>
      </c>
      <c r="AC25" s="173">
        <f t="shared" si="1"/>
        <v>1637120.0100000002</v>
      </c>
      <c r="AD25" s="173">
        <f t="shared" si="1"/>
        <v>1626111.98</v>
      </c>
      <c r="AE25" s="173">
        <f t="shared" si="1"/>
        <v>11008.029999999999</v>
      </c>
      <c r="AF25" s="213">
        <f>(D18*AF18+D19*AF19+D20*AF20+D21*AF21+D22*AF22+D23*AF23+D24*AF24)/D25</f>
        <v>4.1639087410665194</v>
      </c>
      <c r="AG25" s="171">
        <f t="shared" si="1"/>
        <v>2048</v>
      </c>
      <c r="AH25" s="172">
        <f t="shared" si="1"/>
        <v>1314</v>
      </c>
      <c r="AI25" s="172">
        <f t="shared" si="1"/>
        <v>1587</v>
      </c>
      <c r="AJ25" s="172">
        <f t="shared" si="1"/>
        <v>567</v>
      </c>
      <c r="AK25" s="172">
        <f t="shared" si="1"/>
        <v>35</v>
      </c>
      <c r="AL25" s="172">
        <f t="shared" si="1"/>
        <v>5</v>
      </c>
      <c r="AM25" s="195">
        <f t="shared" si="1"/>
        <v>1285</v>
      </c>
      <c r="AN25" s="193">
        <f t="shared" si="1"/>
        <v>301</v>
      </c>
      <c r="AO25" s="172">
        <f t="shared" si="1"/>
        <v>150</v>
      </c>
      <c r="AP25" s="194">
        <f t="shared" si="1"/>
        <v>121</v>
      </c>
      <c r="AQ25" s="171">
        <f t="shared" si="1"/>
        <v>558</v>
      </c>
      <c r="AR25" s="172">
        <f t="shared" si="1"/>
        <v>403</v>
      </c>
      <c r="AS25" s="172">
        <f t="shared" si="1"/>
        <v>375</v>
      </c>
      <c r="AT25" s="195">
        <f t="shared" si="1"/>
        <v>23</v>
      </c>
      <c r="AU25" s="317"/>
      <c r="AV25" s="317"/>
      <c r="AW25" s="317"/>
    </row>
    <row r="26" spans="1:49">
      <c r="A26" s="312" t="s">
        <v>404</v>
      </c>
      <c r="B26" s="126">
        <v>120</v>
      </c>
      <c r="C26" s="170">
        <v>132105.91999999998</v>
      </c>
      <c r="D26" s="190">
        <v>134</v>
      </c>
      <c r="E26" s="168">
        <v>89</v>
      </c>
      <c r="F26" s="168">
        <v>96</v>
      </c>
      <c r="G26" s="168">
        <v>88</v>
      </c>
      <c r="H26" s="168">
        <v>0</v>
      </c>
      <c r="I26" s="168">
        <v>12</v>
      </c>
      <c r="J26" s="168">
        <v>1</v>
      </c>
      <c r="K26" s="168">
        <v>1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1</v>
      </c>
      <c r="S26" s="168">
        <v>0</v>
      </c>
      <c r="T26" s="168">
        <v>0</v>
      </c>
      <c r="U26" s="168">
        <v>0</v>
      </c>
      <c r="V26" s="168">
        <v>123</v>
      </c>
      <c r="W26" s="168">
        <v>11</v>
      </c>
      <c r="X26" s="168">
        <v>0</v>
      </c>
      <c r="Y26" s="168">
        <v>17</v>
      </c>
      <c r="Z26" s="168">
        <v>77</v>
      </c>
      <c r="AA26" s="168">
        <v>0</v>
      </c>
      <c r="AB26" s="168">
        <v>40</v>
      </c>
      <c r="AC26" s="169">
        <v>139072.04999999999</v>
      </c>
      <c r="AD26" s="169">
        <v>138774.29999999999</v>
      </c>
      <c r="AE26" s="169">
        <v>297.75</v>
      </c>
      <c r="AF26" s="212">
        <v>6</v>
      </c>
      <c r="AG26" s="167">
        <v>164</v>
      </c>
      <c r="AH26" s="168">
        <v>104</v>
      </c>
      <c r="AI26" s="168">
        <v>123</v>
      </c>
      <c r="AJ26" s="168">
        <v>25</v>
      </c>
      <c r="AK26" s="168">
        <v>4</v>
      </c>
      <c r="AL26" s="168">
        <v>2</v>
      </c>
      <c r="AM26" s="192">
        <v>112</v>
      </c>
      <c r="AN26" s="190">
        <v>33</v>
      </c>
      <c r="AO26" s="168">
        <v>25</v>
      </c>
      <c r="AP26" s="191">
        <v>45</v>
      </c>
      <c r="AQ26" s="167">
        <v>47</v>
      </c>
      <c r="AR26" s="168">
        <v>37</v>
      </c>
      <c r="AS26" s="168">
        <v>35</v>
      </c>
      <c r="AT26" s="192">
        <v>6</v>
      </c>
      <c r="AU26" s="315"/>
      <c r="AV26" s="315"/>
      <c r="AW26" s="315"/>
    </row>
    <row r="27" spans="1:49">
      <c r="A27" s="312" t="s">
        <v>405</v>
      </c>
      <c r="B27" s="126">
        <v>112</v>
      </c>
      <c r="C27" s="170">
        <v>71678.459999999992</v>
      </c>
      <c r="D27" s="190">
        <v>99</v>
      </c>
      <c r="E27" s="168">
        <v>74</v>
      </c>
      <c r="F27" s="168">
        <v>75</v>
      </c>
      <c r="G27" s="168">
        <v>73</v>
      </c>
      <c r="H27" s="168">
        <v>0</v>
      </c>
      <c r="I27" s="168">
        <v>6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1</v>
      </c>
      <c r="R27" s="168">
        <v>0</v>
      </c>
      <c r="S27" s="168">
        <v>0</v>
      </c>
      <c r="T27" s="168">
        <v>0</v>
      </c>
      <c r="U27" s="168">
        <v>0</v>
      </c>
      <c r="V27" s="168">
        <v>75</v>
      </c>
      <c r="W27" s="168">
        <v>24</v>
      </c>
      <c r="X27" s="168">
        <v>0</v>
      </c>
      <c r="Y27" s="168">
        <v>0</v>
      </c>
      <c r="Z27" s="168">
        <v>79</v>
      </c>
      <c r="AA27" s="168">
        <v>0</v>
      </c>
      <c r="AB27" s="168">
        <v>20</v>
      </c>
      <c r="AC27" s="169">
        <v>65973.5</v>
      </c>
      <c r="AD27" s="169">
        <v>65502.31</v>
      </c>
      <c r="AE27" s="169">
        <v>471.19</v>
      </c>
      <c r="AF27" s="212">
        <v>5</v>
      </c>
      <c r="AG27" s="167">
        <v>109</v>
      </c>
      <c r="AH27" s="168">
        <v>76</v>
      </c>
      <c r="AI27" s="168">
        <v>85</v>
      </c>
      <c r="AJ27" s="168">
        <v>10</v>
      </c>
      <c r="AK27" s="168">
        <v>0</v>
      </c>
      <c r="AL27" s="168">
        <v>0</v>
      </c>
      <c r="AM27" s="192">
        <v>87</v>
      </c>
      <c r="AN27" s="190">
        <v>10</v>
      </c>
      <c r="AO27" s="168">
        <v>1</v>
      </c>
      <c r="AP27" s="191">
        <v>0</v>
      </c>
      <c r="AQ27" s="167">
        <v>27</v>
      </c>
      <c r="AR27" s="168">
        <v>21</v>
      </c>
      <c r="AS27" s="168">
        <v>20</v>
      </c>
      <c r="AT27" s="192">
        <v>0</v>
      </c>
      <c r="AU27" s="315"/>
      <c r="AV27" s="315"/>
      <c r="AW27" s="315"/>
    </row>
    <row r="28" spans="1:49">
      <c r="A28" s="312" t="s">
        <v>406</v>
      </c>
      <c r="B28" s="126">
        <v>82</v>
      </c>
      <c r="C28" s="170">
        <v>76987.839999999997</v>
      </c>
      <c r="D28" s="190">
        <v>75</v>
      </c>
      <c r="E28" s="168">
        <v>59</v>
      </c>
      <c r="F28" s="168">
        <v>52</v>
      </c>
      <c r="G28" s="168">
        <v>39</v>
      </c>
      <c r="H28" s="168">
        <v>0</v>
      </c>
      <c r="I28" s="168">
        <v>14</v>
      </c>
      <c r="J28" s="168">
        <v>0</v>
      </c>
      <c r="K28" s="168">
        <v>0</v>
      </c>
      <c r="L28" s="168">
        <v>0</v>
      </c>
      <c r="M28" s="168">
        <v>0</v>
      </c>
      <c r="N28" s="168">
        <v>2</v>
      </c>
      <c r="O28" s="168">
        <v>0</v>
      </c>
      <c r="P28" s="168">
        <v>0</v>
      </c>
      <c r="Q28" s="168">
        <v>2</v>
      </c>
      <c r="R28" s="168">
        <v>0</v>
      </c>
      <c r="S28" s="168">
        <v>0</v>
      </c>
      <c r="T28" s="168">
        <v>0</v>
      </c>
      <c r="U28" s="168">
        <v>0</v>
      </c>
      <c r="V28" s="168">
        <v>70</v>
      </c>
      <c r="W28" s="168">
        <v>5</v>
      </c>
      <c r="X28" s="168">
        <v>0</v>
      </c>
      <c r="Y28" s="168">
        <v>11</v>
      </c>
      <c r="Z28" s="168">
        <v>39</v>
      </c>
      <c r="AA28" s="168">
        <v>0</v>
      </c>
      <c r="AB28" s="168">
        <v>25</v>
      </c>
      <c r="AC28" s="169">
        <v>77383.63</v>
      </c>
      <c r="AD28" s="169">
        <v>76987.839999999997</v>
      </c>
      <c r="AE28" s="169">
        <v>395.79</v>
      </c>
      <c r="AF28" s="212">
        <v>5.0999999999999996</v>
      </c>
      <c r="AG28" s="167">
        <v>76</v>
      </c>
      <c r="AH28" s="168">
        <v>56</v>
      </c>
      <c r="AI28" s="168">
        <v>59</v>
      </c>
      <c r="AJ28" s="168">
        <v>11</v>
      </c>
      <c r="AK28" s="168">
        <v>0</v>
      </c>
      <c r="AL28" s="168">
        <v>0</v>
      </c>
      <c r="AM28" s="192">
        <v>33</v>
      </c>
      <c r="AN28" s="190">
        <v>21</v>
      </c>
      <c r="AO28" s="168">
        <v>9</v>
      </c>
      <c r="AP28" s="191">
        <v>8</v>
      </c>
      <c r="AQ28" s="167">
        <v>37</v>
      </c>
      <c r="AR28" s="168">
        <v>31</v>
      </c>
      <c r="AS28" s="168">
        <v>24</v>
      </c>
      <c r="AT28" s="192">
        <v>0</v>
      </c>
      <c r="AU28" s="315"/>
      <c r="AV28" s="315"/>
      <c r="AW28" s="315"/>
    </row>
    <row r="29" spans="1:49">
      <c r="A29" s="312" t="s">
        <v>407</v>
      </c>
      <c r="B29" s="126">
        <v>193</v>
      </c>
      <c r="C29" s="170">
        <v>190078.88</v>
      </c>
      <c r="D29" s="190">
        <v>189</v>
      </c>
      <c r="E29" s="168">
        <v>129</v>
      </c>
      <c r="F29" s="168">
        <v>137</v>
      </c>
      <c r="G29" s="168">
        <v>121</v>
      </c>
      <c r="H29" s="168">
        <v>0</v>
      </c>
      <c r="I29" s="168">
        <v>20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3</v>
      </c>
      <c r="R29" s="168">
        <v>0</v>
      </c>
      <c r="S29" s="168">
        <v>0</v>
      </c>
      <c r="T29" s="168">
        <v>0</v>
      </c>
      <c r="U29" s="168">
        <v>0</v>
      </c>
      <c r="V29" s="168">
        <v>172</v>
      </c>
      <c r="W29" s="168">
        <v>17</v>
      </c>
      <c r="X29" s="168">
        <v>0</v>
      </c>
      <c r="Y29" s="168">
        <v>17</v>
      </c>
      <c r="Z29" s="168">
        <v>103</v>
      </c>
      <c r="AA29" s="168">
        <v>0</v>
      </c>
      <c r="AB29" s="168">
        <v>69</v>
      </c>
      <c r="AC29" s="169">
        <v>190784.24</v>
      </c>
      <c r="AD29" s="169">
        <v>190078.88</v>
      </c>
      <c r="AE29" s="169">
        <v>705.36</v>
      </c>
      <c r="AF29" s="212">
        <v>5.3</v>
      </c>
      <c r="AG29" s="167">
        <v>193</v>
      </c>
      <c r="AH29" s="168">
        <v>132</v>
      </c>
      <c r="AI29" s="168">
        <v>147</v>
      </c>
      <c r="AJ29" s="168">
        <v>17</v>
      </c>
      <c r="AK29" s="168">
        <v>0</v>
      </c>
      <c r="AL29" s="168">
        <v>0</v>
      </c>
      <c r="AM29" s="192">
        <v>151</v>
      </c>
      <c r="AN29" s="190">
        <v>37</v>
      </c>
      <c r="AO29" s="168">
        <v>15</v>
      </c>
      <c r="AP29" s="191">
        <v>18</v>
      </c>
      <c r="AQ29" s="167">
        <v>93</v>
      </c>
      <c r="AR29" s="168">
        <v>72</v>
      </c>
      <c r="AS29" s="168">
        <v>67</v>
      </c>
      <c r="AT29" s="192">
        <v>0</v>
      </c>
      <c r="AU29" s="315"/>
      <c r="AV29" s="315"/>
      <c r="AW29" s="315"/>
    </row>
    <row r="30" spans="1:49">
      <c r="A30" s="312" t="s">
        <v>408</v>
      </c>
      <c r="B30" s="126">
        <v>166</v>
      </c>
      <c r="C30" s="170">
        <v>181198.31</v>
      </c>
      <c r="D30" s="190">
        <v>166</v>
      </c>
      <c r="E30" s="168">
        <v>106</v>
      </c>
      <c r="F30" s="168">
        <v>128</v>
      </c>
      <c r="G30" s="168">
        <v>111</v>
      </c>
      <c r="H30" s="168">
        <v>0</v>
      </c>
      <c r="I30" s="168">
        <v>20</v>
      </c>
      <c r="J30" s="168">
        <v>0</v>
      </c>
      <c r="K30" s="168">
        <v>0</v>
      </c>
      <c r="L30" s="168">
        <v>0</v>
      </c>
      <c r="M30" s="168">
        <v>0</v>
      </c>
      <c r="N30" s="168">
        <v>2</v>
      </c>
      <c r="O30" s="168">
        <v>1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150</v>
      </c>
      <c r="W30" s="168">
        <v>16</v>
      </c>
      <c r="X30" s="168">
        <v>0</v>
      </c>
      <c r="Y30" s="168">
        <v>22</v>
      </c>
      <c r="Z30" s="168">
        <v>112</v>
      </c>
      <c r="AA30" s="168">
        <v>0</v>
      </c>
      <c r="AB30" s="168">
        <v>32</v>
      </c>
      <c r="AC30" s="169">
        <v>176202.61</v>
      </c>
      <c r="AD30" s="169">
        <v>175673.94</v>
      </c>
      <c r="AE30" s="169">
        <v>528.67000000000007</v>
      </c>
      <c r="AF30" s="212">
        <v>6</v>
      </c>
      <c r="AG30" s="167">
        <v>201</v>
      </c>
      <c r="AH30" s="168">
        <v>134</v>
      </c>
      <c r="AI30" s="168">
        <v>166</v>
      </c>
      <c r="AJ30" s="168">
        <v>35</v>
      </c>
      <c r="AK30" s="168">
        <v>4</v>
      </c>
      <c r="AL30" s="168">
        <v>2</v>
      </c>
      <c r="AM30" s="192">
        <v>137</v>
      </c>
      <c r="AN30" s="190">
        <v>33</v>
      </c>
      <c r="AO30" s="168">
        <v>33</v>
      </c>
      <c r="AP30" s="191">
        <v>44</v>
      </c>
      <c r="AQ30" s="167">
        <v>60</v>
      </c>
      <c r="AR30" s="168">
        <v>38</v>
      </c>
      <c r="AS30" s="168">
        <v>45</v>
      </c>
      <c r="AT30" s="192">
        <v>6</v>
      </c>
      <c r="AU30" s="315"/>
      <c r="AV30" s="315"/>
      <c r="AW30" s="315"/>
    </row>
    <row r="31" spans="1:49">
      <c r="A31" s="312" t="s">
        <v>409</v>
      </c>
      <c r="B31" s="126">
        <v>397</v>
      </c>
      <c r="C31" s="170">
        <v>403339</v>
      </c>
      <c r="D31" s="190">
        <v>403</v>
      </c>
      <c r="E31" s="168">
        <v>298</v>
      </c>
      <c r="F31" s="168">
        <v>295</v>
      </c>
      <c r="G31" s="168">
        <v>242</v>
      </c>
      <c r="H31" s="168">
        <v>0</v>
      </c>
      <c r="I31" s="168">
        <v>67</v>
      </c>
      <c r="J31" s="168">
        <v>1</v>
      </c>
      <c r="K31" s="168">
        <v>0</v>
      </c>
      <c r="L31" s="168">
        <v>0</v>
      </c>
      <c r="M31" s="168">
        <v>0</v>
      </c>
      <c r="N31" s="168">
        <v>1</v>
      </c>
      <c r="O31" s="168">
        <v>0</v>
      </c>
      <c r="P31" s="168">
        <v>0</v>
      </c>
      <c r="Q31" s="168">
        <v>2</v>
      </c>
      <c r="R31" s="168">
        <v>0</v>
      </c>
      <c r="S31" s="168">
        <v>0</v>
      </c>
      <c r="T31" s="168">
        <v>0</v>
      </c>
      <c r="U31" s="168">
        <v>0</v>
      </c>
      <c r="V31" s="168">
        <v>353</v>
      </c>
      <c r="W31" s="168">
        <v>50</v>
      </c>
      <c r="X31" s="168">
        <v>0</v>
      </c>
      <c r="Y31" s="168">
        <v>34</v>
      </c>
      <c r="Z31" s="168">
        <v>258</v>
      </c>
      <c r="AA31" s="168">
        <v>0</v>
      </c>
      <c r="AB31" s="168">
        <v>111</v>
      </c>
      <c r="AC31" s="169">
        <v>386978.72</v>
      </c>
      <c r="AD31" s="169">
        <v>385822.88</v>
      </c>
      <c r="AE31" s="169">
        <v>1155.8400000000001</v>
      </c>
      <c r="AF31" s="212">
        <v>5.3087096774193547</v>
      </c>
      <c r="AG31" s="167">
        <v>304</v>
      </c>
      <c r="AH31" s="168">
        <v>228</v>
      </c>
      <c r="AI31" s="168">
        <v>238</v>
      </c>
      <c r="AJ31" s="168">
        <v>73</v>
      </c>
      <c r="AK31" s="168">
        <v>3</v>
      </c>
      <c r="AL31" s="168">
        <v>0</v>
      </c>
      <c r="AM31" s="192">
        <v>228</v>
      </c>
      <c r="AN31" s="190">
        <v>44</v>
      </c>
      <c r="AO31" s="168">
        <v>5</v>
      </c>
      <c r="AP31" s="191">
        <v>2</v>
      </c>
      <c r="AQ31" s="167">
        <v>176</v>
      </c>
      <c r="AR31" s="168">
        <v>131</v>
      </c>
      <c r="AS31" s="168">
        <v>120</v>
      </c>
      <c r="AT31" s="192">
        <v>2</v>
      </c>
      <c r="AU31" s="315"/>
      <c r="AV31" s="315"/>
      <c r="AW31" s="315"/>
    </row>
    <row r="32" spans="1:49">
      <c r="A32" s="312" t="s">
        <v>410</v>
      </c>
      <c r="B32" s="126">
        <v>289</v>
      </c>
      <c r="C32" s="170">
        <v>272149.31</v>
      </c>
      <c r="D32" s="190">
        <v>274</v>
      </c>
      <c r="E32" s="168">
        <v>200</v>
      </c>
      <c r="F32" s="168">
        <v>226</v>
      </c>
      <c r="G32" s="168">
        <v>205</v>
      </c>
      <c r="H32" s="168">
        <v>0</v>
      </c>
      <c r="I32" s="168">
        <v>37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2</v>
      </c>
      <c r="R32" s="168">
        <v>0</v>
      </c>
      <c r="S32" s="168">
        <v>0</v>
      </c>
      <c r="T32" s="168">
        <v>0</v>
      </c>
      <c r="U32" s="168">
        <v>0</v>
      </c>
      <c r="V32" s="168">
        <v>257</v>
      </c>
      <c r="W32" s="168">
        <v>17</v>
      </c>
      <c r="X32" s="168">
        <v>0</v>
      </c>
      <c r="Y32" s="168">
        <v>3</v>
      </c>
      <c r="Z32" s="168">
        <v>188</v>
      </c>
      <c r="AA32" s="168">
        <v>0</v>
      </c>
      <c r="AB32" s="168">
        <v>83</v>
      </c>
      <c r="AC32" s="169">
        <v>242485.62</v>
      </c>
      <c r="AD32" s="169">
        <v>241647.05</v>
      </c>
      <c r="AE32" s="169">
        <v>838.56999999999994</v>
      </c>
      <c r="AF32" s="212">
        <v>4.6423357664233578</v>
      </c>
      <c r="AG32" s="167">
        <v>315</v>
      </c>
      <c r="AH32" s="168">
        <v>217</v>
      </c>
      <c r="AI32" s="168">
        <v>271</v>
      </c>
      <c r="AJ32" s="168">
        <v>32</v>
      </c>
      <c r="AK32" s="168">
        <v>0</v>
      </c>
      <c r="AL32" s="168">
        <v>0</v>
      </c>
      <c r="AM32" s="192">
        <v>283</v>
      </c>
      <c r="AN32" s="190">
        <v>63</v>
      </c>
      <c r="AO32" s="168">
        <v>35</v>
      </c>
      <c r="AP32" s="191">
        <v>189</v>
      </c>
      <c r="AQ32" s="167">
        <v>102</v>
      </c>
      <c r="AR32" s="168">
        <v>82</v>
      </c>
      <c r="AS32" s="168">
        <v>79</v>
      </c>
      <c r="AT32" s="192">
        <v>0</v>
      </c>
      <c r="AU32" s="315"/>
      <c r="AV32" s="315"/>
      <c r="AW32" s="315"/>
    </row>
    <row r="33" spans="1:49">
      <c r="A33" s="312" t="s">
        <v>411</v>
      </c>
      <c r="B33" s="126">
        <v>81</v>
      </c>
      <c r="C33" s="170">
        <v>69166.28</v>
      </c>
      <c r="D33" s="190">
        <v>78</v>
      </c>
      <c r="E33" s="168">
        <v>65</v>
      </c>
      <c r="F33" s="168">
        <v>64</v>
      </c>
      <c r="G33" s="168">
        <v>54</v>
      </c>
      <c r="H33" s="168">
        <v>0</v>
      </c>
      <c r="I33" s="168">
        <v>14</v>
      </c>
      <c r="J33" s="168">
        <v>0</v>
      </c>
      <c r="K33" s="168">
        <v>0</v>
      </c>
      <c r="L33" s="168">
        <v>0</v>
      </c>
      <c r="M33" s="168">
        <v>0</v>
      </c>
      <c r="N33" s="168">
        <v>1</v>
      </c>
      <c r="O33" s="168">
        <v>0</v>
      </c>
      <c r="P33" s="168">
        <v>0</v>
      </c>
      <c r="Q33" s="168">
        <v>1</v>
      </c>
      <c r="R33" s="168">
        <v>0</v>
      </c>
      <c r="S33" s="168">
        <v>0</v>
      </c>
      <c r="T33" s="168">
        <v>0</v>
      </c>
      <c r="U33" s="168">
        <v>0</v>
      </c>
      <c r="V33" s="168">
        <v>72</v>
      </c>
      <c r="W33" s="168">
        <v>6</v>
      </c>
      <c r="X33" s="168">
        <v>0</v>
      </c>
      <c r="Y33" s="168">
        <v>4</v>
      </c>
      <c r="Z33" s="168">
        <v>54</v>
      </c>
      <c r="AA33" s="168">
        <v>0</v>
      </c>
      <c r="AB33" s="168">
        <v>20</v>
      </c>
      <c r="AC33" s="169">
        <v>64229.56</v>
      </c>
      <c r="AD33" s="169">
        <v>64062.78</v>
      </c>
      <c r="AE33" s="169">
        <v>166.78</v>
      </c>
      <c r="AF33" s="212">
        <v>4.591794871794872</v>
      </c>
      <c r="AG33" s="167">
        <v>52</v>
      </c>
      <c r="AH33" s="168">
        <v>42</v>
      </c>
      <c r="AI33" s="168">
        <v>44</v>
      </c>
      <c r="AJ33" s="168">
        <v>26</v>
      </c>
      <c r="AK33" s="168">
        <v>0</v>
      </c>
      <c r="AL33" s="168">
        <v>0</v>
      </c>
      <c r="AM33" s="192">
        <v>26</v>
      </c>
      <c r="AN33" s="190">
        <v>6</v>
      </c>
      <c r="AO33" s="168">
        <v>2</v>
      </c>
      <c r="AP33" s="191">
        <v>0</v>
      </c>
      <c r="AQ33" s="167">
        <v>34</v>
      </c>
      <c r="AR33" s="168">
        <v>29</v>
      </c>
      <c r="AS33" s="168">
        <v>27</v>
      </c>
      <c r="AT33" s="192">
        <v>0</v>
      </c>
      <c r="AU33" s="315"/>
      <c r="AV33" s="315"/>
      <c r="AW33" s="315"/>
    </row>
    <row r="34" spans="1:49">
      <c r="A34" s="312" t="s">
        <v>412</v>
      </c>
      <c r="B34" s="126">
        <v>387</v>
      </c>
      <c r="C34" s="170">
        <v>242661.56</v>
      </c>
      <c r="D34" s="190">
        <v>314</v>
      </c>
      <c r="E34" s="168">
        <v>223</v>
      </c>
      <c r="F34" s="168">
        <v>224</v>
      </c>
      <c r="G34" s="168">
        <v>209</v>
      </c>
      <c r="H34" s="168">
        <v>0</v>
      </c>
      <c r="I34" s="168">
        <v>16</v>
      </c>
      <c r="J34" s="168">
        <v>0</v>
      </c>
      <c r="K34" s="168">
        <v>0</v>
      </c>
      <c r="L34" s="168">
        <v>0</v>
      </c>
      <c r="M34" s="168">
        <v>0</v>
      </c>
      <c r="N34" s="168">
        <v>1</v>
      </c>
      <c r="O34" s="168">
        <v>0</v>
      </c>
      <c r="P34" s="168">
        <v>0</v>
      </c>
      <c r="Q34" s="168">
        <v>5</v>
      </c>
      <c r="R34" s="168">
        <v>0</v>
      </c>
      <c r="S34" s="168">
        <v>0</v>
      </c>
      <c r="T34" s="168">
        <v>0</v>
      </c>
      <c r="U34" s="168">
        <v>0</v>
      </c>
      <c r="V34" s="168">
        <v>235</v>
      </c>
      <c r="W34" s="168">
        <v>79</v>
      </c>
      <c r="X34" s="168">
        <v>0</v>
      </c>
      <c r="Y34" s="168">
        <v>0</v>
      </c>
      <c r="Z34" s="168">
        <v>250</v>
      </c>
      <c r="AA34" s="168">
        <v>0</v>
      </c>
      <c r="AB34" s="168">
        <v>64</v>
      </c>
      <c r="AC34" s="169">
        <v>204657.47</v>
      </c>
      <c r="AD34" s="169">
        <v>203135.35</v>
      </c>
      <c r="AE34" s="169">
        <v>1522.12</v>
      </c>
      <c r="AF34" s="212">
        <v>4.2025477707006376</v>
      </c>
      <c r="AG34" s="167">
        <v>296</v>
      </c>
      <c r="AH34" s="168">
        <v>204</v>
      </c>
      <c r="AI34" s="168">
        <v>210</v>
      </c>
      <c r="AJ34" s="168">
        <v>29</v>
      </c>
      <c r="AK34" s="168">
        <v>0</v>
      </c>
      <c r="AL34" s="168">
        <v>0</v>
      </c>
      <c r="AM34" s="192">
        <v>260</v>
      </c>
      <c r="AN34" s="190">
        <v>29</v>
      </c>
      <c r="AO34" s="168">
        <v>3</v>
      </c>
      <c r="AP34" s="191">
        <v>0</v>
      </c>
      <c r="AQ34" s="167">
        <v>92</v>
      </c>
      <c r="AR34" s="168">
        <v>70</v>
      </c>
      <c r="AS34" s="168">
        <v>76</v>
      </c>
      <c r="AT34" s="192">
        <v>0</v>
      </c>
      <c r="AU34" s="315"/>
      <c r="AV34" s="315"/>
      <c r="AW34" s="315"/>
    </row>
    <row r="35" spans="1:49" ht="13.5">
      <c r="A35" s="316" t="s">
        <v>413</v>
      </c>
      <c r="B35" s="200">
        <f>SUM(B26:B34)</f>
        <v>1827</v>
      </c>
      <c r="C35" s="174">
        <f t="shared" ref="C35:AT35" si="2">SUM(C26:C34)</f>
        <v>1639365.56</v>
      </c>
      <c r="D35" s="193">
        <f t="shared" si="2"/>
        <v>1732</v>
      </c>
      <c r="E35" s="172">
        <f t="shared" si="2"/>
        <v>1243</v>
      </c>
      <c r="F35" s="172">
        <f t="shared" si="2"/>
        <v>1297</v>
      </c>
      <c r="G35" s="172">
        <f t="shared" si="2"/>
        <v>1142</v>
      </c>
      <c r="H35" s="172">
        <f t="shared" si="2"/>
        <v>0</v>
      </c>
      <c r="I35" s="172">
        <f t="shared" si="2"/>
        <v>206</v>
      </c>
      <c r="J35" s="172">
        <f t="shared" si="2"/>
        <v>2</v>
      </c>
      <c r="K35" s="172">
        <f t="shared" si="2"/>
        <v>1</v>
      </c>
      <c r="L35" s="172">
        <f t="shared" si="2"/>
        <v>0</v>
      </c>
      <c r="M35" s="172">
        <f t="shared" si="2"/>
        <v>0</v>
      </c>
      <c r="N35" s="172">
        <f t="shared" si="2"/>
        <v>7</v>
      </c>
      <c r="O35" s="172">
        <f t="shared" si="2"/>
        <v>1</v>
      </c>
      <c r="P35" s="172">
        <f t="shared" si="2"/>
        <v>0</v>
      </c>
      <c r="Q35" s="172">
        <f t="shared" si="2"/>
        <v>16</v>
      </c>
      <c r="R35" s="172">
        <f t="shared" si="2"/>
        <v>1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1507</v>
      </c>
      <c r="W35" s="172">
        <f t="shared" si="2"/>
        <v>225</v>
      </c>
      <c r="X35" s="172">
        <f t="shared" si="2"/>
        <v>0</v>
      </c>
      <c r="Y35" s="172">
        <f t="shared" si="2"/>
        <v>108</v>
      </c>
      <c r="Z35" s="172">
        <f t="shared" si="2"/>
        <v>1160</v>
      </c>
      <c r="AA35" s="172">
        <f t="shared" si="2"/>
        <v>0</v>
      </c>
      <c r="AB35" s="172">
        <f t="shared" si="2"/>
        <v>464</v>
      </c>
      <c r="AC35" s="173">
        <f t="shared" si="2"/>
        <v>1547767.4000000001</v>
      </c>
      <c r="AD35" s="173">
        <f t="shared" si="2"/>
        <v>1541685.33</v>
      </c>
      <c r="AE35" s="173">
        <f t="shared" si="2"/>
        <v>6082.07</v>
      </c>
      <c r="AF35" s="213">
        <f>(D26*AF26+D27*AF27+D28*AF28+D29*AF29+D30*AF30+D31*AF31+D32*AF32+D33*AF33+D34*AF34)/D35</f>
        <v>5.0625692840646641</v>
      </c>
      <c r="AG35" s="171">
        <f t="shared" si="2"/>
        <v>1710</v>
      </c>
      <c r="AH35" s="172">
        <f t="shared" si="2"/>
        <v>1193</v>
      </c>
      <c r="AI35" s="172">
        <f t="shared" si="2"/>
        <v>1343</v>
      </c>
      <c r="AJ35" s="172">
        <f t="shared" si="2"/>
        <v>258</v>
      </c>
      <c r="AK35" s="172">
        <f t="shared" si="2"/>
        <v>11</v>
      </c>
      <c r="AL35" s="172">
        <f t="shared" si="2"/>
        <v>4</v>
      </c>
      <c r="AM35" s="195">
        <f t="shared" si="2"/>
        <v>1317</v>
      </c>
      <c r="AN35" s="193">
        <f t="shared" si="2"/>
        <v>276</v>
      </c>
      <c r="AO35" s="172">
        <f t="shared" si="2"/>
        <v>128</v>
      </c>
      <c r="AP35" s="194">
        <f t="shared" si="2"/>
        <v>306</v>
      </c>
      <c r="AQ35" s="171">
        <f t="shared" si="2"/>
        <v>668</v>
      </c>
      <c r="AR35" s="172">
        <f t="shared" si="2"/>
        <v>511</v>
      </c>
      <c r="AS35" s="172">
        <f t="shared" si="2"/>
        <v>493</v>
      </c>
      <c r="AT35" s="195">
        <f t="shared" si="2"/>
        <v>14</v>
      </c>
      <c r="AU35" s="317"/>
      <c r="AV35" s="317"/>
      <c r="AW35" s="317"/>
    </row>
    <row r="36" spans="1:49">
      <c r="A36" s="312" t="s">
        <v>414</v>
      </c>
      <c r="B36" s="126">
        <v>211</v>
      </c>
      <c r="C36" s="170">
        <v>202503.52000000002</v>
      </c>
      <c r="D36" s="190">
        <v>220</v>
      </c>
      <c r="E36" s="168">
        <v>154</v>
      </c>
      <c r="F36" s="168">
        <v>161</v>
      </c>
      <c r="G36" s="168">
        <v>133</v>
      </c>
      <c r="H36" s="168">
        <v>0</v>
      </c>
      <c r="I36" s="168">
        <v>40</v>
      </c>
      <c r="J36" s="168">
        <v>0</v>
      </c>
      <c r="K36" s="168">
        <v>0</v>
      </c>
      <c r="L36" s="168">
        <v>0</v>
      </c>
      <c r="M36" s="168">
        <v>0</v>
      </c>
      <c r="N36" s="168">
        <v>2</v>
      </c>
      <c r="O36" s="168">
        <v>0</v>
      </c>
      <c r="P36" s="168">
        <v>0</v>
      </c>
      <c r="Q36" s="168">
        <v>2</v>
      </c>
      <c r="R36" s="168">
        <v>0</v>
      </c>
      <c r="S36" s="168">
        <v>0</v>
      </c>
      <c r="T36" s="168">
        <v>0</v>
      </c>
      <c r="U36" s="168">
        <v>0</v>
      </c>
      <c r="V36" s="168">
        <v>210</v>
      </c>
      <c r="W36" s="168">
        <v>10</v>
      </c>
      <c r="X36" s="168">
        <v>0</v>
      </c>
      <c r="Y36" s="168">
        <v>21</v>
      </c>
      <c r="Z36" s="168">
        <v>155</v>
      </c>
      <c r="AA36" s="168">
        <v>0</v>
      </c>
      <c r="AB36" s="168">
        <v>44</v>
      </c>
      <c r="AC36" s="169">
        <v>208232.78</v>
      </c>
      <c r="AD36" s="169">
        <v>207223.45</v>
      </c>
      <c r="AE36" s="169">
        <v>1009.33</v>
      </c>
      <c r="AF36" s="212">
        <v>5.0020454545454545</v>
      </c>
      <c r="AG36" s="167">
        <v>199</v>
      </c>
      <c r="AH36" s="168">
        <v>139</v>
      </c>
      <c r="AI36" s="168">
        <v>152</v>
      </c>
      <c r="AJ36" s="168">
        <v>22</v>
      </c>
      <c r="AK36" s="168">
        <v>3</v>
      </c>
      <c r="AL36" s="168">
        <v>24</v>
      </c>
      <c r="AM36" s="192">
        <v>4</v>
      </c>
      <c r="AN36" s="190">
        <v>47</v>
      </c>
      <c r="AO36" s="168">
        <v>16</v>
      </c>
      <c r="AP36" s="191">
        <v>25</v>
      </c>
      <c r="AQ36" s="167">
        <v>84</v>
      </c>
      <c r="AR36" s="168">
        <v>55</v>
      </c>
      <c r="AS36" s="168">
        <v>56</v>
      </c>
      <c r="AT36" s="192">
        <v>11</v>
      </c>
      <c r="AU36" s="315"/>
      <c r="AV36" s="315"/>
      <c r="AW36" s="315"/>
    </row>
    <row r="37" spans="1:49">
      <c r="A37" s="312" t="s">
        <v>415</v>
      </c>
      <c r="B37" s="126">
        <v>491</v>
      </c>
      <c r="C37" s="170">
        <v>523381.3</v>
      </c>
      <c r="D37" s="190">
        <v>481</v>
      </c>
      <c r="E37" s="168">
        <v>304</v>
      </c>
      <c r="F37" s="168">
        <v>372</v>
      </c>
      <c r="G37" s="168">
        <v>328</v>
      </c>
      <c r="H37" s="168">
        <v>0</v>
      </c>
      <c r="I37" s="168">
        <v>52</v>
      </c>
      <c r="J37" s="168">
        <v>0</v>
      </c>
      <c r="K37" s="168">
        <v>3</v>
      </c>
      <c r="L37" s="168">
        <v>0</v>
      </c>
      <c r="M37" s="168">
        <v>0</v>
      </c>
      <c r="N37" s="168">
        <v>3</v>
      </c>
      <c r="O37" s="168">
        <v>0</v>
      </c>
      <c r="P37" s="168">
        <v>0</v>
      </c>
      <c r="Q37" s="168">
        <v>3</v>
      </c>
      <c r="R37" s="168">
        <v>1</v>
      </c>
      <c r="S37" s="168">
        <v>0</v>
      </c>
      <c r="T37" s="168">
        <v>0</v>
      </c>
      <c r="U37" s="168">
        <v>0</v>
      </c>
      <c r="V37" s="168">
        <v>450</v>
      </c>
      <c r="W37" s="168">
        <v>31</v>
      </c>
      <c r="X37" s="168">
        <v>0</v>
      </c>
      <c r="Y37" s="168">
        <v>58</v>
      </c>
      <c r="Z37" s="168">
        <v>341</v>
      </c>
      <c r="AA37" s="168">
        <v>0</v>
      </c>
      <c r="AB37" s="168">
        <v>82</v>
      </c>
      <c r="AC37" s="169">
        <v>515244.2</v>
      </c>
      <c r="AD37" s="169">
        <v>512629.38</v>
      </c>
      <c r="AE37" s="169">
        <v>2614.8200000000002</v>
      </c>
      <c r="AF37" s="212">
        <v>5.7288981288981287</v>
      </c>
      <c r="AG37" s="167">
        <v>390</v>
      </c>
      <c r="AH37" s="168">
        <v>248</v>
      </c>
      <c r="AI37" s="168">
        <v>321</v>
      </c>
      <c r="AJ37" s="168">
        <v>53</v>
      </c>
      <c r="AK37" s="168">
        <v>4</v>
      </c>
      <c r="AL37" s="168">
        <v>0</v>
      </c>
      <c r="AM37" s="192">
        <v>250</v>
      </c>
      <c r="AN37" s="190">
        <v>84</v>
      </c>
      <c r="AO37" s="168">
        <v>43</v>
      </c>
      <c r="AP37" s="191">
        <v>142</v>
      </c>
      <c r="AQ37" s="167">
        <v>207</v>
      </c>
      <c r="AR37" s="168">
        <v>143</v>
      </c>
      <c r="AS37" s="168">
        <v>153</v>
      </c>
      <c r="AT37" s="192">
        <v>29</v>
      </c>
      <c r="AU37" s="315"/>
      <c r="AV37" s="315"/>
      <c r="AW37" s="315"/>
    </row>
    <row r="38" spans="1:49">
      <c r="A38" s="312" t="s">
        <v>416</v>
      </c>
      <c r="B38" s="126">
        <v>365</v>
      </c>
      <c r="C38" s="170">
        <v>349443.35</v>
      </c>
      <c r="D38" s="190">
        <v>362</v>
      </c>
      <c r="E38" s="168">
        <v>261</v>
      </c>
      <c r="F38" s="168">
        <v>277</v>
      </c>
      <c r="G38" s="168">
        <v>248</v>
      </c>
      <c r="H38" s="168">
        <v>0</v>
      </c>
      <c r="I38" s="168">
        <v>37</v>
      </c>
      <c r="J38" s="168">
        <v>1</v>
      </c>
      <c r="K38" s="168">
        <v>0</v>
      </c>
      <c r="L38" s="168">
        <v>0</v>
      </c>
      <c r="M38" s="168">
        <v>0</v>
      </c>
      <c r="N38" s="168">
        <v>1</v>
      </c>
      <c r="O38" s="168">
        <v>0</v>
      </c>
      <c r="P38" s="168">
        <v>0</v>
      </c>
      <c r="Q38" s="168">
        <v>3</v>
      </c>
      <c r="R38" s="168">
        <v>0</v>
      </c>
      <c r="S38" s="168">
        <v>0</v>
      </c>
      <c r="T38" s="168">
        <v>0</v>
      </c>
      <c r="U38" s="168">
        <v>0</v>
      </c>
      <c r="V38" s="168">
        <v>330</v>
      </c>
      <c r="W38" s="168">
        <v>32</v>
      </c>
      <c r="X38" s="168">
        <v>0</v>
      </c>
      <c r="Y38" s="168">
        <v>19</v>
      </c>
      <c r="Z38" s="168">
        <v>188</v>
      </c>
      <c r="AA38" s="168">
        <v>0</v>
      </c>
      <c r="AB38" s="168">
        <v>155</v>
      </c>
      <c r="AC38" s="169">
        <v>348575.82999999996</v>
      </c>
      <c r="AD38" s="169">
        <v>347165.24</v>
      </c>
      <c r="AE38" s="169">
        <v>1410.5900000000001</v>
      </c>
      <c r="AF38" s="212">
        <v>5.2306629834254146</v>
      </c>
      <c r="AG38" s="167">
        <v>245</v>
      </c>
      <c r="AH38" s="168">
        <v>173</v>
      </c>
      <c r="AI38" s="168">
        <v>193</v>
      </c>
      <c r="AJ38" s="168">
        <v>69</v>
      </c>
      <c r="AK38" s="168">
        <v>0</v>
      </c>
      <c r="AL38" s="168">
        <v>1</v>
      </c>
      <c r="AM38" s="192">
        <v>175</v>
      </c>
      <c r="AN38" s="190">
        <v>69</v>
      </c>
      <c r="AO38" s="168">
        <v>17</v>
      </c>
      <c r="AP38" s="191">
        <v>127</v>
      </c>
      <c r="AQ38" s="167">
        <v>146</v>
      </c>
      <c r="AR38" s="168">
        <v>107</v>
      </c>
      <c r="AS38" s="168">
        <v>111</v>
      </c>
      <c r="AT38" s="192">
        <v>18</v>
      </c>
      <c r="AU38" s="315"/>
      <c r="AV38" s="315"/>
      <c r="AW38" s="315"/>
    </row>
    <row r="39" spans="1:49">
      <c r="A39" s="312" t="s">
        <v>417</v>
      </c>
      <c r="B39" s="126">
        <v>668</v>
      </c>
      <c r="C39" s="170">
        <v>752431</v>
      </c>
      <c r="D39" s="190">
        <v>682</v>
      </c>
      <c r="E39" s="168">
        <v>427</v>
      </c>
      <c r="F39" s="168">
        <v>440</v>
      </c>
      <c r="G39" s="168">
        <v>344</v>
      </c>
      <c r="H39" s="168">
        <v>0</v>
      </c>
      <c r="I39" s="168">
        <v>135</v>
      </c>
      <c r="J39" s="168">
        <v>1</v>
      </c>
      <c r="K39" s="168">
        <v>0</v>
      </c>
      <c r="L39" s="168">
        <v>0</v>
      </c>
      <c r="M39" s="168">
        <v>0</v>
      </c>
      <c r="N39" s="168">
        <v>2</v>
      </c>
      <c r="O39" s="168">
        <v>0</v>
      </c>
      <c r="P39" s="168">
        <v>0</v>
      </c>
      <c r="Q39" s="168">
        <v>6</v>
      </c>
      <c r="R39" s="168">
        <v>0</v>
      </c>
      <c r="S39" s="168">
        <v>0</v>
      </c>
      <c r="T39" s="168">
        <v>0</v>
      </c>
      <c r="U39" s="168">
        <v>0</v>
      </c>
      <c r="V39" s="168">
        <v>633</v>
      </c>
      <c r="W39" s="168">
        <v>49</v>
      </c>
      <c r="X39" s="168">
        <v>0</v>
      </c>
      <c r="Y39" s="168">
        <v>85</v>
      </c>
      <c r="Z39" s="168">
        <v>460</v>
      </c>
      <c r="AA39" s="168">
        <v>0</v>
      </c>
      <c r="AB39" s="168">
        <v>137</v>
      </c>
      <c r="AC39" s="169">
        <v>724825.08</v>
      </c>
      <c r="AD39" s="169">
        <v>720801.88</v>
      </c>
      <c r="AE39" s="169">
        <v>4023.2</v>
      </c>
      <c r="AF39" s="212">
        <v>6</v>
      </c>
      <c r="AG39" s="167">
        <v>650</v>
      </c>
      <c r="AH39" s="168">
        <v>424</v>
      </c>
      <c r="AI39" s="168">
        <v>474</v>
      </c>
      <c r="AJ39" s="168">
        <v>454</v>
      </c>
      <c r="AK39" s="168">
        <v>0</v>
      </c>
      <c r="AL39" s="168">
        <v>0</v>
      </c>
      <c r="AM39" s="192">
        <v>0</v>
      </c>
      <c r="AN39" s="190">
        <v>39</v>
      </c>
      <c r="AO39" s="168">
        <v>13</v>
      </c>
      <c r="AP39" s="191">
        <v>0</v>
      </c>
      <c r="AQ39" s="167">
        <v>318</v>
      </c>
      <c r="AR39" s="168">
        <v>209</v>
      </c>
      <c r="AS39" s="168">
        <v>191</v>
      </c>
      <c r="AT39" s="192">
        <v>0</v>
      </c>
      <c r="AU39" s="315"/>
      <c r="AV39" s="315"/>
      <c r="AW39" s="315"/>
    </row>
    <row r="40" spans="1:49">
      <c r="A40" s="312" t="s">
        <v>418</v>
      </c>
      <c r="B40" s="126">
        <v>134</v>
      </c>
      <c r="C40" s="170">
        <v>150208.6</v>
      </c>
      <c r="D40" s="190">
        <v>139</v>
      </c>
      <c r="E40" s="168">
        <v>101</v>
      </c>
      <c r="F40" s="168">
        <v>72</v>
      </c>
      <c r="G40" s="168">
        <v>58</v>
      </c>
      <c r="H40" s="168">
        <v>0</v>
      </c>
      <c r="I40" s="168">
        <v>22</v>
      </c>
      <c r="J40" s="168">
        <v>0</v>
      </c>
      <c r="K40" s="168">
        <v>0</v>
      </c>
      <c r="L40" s="168">
        <v>0</v>
      </c>
      <c r="M40" s="168">
        <v>0</v>
      </c>
      <c r="N40" s="168">
        <v>2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129</v>
      </c>
      <c r="W40" s="168">
        <v>10</v>
      </c>
      <c r="X40" s="168">
        <v>0</v>
      </c>
      <c r="Y40" s="168">
        <v>10</v>
      </c>
      <c r="Z40" s="168">
        <v>88</v>
      </c>
      <c r="AA40" s="168">
        <v>0</v>
      </c>
      <c r="AB40" s="168">
        <v>41</v>
      </c>
      <c r="AC40" s="169">
        <v>154085.46000000002</v>
      </c>
      <c r="AD40" s="169">
        <v>153251.46000000002</v>
      </c>
      <c r="AE40" s="169">
        <v>834</v>
      </c>
      <c r="AF40" s="212">
        <v>6</v>
      </c>
      <c r="AG40" s="167">
        <v>144</v>
      </c>
      <c r="AH40" s="168">
        <v>109</v>
      </c>
      <c r="AI40" s="168">
        <v>119</v>
      </c>
      <c r="AJ40" s="168">
        <v>37</v>
      </c>
      <c r="AK40" s="168">
        <v>0</v>
      </c>
      <c r="AL40" s="168">
        <v>0</v>
      </c>
      <c r="AM40" s="192">
        <v>0</v>
      </c>
      <c r="AN40" s="190">
        <v>8</v>
      </c>
      <c r="AO40" s="168">
        <v>6</v>
      </c>
      <c r="AP40" s="191">
        <v>0</v>
      </c>
      <c r="AQ40" s="167">
        <v>62</v>
      </c>
      <c r="AR40" s="168">
        <v>44</v>
      </c>
      <c r="AS40" s="168">
        <v>13</v>
      </c>
      <c r="AT40" s="192">
        <v>0</v>
      </c>
      <c r="AU40" s="315"/>
      <c r="AV40" s="315"/>
      <c r="AW40" s="315"/>
    </row>
    <row r="41" spans="1:49">
      <c r="A41" s="312" t="s">
        <v>419</v>
      </c>
      <c r="B41" s="126">
        <v>322</v>
      </c>
      <c r="C41" s="170">
        <v>264817.78000000003</v>
      </c>
      <c r="D41" s="190">
        <v>330</v>
      </c>
      <c r="E41" s="168">
        <v>182</v>
      </c>
      <c r="F41" s="168">
        <v>233</v>
      </c>
      <c r="G41" s="168">
        <v>205</v>
      </c>
      <c r="H41" s="168">
        <v>0</v>
      </c>
      <c r="I41" s="168">
        <v>39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2</v>
      </c>
      <c r="R41" s="168">
        <v>0</v>
      </c>
      <c r="S41" s="168">
        <v>0</v>
      </c>
      <c r="T41" s="168">
        <v>0</v>
      </c>
      <c r="U41" s="168">
        <v>0</v>
      </c>
      <c r="V41" s="168">
        <v>311</v>
      </c>
      <c r="W41" s="168">
        <v>19</v>
      </c>
      <c r="X41" s="168">
        <v>0</v>
      </c>
      <c r="Y41" s="168">
        <v>32</v>
      </c>
      <c r="Z41" s="168">
        <v>215</v>
      </c>
      <c r="AA41" s="168">
        <v>0</v>
      </c>
      <c r="AB41" s="168">
        <v>83</v>
      </c>
      <c r="AC41" s="169">
        <v>259372.94</v>
      </c>
      <c r="AD41" s="169">
        <v>258003.86000000002</v>
      </c>
      <c r="AE41" s="169">
        <v>1369.08</v>
      </c>
      <c r="AF41" s="212">
        <v>4.4784848484848485</v>
      </c>
      <c r="AG41" s="167">
        <v>306</v>
      </c>
      <c r="AH41" s="168">
        <v>179</v>
      </c>
      <c r="AI41" s="168">
        <v>232</v>
      </c>
      <c r="AJ41" s="168">
        <v>112</v>
      </c>
      <c r="AK41" s="168">
        <v>15</v>
      </c>
      <c r="AL41" s="168">
        <v>6</v>
      </c>
      <c r="AM41" s="192">
        <v>147</v>
      </c>
      <c r="AN41" s="190">
        <v>24</v>
      </c>
      <c r="AO41" s="168">
        <v>90</v>
      </c>
      <c r="AP41" s="191">
        <v>711</v>
      </c>
      <c r="AQ41" s="167">
        <v>119</v>
      </c>
      <c r="AR41" s="168">
        <v>68</v>
      </c>
      <c r="AS41" s="168">
        <v>87</v>
      </c>
      <c r="AT41" s="192">
        <v>66</v>
      </c>
      <c r="AU41" s="315"/>
      <c r="AV41" s="315"/>
      <c r="AW41" s="315"/>
    </row>
    <row r="42" spans="1:49">
      <c r="A42" s="312" t="s">
        <v>420</v>
      </c>
      <c r="B42" s="126">
        <v>94</v>
      </c>
      <c r="C42" s="170">
        <v>85121.73</v>
      </c>
      <c r="D42" s="190">
        <v>93</v>
      </c>
      <c r="E42" s="168">
        <v>65</v>
      </c>
      <c r="F42" s="168">
        <v>76</v>
      </c>
      <c r="G42" s="168">
        <v>67</v>
      </c>
      <c r="H42" s="168">
        <v>0</v>
      </c>
      <c r="I42" s="168">
        <v>12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89</v>
      </c>
      <c r="W42" s="168">
        <v>4</v>
      </c>
      <c r="X42" s="168">
        <v>0</v>
      </c>
      <c r="Y42" s="168">
        <v>10</v>
      </c>
      <c r="Z42" s="168">
        <v>62</v>
      </c>
      <c r="AA42" s="168">
        <v>0</v>
      </c>
      <c r="AB42" s="168">
        <v>21</v>
      </c>
      <c r="AC42" s="169">
        <v>84758.41</v>
      </c>
      <c r="AD42" s="169">
        <v>84362.41</v>
      </c>
      <c r="AE42" s="169">
        <v>396</v>
      </c>
      <c r="AF42" s="212">
        <v>4.8806451612903228</v>
      </c>
      <c r="AG42" s="167">
        <v>75</v>
      </c>
      <c r="AH42" s="168">
        <v>54</v>
      </c>
      <c r="AI42" s="168">
        <v>67</v>
      </c>
      <c r="AJ42" s="168">
        <v>13</v>
      </c>
      <c r="AK42" s="168">
        <v>3</v>
      </c>
      <c r="AL42" s="168">
        <v>3</v>
      </c>
      <c r="AM42" s="192">
        <v>36</v>
      </c>
      <c r="AN42" s="190">
        <v>37</v>
      </c>
      <c r="AO42" s="168">
        <v>8</v>
      </c>
      <c r="AP42" s="191">
        <v>76</v>
      </c>
      <c r="AQ42" s="167">
        <v>33</v>
      </c>
      <c r="AR42" s="168">
        <v>23</v>
      </c>
      <c r="AS42" s="168">
        <v>23</v>
      </c>
      <c r="AT42" s="192">
        <v>0</v>
      </c>
      <c r="AU42" s="315"/>
      <c r="AV42" s="315"/>
      <c r="AW42" s="315"/>
    </row>
    <row r="43" spans="1:49" ht="13.5">
      <c r="A43" s="316" t="s">
        <v>421</v>
      </c>
      <c r="B43" s="200">
        <f>SUM(B36:B42)</f>
        <v>2285</v>
      </c>
      <c r="C43" s="174">
        <f t="shared" ref="C43:AT43" si="3">SUM(C36:C42)</f>
        <v>2327907.2799999998</v>
      </c>
      <c r="D43" s="193">
        <f t="shared" si="3"/>
        <v>2307</v>
      </c>
      <c r="E43" s="172">
        <f t="shared" si="3"/>
        <v>1494</v>
      </c>
      <c r="F43" s="172">
        <f t="shared" si="3"/>
        <v>1631</v>
      </c>
      <c r="G43" s="172">
        <f t="shared" si="3"/>
        <v>1383</v>
      </c>
      <c r="H43" s="172">
        <f t="shared" si="3"/>
        <v>0</v>
      </c>
      <c r="I43" s="172">
        <f t="shared" si="3"/>
        <v>337</v>
      </c>
      <c r="J43" s="172">
        <f t="shared" si="3"/>
        <v>2</v>
      </c>
      <c r="K43" s="172">
        <f t="shared" si="3"/>
        <v>3</v>
      </c>
      <c r="L43" s="172">
        <f t="shared" si="3"/>
        <v>0</v>
      </c>
      <c r="M43" s="172">
        <f t="shared" si="3"/>
        <v>0</v>
      </c>
      <c r="N43" s="172">
        <f t="shared" si="3"/>
        <v>10</v>
      </c>
      <c r="O43" s="172">
        <f t="shared" si="3"/>
        <v>0</v>
      </c>
      <c r="P43" s="172">
        <f t="shared" si="3"/>
        <v>0</v>
      </c>
      <c r="Q43" s="172">
        <f t="shared" si="3"/>
        <v>16</v>
      </c>
      <c r="R43" s="172">
        <f t="shared" si="3"/>
        <v>1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2152</v>
      </c>
      <c r="W43" s="172">
        <f t="shared" si="3"/>
        <v>155</v>
      </c>
      <c r="X43" s="172">
        <f t="shared" si="3"/>
        <v>0</v>
      </c>
      <c r="Y43" s="172">
        <f t="shared" si="3"/>
        <v>235</v>
      </c>
      <c r="Z43" s="172">
        <f t="shared" si="3"/>
        <v>1509</v>
      </c>
      <c r="AA43" s="172">
        <f t="shared" si="3"/>
        <v>0</v>
      </c>
      <c r="AB43" s="172">
        <f t="shared" si="3"/>
        <v>563</v>
      </c>
      <c r="AC43" s="173">
        <f t="shared" si="3"/>
        <v>2295094.7000000002</v>
      </c>
      <c r="AD43" s="173">
        <f t="shared" si="3"/>
        <v>2283437.6800000002</v>
      </c>
      <c r="AE43" s="173">
        <f t="shared" si="3"/>
        <v>11657.019999999999</v>
      </c>
      <c r="AF43" s="213">
        <f>(D36*AF36+D37*AF37+D38*AF38+D39*AF39+D40*AF40+D41*AF41+D42*AF42)/D43</f>
        <v>5.4648244473342</v>
      </c>
      <c r="AG43" s="171">
        <f t="shared" si="3"/>
        <v>2009</v>
      </c>
      <c r="AH43" s="172">
        <f t="shared" si="3"/>
        <v>1326</v>
      </c>
      <c r="AI43" s="172">
        <f t="shared" si="3"/>
        <v>1558</v>
      </c>
      <c r="AJ43" s="172">
        <f t="shared" si="3"/>
        <v>760</v>
      </c>
      <c r="AK43" s="172">
        <f t="shared" si="3"/>
        <v>25</v>
      </c>
      <c r="AL43" s="172">
        <f t="shared" si="3"/>
        <v>34</v>
      </c>
      <c r="AM43" s="195">
        <f t="shared" si="3"/>
        <v>612</v>
      </c>
      <c r="AN43" s="193">
        <f t="shared" si="3"/>
        <v>308</v>
      </c>
      <c r="AO43" s="172">
        <f t="shared" si="3"/>
        <v>193</v>
      </c>
      <c r="AP43" s="194">
        <f t="shared" si="3"/>
        <v>1081</v>
      </c>
      <c r="AQ43" s="171">
        <f t="shared" si="3"/>
        <v>969</v>
      </c>
      <c r="AR43" s="172">
        <f t="shared" si="3"/>
        <v>649</v>
      </c>
      <c r="AS43" s="172">
        <f t="shared" si="3"/>
        <v>634</v>
      </c>
      <c r="AT43" s="195">
        <f t="shared" si="3"/>
        <v>124</v>
      </c>
      <c r="AU43" s="317"/>
      <c r="AV43" s="317"/>
      <c r="AW43" s="317"/>
    </row>
    <row r="44" spans="1:49">
      <c r="A44" s="312" t="s">
        <v>422</v>
      </c>
      <c r="B44" s="126">
        <v>59</v>
      </c>
      <c r="C44" s="170">
        <v>65863.44</v>
      </c>
      <c r="D44" s="190">
        <v>48</v>
      </c>
      <c r="E44" s="168">
        <v>39</v>
      </c>
      <c r="F44" s="168">
        <v>48</v>
      </c>
      <c r="G44" s="168">
        <v>48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47</v>
      </c>
      <c r="W44" s="168">
        <v>1</v>
      </c>
      <c r="X44" s="168">
        <v>0</v>
      </c>
      <c r="Y44" s="168">
        <v>4</v>
      </c>
      <c r="Z44" s="168">
        <v>36</v>
      </c>
      <c r="AA44" s="168">
        <v>0</v>
      </c>
      <c r="AB44" s="168">
        <v>8</v>
      </c>
      <c r="AC44" s="169">
        <v>53678.2</v>
      </c>
      <c r="AD44" s="169">
        <v>53287.199999999997</v>
      </c>
      <c r="AE44" s="169">
        <v>391</v>
      </c>
      <c r="AF44" s="212">
        <v>5.5999999999999988</v>
      </c>
      <c r="AG44" s="167">
        <v>56</v>
      </c>
      <c r="AH44" s="168">
        <v>53</v>
      </c>
      <c r="AI44" s="168">
        <v>56</v>
      </c>
      <c r="AJ44" s="168">
        <v>11</v>
      </c>
      <c r="AK44" s="168">
        <v>0</v>
      </c>
      <c r="AL44" s="168">
        <v>0</v>
      </c>
      <c r="AM44" s="192">
        <v>45</v>
      </c>
      <c r="AN44" s="190">
        <v>7</v>
      </c>
      <c r="AO44" s="168">
        <v>7</v>
      </c>
      <c r="AP44" s="191">
        <v>4</v>
      </c>
      <c r="AQ44" s="167">
        <v>16</v>
      </c>
      <c r="AR44" s="168">
        <v>15</v>
      </c>
      <c r="AS44" s="168">
        <v>16</v>
      </c>
      <c r="AT44" s="192">
        <v>3</v>
      </c>
      <c r="AU44" s="315"/>
      <c r="AV44" s="315"/>
      <c r="AW44" s="315"/>
    </row>
    <row r="45" spans="1:49">
      <c r="A45" s="312" t="s">
        <v>423</v>
      </c>
      <c r="B45" s="126">
        <v>633</v>
      </c>
      <c r="C45" s="170">
        <v>676644.13</v>
      </c>
      <c r="D45" s="190">
        <v>474</v>
      </c>
      <c r="E45" s="168">
        <v>370</v>
      </c>
      <c r="F45" s="168">
        <v>331</v>
      </c>
      <c r="G45" s="168">
        <v>265</v>
      </c>
      <c r="H45" s="168">
        <v>0</v>
      </c>
      <c r="I45" s="168">
        <v>102</v>
      </c>
      <c r="J45" s="168">
        <v>0</v>
      </c>
      <c r="K45" s="168">
        <v>0</v>
      </c>
      <c r="L45" s="168">
        <v>0</v>
      </c>
      <c r="M45" s="168">
        <v>0</v>
      </c>
      <c r="N45" s="168">
        <v>2</v>
      </c>
      <c r="O45" s="168">
        <v>0</v>
      </c>
      <c r="P45" s="168">
        <v>0</v>
      </c>
      <c r="Q45" s="168">
        <v>1</v>
      </c>
      <c r="R45" s="168">
        <v>0</v>
      </c>
      <c r="S45" s="168">
        <v>0</v>
      </c>
      <c r="T45" s="168">
        <v>0</v>
      </c>
      <c r="U45" s="168">
        <v>0</v>
      </c>
      <c r="V45" s="168">
        <v>443</v>
      </c>
      <c r="W45" s="168">
        <v>31</v>
      </c>
      <c r="X45" s="168">
        <v>0</v>
      </c>
      <c r="Y45" s="168">
        <v>67</v>
      </c>
      <c r="Z45" s="168">
        <v>324</v>
      </c>
      <c r="AA45" s="168">
        <v>0</v>
      </c>
      <c r="AB45" s="168">
        <v>83</v>
      </c>
      <c r="AC45" s="169">
        <v>522169.59999999998</v>
      </c>
      <c r="AD45" s="169">
        <v>518835.29000000004</v>
      </c>
      <c r="AE45" s="169">
        <v>3334.31</v>
      </c>
      <c r="AF45" s="212">
        <v>5.7139662447257384</v>
      </c>
      <c r="AG45" s="167">
        <v>551</v>
      </c>
      <c r="AH45" s="168">
        <v>425</v>
      </c>
      <c r="AI45" s="168">
        <v>419</v>
      </c>
      <c r="AJ45" s="168">
        <v>148</v>
      </c>
      <c r="AK45" s="168">
        <v>14</v>
      </c>
      <c r="AL45" s="168">
        <v>0</v>
      </c>
      <c r="AM45" s="192">
        <v>219</v>
      </c>
      <c r="AN45" s="190">
        <v>54</v>
      </c>
      <c r="AO45" s="168">
        <v>72</v>
      </c>
      <c r="AP45" s="191">
        <v>22</v>
      </c>
      <c r="AQ45" s="167">
        <v>244</v>
      </c>
      <c r="AR45" s="168">
        <v>203</v>
      </c>
      <c r="AS45" s="168">
        <v>167</v>
      </c>
      <c r="AT45" s="192">
        <v>24</v>
      </c>
      <c r="AU45" s="315"/>
      <c r="AV45" s="315"/>
      <c r="AW45" s="315"/>
    </row>
    <row r="46" spans="1:49">
      <c r="A46" s="312" t="s">
        <v>424</v>
      </c>
      <c r="B46" s="126">
        <v>130</v>
      </c>
      <c r="C46" s="170">
        <v>139535.13999999998</v>
      </c>
      <c r="D46" s="190">
        <v>124</v>
      </c>
      <c r="E46" s="168">
        <v>70</v>
      </c>
      <c r="F46" s="168">
        <v>90</v>
      </c>
      <c r="G46" s="168">
        <v>79</v>
      </c>
      <c r="H46" s="168">
        <v>0</v>
      </c>
      <c r="I46" s="168">
        <v>16</v>
      </c>
      <c r="J46" s="168">
        <v>2</v>
      </c>
      <c r="K46" s="168">
        <v>0</v>
      </c>
      <c r="L46" s="168">
        <v>0</v>
      </c>
      <c r="M46" s="168">
        <v>0</v>
      </c>
      <c r="N46" s="168">
        <v>1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116</v>
      </c>
      <c r="W46" s="168">
        <v>8</v>
      </c>
      <c r="X46" s="168">
        <v>0</v>
      </c>
      <c r="Y46" s="168">
        <v>5</v>
      </c>
      <c r="Z46" s="168">
        <v>88</v>
      </c>
      <c r="AA46" s="168">
        <v>0</v>
      </c>
      <c r="AB46" s="168">
        <v>31</v>
      </c>
      <c r="AC46" s="169">
        <v>130694.54</v>
      </c>
      <c r="AD46" s="169">
        <v>129980.93</v>
      </c>
      <c r="AE46" s="169">
        <v>713.61</v>
      </c>
      <c r="AF46" s="212">
        <v>5.6999999999999993</v>
      </c>
      <c r="AG46" s="167">
        <v>136</v>
      </c>
      <c r="AH46" s="168">
        <v>79</v>
      </c>
      <c r="AI46" s="168">
        <v>108</v>
      </c>
      <c r="AJ46" s="168">
        <v>27</v>
      </c>
      <c r="AK46" s="168">
        <v>3</v>
      </c>
      <c r="AL46" s="168">
        <v>1</v>
      </c>
      <c r="AM46" s="192">
        <v>85</v>
      </c>
      <c r="AN46" s="190">
        <v>37</v>
      </c>
      <c r="AO46" s="168">
        <v>5</v>
      </c>
      <c r="AP46" s="191">
        <v>65</v>
      </c>
      <c r="AQ46" s="167">
        <v>47</v>
      </c>
      <c r="AR46" s="168">
        <v>37</v>
      </c>
      <c r="AS46" s="168">
        <v>33</v>
      </c>
      <c r="AT46" s="192">
        <v>16</v>
      </c>
      <c r="AU46" s="315"/>
      <c r="AV46" s="315"/>
      <c r="AW46" s="315"/>
    </row>
    <row r="47" spans="1:49">
      <c r="A47" s="312" t="s">
        <v>425</v>
      </c>
      <c r="B47" s="126">
        <v>25</v>
      </c>
      <c r="C47" s="170">
        <v>28127.760000000002</v>
      </c>
      <c r="D47" s="190">
        <v>26</v>
      </c>
      <c r="E47" s="168">
        <v>24</v>
      </c>
      <c r="F47" s="168">
        <v>26</v>
      </c>
      <c r="G47" s="168">
        <v>23</v>
      </c>
      <c r="H47" s="168">
        <v>0</v>
      </c>
      <c r="I47" s="168">
        <v>3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26</v>
      </c>
      <c r="W47" s="168">
        <v>0</v>
      </c>
      <c r="X47" s="168">
        <v>0</v>
      </c>
      <c r="Y47" s="168">
        <v>1</v>
      </c>
      <c r="Z47" s="168">
        <v>22</v>
      </c>
      <c r="AA47" s="168">
        <v>0</v>
      </c>
      <c r="AB47" s="168">
        <v>3</v>
      </c>
      <c r="AC47" s="169">
        <v>27892.309999999998</v>
      </c>
      <c r="AD47" s="169">
        <v>27708.309999999998</v>
      </c>
      <c r="AE47" s="169">
        <v>184</v>
      </c>
      <c r="AF47" s="212">
        <v>5.6</v>
      </c>
      <c r="AG47" s="167">
        <v>30</v>
      </c>
      <c r="AH47" s="168">
        <v>27</v>
      </c>
      <c r="AI47" s="168">
        <v>28</v>
      </c>
      <c r="AJ47" s="168">
        <v>8</v>
      </c>
      <c r="AK47" s="168">
        <v>0</v>
      </c>
      <c r="AL47" s="168">
        <v>0</v>
      </c>
      <c r="AM47" s="192">
        <v>22</v>
      </c>
      <c r="AN47" s="190">
        <v>3</v>
      </c>
      <c r="AO47" s="168">
        <v>10</v>
      </c>
      <c r="AP47" s="191">
        <v>12</v>
      </c>
      <c r="AQ47" s="167">
        <v>11</v>
      </c>
      <c r="AR47" s="168">
        <v>10</v>
      </c>
      <c r="AS47" s="168">
        <v>11</v>
      </c>
      <c r="AT47" s="192">
        <v>3</v>
      </c>
      <c r="AU47" s="315"/>
      <c r="AV47" s="315"/>
      <c r="AW47" s="315"/>
    </row>
    <row r="48" spans="1:49">
      <c r="A48" s="312" t="s">
        <v>426</v>
      </c>
      <c r="B48" s="126">
        <v>316</v>
      </c>
      <c r="C48" s="170">
        <v>331683.76</v>
      </c>
      <c r="D48" s="190">
        <v>206</v>
      </c>
      <c r="E48" s="168">
        <v>123</v>
      </c>
      <c r="F48" s="168">
        <v>158</v>
      </c>
      <c r="G48" s="168">
        <v>123</v>
      </c>
      <c r="H48" s="168">
        <v>0</v>
      </c>
      <c r="I48" s="168">
        <v>45</v>
      </c>
      <c r="J48" s="168">
        <v>3</v>
      </c>
      <c r="K48" s="168">
        <v>1</v>
      </c>
      <c r="L48" s="168">
        <v>0</v>
      </c>
      <c r="M48" s="168">
        <v>0</v>
      </c>
      <c r="N48" s="168">
        <v>1</v>
      </c>
      <c r="O48" s="168">
        <v>0</v>
      </c>
      <c r="P48" s="168">
        <v>0</v>
      </c>
      <c r="Q48" s="168">
        <v>1</v>
      </c>
      <c r="R48" s="168">
        <v>2</v>
      </c>
      <c r="S48" s="168">
        <v>0</v>
      </c>
      <c r="T48" s="168">
        <v>0</v>
      </c>
      <c r="U48" s="168">
        <v>0</v>
      </c>
      <c r="V48" s="168">
        <v>187</v>
      </c>
      <c r="W48" s="168">
        <v>19</v>
      </c>
      <c r="X48" s="168">
        <v>0</v>
      </c>
      <c r="Y48" s="168">
        <v>39</v>
      </c>
      <c r="Z48" s="168">
        <v>115</v>
      </c>
      <c r="AA48" s="168">
        <v>0</v>
      </c>
      <c r="AB48" s="168">
        <v>52</v>
      </c>
      <c r="AC48" s="169">
        <v>217393.71999999997</v>
      </c>
      <c r="AD48" s="169">
        <v>217393.71999999997</v>
      </c>
      <c r="AE48" s="169">
        <v>0</v>
      </c>
      <c r="AF48" s="212">
        <v>5.5378640776699024</v>
      </c>
      <c r="AG48" s="167">
        <v>217</v>
      </c>
      <c r="AH48" s="168">
        <v>134</v>
      </c>
      <c r="AI48" s="168">
        <v>162</v>
      </c>
      <c r="AJ48" s="168">
        <v>31</v>
      </c>
      <c r="AK48" s="168">
        <v>12</v>
      </c>
      <c r="AL48" s="168">
        <v>6</v>
      </c>
      <c r="AM48" s="192">
        <v>147</v>
      </c>
      <c r="AN48" s="190">
        <v>54</v>
      </c>
      <c r="AO48" s="168">
        <v>27</v>
      </c>
      <c r="AP48" s="191">
        <v>33</v>
      </c>
      <c r="AQ48" s="167">
        <v>110</v>
      </c>
      <c r="AR48" s="168">
        <v>68</v>
      </c>
      <c r="AS48" s="168">
        <v>83</v>
      </c>
      <c r="AT48" s="192">
        <v>16</v>
      </c>
      <c r="AU48" s="315"/>
      <c r="AV48" s="315"/>
      <c r="AW48" s="315"/>
    </row>
    <row r="49" spans="1:49">
      <c r="A49" s="312" t="s">
        <v>427</v>
      </c>
      <c r="B49" s="126">
        <v>458</v>
      </c>
      <c r="C49" s="170">
        <v>338888.07</v>
      </c>
      <c r="D49" s="190">
        <v>458</v>
      </c>
      <c r="E49" s="168">
        <v>292</v>
      </c>
      <c r="F49" s="168">
        <v>284</v>
      </c>
      <c r="G49" s="168">
        <v>239</v>
      </c>
      <c r="H49" s="168">
        <v>0</v>
      </c>
      <c r="I49" s="168">
        <v>61</v>
      </c>
      <c r="J49" s="168">
        <v>0</v>
      </c>
      <c r="K49" s="168">
        <v>0</v>
      </c>
      <c r="L49" s="168">
        <v>0</v>
      </c>
      <c r="M49" s="168">
        <v>0</v>
      </c>
      <c r="N49" s="168">
        <v>4</v>
      </c>
      <c r="O49" s="168">
        <v>0</v>
      </c>
      <c r="P49" s="168">
        <v>0</v>
      </c>
      <c r="Q49" s="168">
        <v>4</v>
      </c>
      <c r="R49" s="168">
        <v>0</v>
      </c>
      <c r="S49" s="168">
        <v>0</v>
      </c>
      <c r="T49" s="168">
        <v>0</v>
      </c>
      <c r="U49" s="168">
        <v>0</v>
      </c>
      <c r="V49" s="168">
        <v>430</v>
      </c>
      <c r="W49" s="168">
        <v>28</v>
      </c>
      <c r="X49" s="168">
        <v>0</v>
      </c>
      <c r="Y49" s="168">
        <v>66</v>
      </c>
      <c r="Z49" s="168">
        <v>298</v>
      </c>
      <c r="AA49" s="168">
        <v>0</v>
      </c>
      <c r="AB49" s="168">
        <v>94</v>
      </c>
      <c r="AC49" s="169">
        <v>339704.9</v>
      </c>
      <c r="AD49" s="169">
        <v>338888.07</v>
      </c>
      <c r="AE49" s="169">
        <v>816.82999999999993</v>
      </c>
      <c r="AF49" s="212">
        <v>3.9700000000000006</v>
      </c>
      <c r="AG49" s="167">
        <v>352</v>
      </c>
      <c r="AH49" s="168">
        <v>230</v>
      </c>
      <c r="AI49" s="168">
        <v>238</v>
      </c>
      <c r="AJ49" s="168">
        <v>63</v>
      </c>
      <c r="AK49" s="168">
        <v>3</v>
      </c>
      <c r="AL49" s="168">
        <v>5</v>
      </c>
      <c r="AM49" s="192">
        <v>196</v>
      </c>
      <c r="AN49" s="190">
        <v>33</v>
      </c>
      <c r="AO49" s="168">
        <v>18</v>
      </c>
      <c r="AP49" s="191">
        <v>65</v>
      </c>
      <c r="AQ49" s="167">
        <v>183</v>
      </c>
      <c r="AR49" s="168">
        <v>122</v>
      </c>
      <c r="AS49" s="168">
        <v>108</v>
      </c>
      <c r="AT49" s="192">
        <v>12</v>
      </c>
      <c r="AU49" s="315"/>
      <c r="AV49" s="315"/>
      <c r="AW49" s="315"/>
    </row>
    <row r="50" spans="1:49">
      <c r="A50" s="312" t="s">
        <v>428</v>
      </c>
      <c r="B50" s="126">
        <v>259</v>
      </c>
      <c r="C50" s="170">
        <v>285843.08999999997</v>
      </c>
      <c r="D50" s="190">
        <v>248</v>
      </c>
      <c r="E50" s="168">
        <v>196</v>
      </c>
      <c r="F50" s="168">
        <v>174</v>
      </c>
      <c r="G50" s="168">
        <v>151</v>
      </c>
      <c r="H50" s="168">
        <v>0</v>
      </c>
      <c r="I50" s="168">
        <v>17</v>
      </c>
      <c r="J50" s="168">
        <v>0</v>
      </c>
      <c r="K50" s="168">
        <v>0</v>
      </c>
      <c r="L50" s="168">
        <v>0</v>
      </c>
      <c r="M50" s="168">
        <v>0</v>
      </c>
      <c r="N50" s="168">
        <v>2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233</v>
      </c>
      <c r="W50" s="168">
        <v>15</v>
      </c>
      <c r="X50" s="168">
        <v>0</v>
      </c>
      <c r="Y50" s="168">
        <v>27</v>
      </c>
      <c r="Z50" s="168">
        <v>169</v>
      </c>
      <c r="AA50" s="168">
        <v>0</v>
      </c>
      <c r="AB50" s="168">
        <v>52</v>
      </c>
      <c r="AC50" s="169">
        <v>273136.12</v>
      </c>
      <c r="AD50" s="169">
        <v>272384.38</v>
      </c>
      <c r="AE50" s="169">
        <v>751.74</v>
      </c>
      <c r="AF50" s="212">
        <v>5.840725806451613</v>
      </c>
      <c r="AG50" s="167">
        <v>299</v>
      </c>
      <c r="AH50" s="168">
        <v>228</v>
      </c>
      <c r="AI50" s="168">
        <v>243</v>
      </c>
      <c r="AJ50" s="168">
        <v>82</v>
      </c>
      <c r="AK50" s="168">
        <v>3</v>
      </c>
      <c r="AL50" s="168">
        <v>0</v>
      </c>
      <c r="AM50" s="192">
        <v>182</v>
      </c>
      <c r="AN50" s="190">
        <v>112</v>
      </c>
      <c r="AO50" s="168">
        <v>33</v>
      </c>
      <c r="AP50" s="191">
        <v>7</v>
      </c>
      <c r="AQ50" s="167">
        <v>128</v>
      </c>
      <c r="AR50" s="168">
        <v>107</v>
      </c>
      <c r="AS50" s="168">
        <v>90</v>
      </c>
      <c r="AT50" s="192">
        <v>7</v>
      </c>
      <c r="AU50" s="315"/>
      <c r="AV50" s="315"/>
      <c r="AW50" s="315"/>
    </row>
    <row r="51" spans="1:49">
      <c r="A51" s="312" t="s">
        <v>429</v>
      </c>
      <c r="B51" s="126">
        <v>310</v>
      </c>
      <c r="C51" s="170">
        <v>353083.8</v>
      </c>
      <c r="D51" s="190">
        <v>302</v>
      </c>
      <c r="E51" s="168">
        <v>168</v>
      </c>
      <c r="F51" s="168">
        <v>253</v>
      </c>
      <c r="G51" s="168">
        <v>203</v>
      </c>
      <c r="H51" s="168">
        <v>0</v>
      </c>
      <c r="I51" s="168">
        <v>65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210</v>
      </c>
      <c r="W51" s="168">
        <v>92</v>
      </c>
      <c r="X51" s="168">
        <v>0</v>
      </c>
      <c r="Y51" s="168">
        <v>78</v>
      </c>
      <c r="Z51" s="168">
        <v>154</v>
      </c>
      <c r="AA51" s="168">
        <v>0</v>
      </c>
      <c r="AB51" s="168">
        <v>70</v>
      </c>
      <c r="AC51" s="169">
        <v>345438.14</v>
      </c>
      <c r="AD51" s="169">
        <v>343971.51</v>
      </c>
      <c r="AE51" s="169">
        <v>1466.63</v>
      </c>
      <c r="AF51" s="212">
        <v>6</v>
      </c>
      <c r="AG51" s="167">
        <v>247</v>
      </c>
      <c r="AH51" s="168">
        <v>128</v>
      </c>
      <c r="AI51" s="168">
        <v>137</v>
      </c>
      <c r="AJ51" s="168">
        <v>52</v>
      </c>
      <c r="AK51" s="168">
        <v>7</v>
      </c>
      <c r="AL51" s="168">
        <v>1</v>
      </c>
      <c r="AM51" s="192">
        <v>123</v>
      </c>
      <c r="AN51" s="190">
        <v>26</v>
      </c>
      <c r="AO51" s="168">
        <v>8</v>
      </c>
      <c r="AP51" s="191">
        <v>6</v>
      </c>
      <c r="AQ51" s="167">
        <v>125</v>
      </c>
      <c r="AR51" s="168">
        <v>84</v>
      </c>
      <c r="AS51" s="168">
        <v>89</v>
      </c>
      <c r="AT51" s="192">
        <v>0</v>
      </c>
      <c r="AU51" s="315"/>
      <c r="AV51" s="315"/>
      <c r="AW51" s="315"/>
    </row>
    <row r="52" spans="1:49">
      <c r="A52" s="312" t="s">
        <v>430</v>
      </c>
      <c r="B52" s="126">
        <v>75</v>
      </c>
      <c r="C52" s="170">
        <v>56158.39</v>
      </c>
      <c r="D52" s="190">
        <v>75</v>
      </c>
      <c r="E52" s="168">
        <v>49</v>
      </c>
      <c r="F52" s="168">
        <v>57</v>
      </c>
      <c r="G52" s="168">
        <v>49</v>
      </c>
      <c r="H52" s="168">
        <v>0</v>
      </c>
      <c r="I52" s="168">
        <v>13</v>
      </c>
      <c r="J52" s="168">
        <v>0</v>
      </c>
      <c r="K52" s="168">
        <v>1</v>
      </c>
      <c r="L52" s="168">
        <v>0</v>
      </c>
      <c r="M52" s="168">
        <v>0</v>
      </c>
      <c r="N52" s="168">
        <v>1</v>
      </c>
      <c r="O52" s="168">
        <v>0</v>
      </c>
      <c r="P52" s="168">
        <v>0</v>
      </c>
      <c r="Q52" s="168">
        <v>0</v>
      </c>
      <c r="R52" s="168">
        <v>1</v>
      </c>
      <c r="S52" s="168">
        <v>0</v>
      </c>
      <c r="T52" s="168">
        <v>0</v>
      </c>
      <c r="U52" s="168">
        <v>0</v>
      </c>
      <c r="V52" s="168">
        <v>73</v>
      </c>
      <c r="W52" s="168">
        <v>2</v>
      </c>
      <c r="X52" s="168">
        <v>0</v>
      </c>
      <c r="Y52" s="168">
        <v>12</v>
      </c>
      <c r="Z52" s="168">
        <v>45</v>
      </c>
      <c r="AA52" s="168">
        <v>0</v>
      </c>
      <c r="AB52" s="168">
        <v>18</v>
      </c>
      <c r="AC52" s="169">
        <v>56350.33</v>
      </c>
      <c r="AD52" s="169">
        <v>56158.39</v>
      </c>
      <c r="AE52" s="169">
        <v>191.94</v>
      </c>
      <c r="AF52" s="212">
        <v>4</v>
      </c>
      <c r="AG52" s="167">
        <v>62</v>
      </c>
      <c r="AH52" s="168">
        <v>41</v>
      </c>
      <c r="AI52" s="168">
        <v>50</v>
      </c>
      <c r="AJ52" s="168">
        <v>10</v>
      </c>
      <c r="AK52" s="168">
        <v>0</v>
      </c>
      <c r="AL52" s="168">
        <v>6</v>
      </c>
      <c r="AM52" s="192">
        <v>37</v>
      </c>
      <c r="AN52" s="190">
        <v>7</v>
      </c>
      <c r="AO52" s="168">
        <v>5</v>
      </c>
      <c r="AP52" s="191">
        <v>23</v>
      </c>
      <c r="AQ52" s="167">
        <v>23</v>
      </c>
      <c r="AR52" s="168">
        <v>15</v>
      </c>
      <c r="AS52" s="168">
        <v>15</v>
      </c>
      <c r="AT52" s="192">
        <v>9</v>
      </c>
      <c r="AU52" s="315"/>
      <c r="AV52" s="315"/>
      <c r="AW52" s="315"/>
    </row>
    <row r="53" spans="1:49">
      <c r="A53" s="312" t="s">
        <v>431</v>
      </c>
      <c r="B53" s="126">
        <v>146</v>
      </c>
      <c r="C53" s="170">
        <v>161120.27000000002</v>
      </c>
      <c r="D53" s="190">
        <v>149</v>
      </c>
      <c r="E53" s="168">
        <v>95</v>
      </c>
      <c r="F53" s="168">
        <v>117</v>
      </c>
      <c r="G53" s="168">
        <v>98</v>
      </c>
      <c r="H53" s="168">
        <v>0</v>
      </c>
      <c r="I53" s="168">
        <v>36</v>
      </c>
      <c r="J53" s="168">
        <v>0</v>
      </c>
      <c r="K53" s="168">
        <v>0</v>
      </c>
      <c r="L53" s="168">
        <v>0</v>
      </c>
      <c r="M53" s="168">
        <v>0</v>
      </c>
      <c r="N53" s="168">
        <v>1</v>
      </c>
      <c r="O53" s="168">
        <v>0</v>
      </c>
      <c r="P53" s="168">
        <v>0</v>
      </c>
      <c r="Q53" s="168">
        <v>0</v>
      </c>
      <c r="R53" s="168">
        <v>1</v>
      </c>
      <c r="S53" s="168">
        <v>0</v>
      </c>
      <c r="T53" s="168">
        <v>0</v>
      </c>
      <c r="U53" s="168">
        <v>0</v>
      </c>
      <c r="V53" s="168">
        <v>144</v>
      </c>
      <c r="W53" s="168">
        <v>5</v>
      </c>
      <c r="X53" s="168">
        <v>0</v>
      </c>
      <c r="Y53" s="168">
        <v>16</v>
      </c>
      <c r="Z53" s="168">
        <v>104</v>
      </c>
      <c r="AA53" s="168">
        <v>0</v>
      </c>
      <c r="AB53" s="168">
        <v>29</v>
      </c>
      <c r="AC53" s="169">
        <v>164045.10999999999</v>
      </c>
      <c r="AD53" s="169">
        <v>163607.27000000002</v>
      </c>
      <c r="AE53" s="169">
        <v>437.84000000000003</v>
      </c>
      <c r="AF53" s="212">
        <v>6</v>
      </c>
      <c r="AG53" s="167">
        <v>165</v>
      </c>
      <c r="AH53" s="168">
        <v>98</v>
      </c>
      <c r="AI53" s="168">
        <v>137</v>
      </c>
      <c r="AJ53" s="168">
        <v>58</v>
      </c>
      <c r="AK53" s="168">
        <v>6</v>
      </c>
      <c r="AL53" s="168">
        <v>0</v>
      </c>
      <c r="AM53" s="192">
        <v>82</v>
      </c>
      <c r="AN53" s="190">
        <v>79</v>
      </c>
      <c r="AO53" s="168">
        <v>12</v>
      </c>
      <c r="AP53" s="191">
        <v>3</v>
      </c>
      <c r="AQ53" s="167">
        <v>73</v>
      </c>
      <c r="AR53" s="168">
        <v>51</v>
      </c>
      <c r="AS53" s="168">
        <v>56</v>
      </c>
      <c r="AT53" s="192">
        <v>2</v>
      </c>
      <c r="AU53" s="315"/>
      <c r="AV53" s="315"/>
      <c r="AW53" s="315"/>
    </row>
    <row r="54" spans="1:49">
      <c r="A54" s="312" t="s">
        <v>432</v>
      </c>
      <c r="B54" s="126">
        <v>352</v>
      </c>
      <c r="C54" s="170">
        <v>382284.04000000004</v>
      </c>
      <c r="D54" s="190">
        <v>315</v>
      </c>
      <c r="E54" s="168">
        <v>250</v>
      </c>
      <c r="F54" s="168">
        <v>315</v>
      </c>
      <c r="G54" s="168">
        <v>315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280</v>
      </c>
      <c r="W54" s="168">
        <v>35</v>
      </c>
      <c r="X54" s="168">
        <v>0</v>
      </c>
      <c r="Y54" s="168">
        <v>7</v>
      </c>
      <c r="Z54" s="168">
        <v>219</v>
      </c>
      <c r="AA54" s="168">
        <v>0</v>
      </c>
      <c r="AB54" s="168">
        <v>89</v>
      </c>
      <c r="AC54" s="169">
        <v>342855.97</v>
      </c>
      <c r="AD54" s="169">
        <v>340427.05</v>
      </c>
      <c r="AE54" s="169">
        <v>2428.92</v>
      </c>
      <c r="AF54" s="212">
        <v>5.6</v>
      </c>
      <c r="AG54" s="167">
        <v>189</v>
      </c>
      <c r="AH54" s="168">
        <v>144</v>
      </c>
      <c r="AI54" s="168">
        <v>189</v>
      </c>
      <c r="AJ54" s="168">
        <v>34</v>
      </c>
      <c r="AK54" s="168">
        <v>34</v>
      </c>
      <c r="AL54" s="168">
        <v>0</v>
      </c>
      <c r="AM54" s="192">
        <v>114</v>
      </c>
      <c r="AN54" s="190">
        <v>9</v>
      </c>
      <c r="AO54" s="168">
        <v>9</v>
      </c>
      <c r="AP54" s="191">
        <v>0</v>
      </c>
      <c r="AQ54" s="167">
        <v>128</v>
      </c>
      <c r="AR54" s="168">
        <v>108</v>
      </c>
      <c r="AS54" s="168">
        <v>128</v>
      </c>
      <c r="AT54" s="192">
        <v>0</v>
      </c>
      <c r="AU54" s="315"/>
      <c r="AV54" s="315"/>
      <c r="AW54" s="315"/>
    </row>
    <row r="55" spans="1:49" ht="13.5">
      <c r="A55" s="316" t="s">
        <v>433</v>
      </c>
      <c r="B55" s="200">
        <f>SUM(B44:B54)</f>
        <v>2763</v>
      </c>
      <c r="C55" s="174">
        <f t="shared" ref="C55:AT55" si="4">SUM(C44:C54)</f>
        <v>2819231.89</v>
      </c>
      <c r="D55" s="193">
        <f t="shared" si="4"/>
        <v>2425</v>
      </c>
      <c r="E55" s="172">
        <f t="shared" si="4"/>
        <v>1676</v>
      </c>
      <c r="F55" s="172">
        <f t="shared" si="4"/>
        <v>1853</v>
      </c>
      <c r="G55" s="172">
        <f t="shared" si="4"/>
        <v>1593</v>
      </c>
      <c r="H55" s="172">
        <f t="shared" si="4"/>
        <v>0</v>
      </c>
      <c r="I55" s="172">
        <f t="shared" si="4"/>
        <v>358</v>
      </c>
      <c r="J55" s="172">
        <f t="shared" si="4"/>
        <v>5</v>
      </c>
      <c r="K55" s="172">
        <f t="shared" si="4"/>
        <v>2</v>
      </c>
      <c r="L55" s="172">
        <f t="shared" si="4"/>
        <v>0</v>
      </c>
      <c r="M55" s="172">
        <f t="shared" si="4"/>
        <v>0</v>
      </c>
      <c r="N55" s="172">
        <f t="shared" si="4"/>
        <v>12</v>
      </c>
      <c r="O55" s="172">
        <f t="shared" si="4"/>
        <v>0</v>
      </c>
      <c r="P55" s="172">
        <f t="shared" si="4"/>
        <v>0</v>
      </c>
      <c r="Q55" s="172">
        <f t="shared" si="4"/>
        <v>6</v>
      </c>
      <c r="R55" s="172">
        <f t="shared" si="4"/>
        <v>4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2">
        <f t="shared" si="4"/>
        <v>2189</v>
      </c>
      <c r="W55" s="172">
        <f t="shared" si="4"/>
        <v>236</v>
      </c>
      <c r="X55" s="172">
        <f t="shared" si="4"/>
        <v>0</v>
      </c>
      <c r="Y55" s="172">
        <f t="shared" si="4"/>
        <v>322</v>
      </c>
      <c r="Z55" s="172">
        <f t="shared" si="4"/>
        <v>1574</v>
      </c>
      <c r="AA55" s="172">
        <f t="shared" si="4"/>
        <v>0</v>
      </c>
      <c r="AB55" s="172">
        <f t="shared" si="4"/>
        <v>529</v>
      </c>
      <c r="AC55" s="173">
        <f t="shared" si="4"/>
        <v>2473358.9400000004</v>
      </c>
      <c r="AD55" s="173">
        <f t="shared" si="4"/>
        <v>2462642.1199999996</v>
      </c>
      <c r="AE55" s="173">
        <f t="shared" si="4"/>
        <v>10716.82</v>
      </c>
      <c r="AF55" s="213">
        <f>(D44*AF44+D45*AF45+D46*AF46+D47*AF47+D48*AF48+D49*AF49+D50*AF50+D51*AF51+D52*AF52+D53*AF53+D54*AF54)/D55</f>
        <v>5.3637855670103098</v>
      </c>
      <c r="AG55" s="171">
        <f t="shared" si="4"/>
        <v>2304</v>
      </c>
      <c r="AH55" s="172">
        <f t="shared" si="4"/>
        <v>1587</v>
      </c>
      <c r="AI55" s="172">
        <f t="shared" si="4"/>
        <v>1767</v>
      </c>
      <c r="AJ55" s="172">
        <f t="shared" si="4"/>
        <v>524</v>
      </c>
      <c r="AK55" s="172">
        <f t="shared" si="4"/>
        <v>82</v>
      </c>
      <c r="AL55" s="172">
        <f t="shared" si="4"/>
        <v>19</v>
      </c>
      <c r="AM55" s="195">
        <f t="shared" si="4"/>
        <v>1252</v>
      </c>
      <c r="AN55" s="193">
        <f t="shared" si="4"/>
        <v>421</v>
      </c>
      <c r="AO55" s="172">
        <f t="shared" si="4"/>
        <v>206</v>
      </c>
      <c r="AP55" s="194">
        <f t="shared" si="4"/>
        <v>240</v>
      </c>
      <c r="AQ55" s="171">
        <f t="shared" si="4"/>
        <v>1088</v>
      </c>
      <c r="AR55" s="172">
        <f t="shared" si="4"/>
        <v>820</v>
      </c>
      <c r="AS55" s="172">
        <f t="shared" si="4"/>
        <v>796</v>
      </c>
      <c r="AT55" s="195">
        <f t="shared" si="4"/>
        <v>92</v>
      </c>
      <c r="AU55" s="317"/>
      <c r="AV55" s="317"/>
      <c r="AW55" s="317"/>
    </row>
    <row r="56" spans="1:49">
      <c r="A56" s="312" t="s">
        <v>434</v>
      </c>
      <c r="B56" s="126">
        <v>232</v>
      </c>
      <c r="C56" s="170">
        <v>195009.77</v>
      </c>
      <c r="D56" s="190">
        <v>236</v>
      </c>
      <c r="E56" s="168">
        <v>156</v>
      </c>
      <c r="F56" s="168">
        <v>190</v>
      </c>
      <c r="G56" s="168">
        <v>149</v>
      </c>
      <c r="H56" s="168">
        <v>0</v>
      </c>
      <c r="I56" s="168">
        <v>56</v>
      </c>
      <c r="J56" s="168">
        <v>0</v>
      </c>
      <c r="K56" s="168">
        <v>0</v>
      </c>
      <c r="L56" s="168">
        <v>0</v>
      </c>
      <c r="M56" s="168">
        <v>0</v>
      </c>
      <c r="N56" s="168">
        <v>1</v>
      </c>
      <c r="O56" s="168">
        <v>0</v>
      </c>
      <c r="P56" s="168">
        <v>0</v>
      </c>
      <c r="Q56" s="168">
        <v>2</v>
      </c>
      <c r="R56" s="168">
        <v>0</v>
      </c>
      <c r="S56" s="168">
        <v>0</v>
      </c>
      <c r="T56" s="168">
        <v>0</v>
      </c>
      <c r="U56" s="168">
        <v>0</v>
      </c>
      <c r="V56" s="168">
        <v>218</v>
      </c>
      <c r="W56" s="168">
        <v>18</v>
      </c>
      <c r="X56" s="168">
        <v>0</v>
      </c>
      <c r="Y56" s="168">
        <v>11</v>
      </c>
      <c r="Z56" s="168">
        <v>164</v>
      </c>
      <c r="AA56" s="168">
        <v>0</v>
      </c>
      <c r="AB56" s="168">
        <v>61</v>
      </c>
      <c r="AC56" s="169">
        <v>191325.7</v>
      </c>
      <c r="AD56" s="169">
        <v>190968.25</v>
      </c>
      <c r="AE56" s="169">
        <v>357.45</v>
      </c>
      <c r="AF56" s="212">
        <v>4.5397881355932199</v>
      </c>
      <c r="AG56" s="167">
        <v>236</v>
      </c>
      <c r="AH56" s="168">
        <v>165</v>
      </c>
      <c r="AI56" s="168">
        <v>203</v>
      </c>
      <c r="AJ56" s="168">
        <v>27</v>
      </c>
      <c r="AK56" s="168">
        <v>2</v>
      </c>
      <c r="AL56" s="168">
        <v>0</v>
      </c>
      <c r="AM56" s="192">
        <v>94</v>
      </c>
      <c r="AN56" s="190">
        <v>117</v>
      </c>
      <c r="AO56" s="168">
        <v>24</v>
      </c>
      <c r="AP56" s="191">
        <v>192</v>
      </c>
      <c r="AQ56" s="167">
        <v>73</v>
      </c>
      <c r="AR56" s="168">
        <v>52</v>
      </c>
      <c r="AS56" s="168">
        <v>50</v>
      </c>
      <c r="AT56" s="192">
        <v>2</v>
      </c>
      <c r="AU56" s="315"/>
      <c r="AV56" s="315"/>
      <c r="AW56" s="315"/>
    </row>
    <row r="57" spans="1:49">
      <c r="A57" s="312" t="s">
        <v>435</v>
      </c>
      <c r="B57" s="126">
        <v>96</v>
      </c>
      <c r="C57" s="170">
        <v>82371.16</v>
      </c>
      <c r="D57" s="190">
        <v>90</v>
      </c>
      <c r="E57" s="168">
        <v>68</v>
      </c>
      <c r="F57" s="168">
        <v>70</v>
      </c>
      <c r="G57" s="168">
        <v>59</v>
      </c>
      <c r="H57" s="168">
        <v>0</v>
      </c>
      <c r="I57" s="168">
        <v>17</v>
      </c>
      <c r="J57" s="168">
        <v>0</v>
      </c>
      <c r="K57" s="168">
        <v>4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1</v>
      </c>
      <c r="R57" s="168">
        <v>0</v>
      </c>
      <c r="S57" s="168">
        <v>0</v>
      </c>
      <c r="T57" s="168">
        <v>0</v>
      </c>
      <c r="U57" s="168">
        <v>0</v>
      </c>
      <c r="V57" s="168">
        <v>81</v>
      </c>
      <c r="W57" s="168">
        <v>9</v>
      </c>
      <c r="X57" s="168">
        <v>0</v>
      </c>
      <c r="Y57" s="168">
        <v>6</v>
      </c>
      <c r="Z57" s="168">
        <v>67</v>
      </c>
      <c r="AA57" s="168">
        <v>0</v>
      </c>
      <c r="AB57" s="168">
        <v>17</v>
      </c>
      <c r="AC57" s="169">
        <v>77550.27</v>
      </c>
      <c r="AD57" s="169">
        <v>77214.759999999995</v>
      </c>
      <c r="AE57" s="169">
        <v>335.51</v>
      </c>
      <c r="AF57" s="212">
        <v>4.7</v>
      </c>
      <c r="AG57" s="167">
        <v>111</v>
      </c>
      <c r="AH57" s="168">
        <v>85</v>
      </c>
      <c r="AI57" s="168">
        <v>95</v>
      </c>
      <c r="AJ57" s="168">
        <v>6</v>
      </c>
      <c r="AK57" s="168">
        <v>2</v>
      </c>
      <c r="AL57" s="168">
        <v>0</v>
      </c>
      <c r="AM57" s="192">
        <v>103</v>
      </c>
      <c r="AN57" s="190">
        <v>11</v>
      </c>
      <c r="AO57" s="168">
        <v>4</v>
      </c>
      <c r="AP57" s="191">
        <v>5</v>
      </c>
      <c r="AQ57" s="167">
        <v>36</v>
      </c>
      <c r="AR57" s="168">
        <v>28</v>
      </c>
      <c r="AS57" s="168">
        <v>26</v>
      </c>
      <c r="AT57" s="192">
        <v>0</v>
      </c>
      <c r="AU57" s="315"/>
      <c r="AV57" s="315"/>
      <c r="AW57" s="315"/>
    </row>
    <row r="58" spans="1:49">
      <c r="A58" s="312" t="s">
        <v>436</v>
      </c>
      <c r="B58" s="126">
        <v>194</v>
      </c>
      <c r="C58" s="170">
        <v>151093.96</v>
      </c>
      <c r="D58" s="190">
        <v>182</v>
      </c>
      <c r="E58" s="168">
        <v>135</v>
      </c>
      <c r="F58" s="168">
        <v>182</v>
      </c>
      <c r="G58" s="168">
        <v>182</v>
      </c>
      <c r="H58" s="168">
        <v>0</v>
      </c>
      <c r="I58" s="168">
        <v>27</v>
      </c>
      <c r="J58" s="168">
        <v>1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1</v>
      </c>
      <c r="R58" s="168">
        <v>0</v>
      </c>
      <c r="S58" s="168">
        <v>0</v>
      </c>
      <c r="T58" s="168">
        <v>0</v>
      </c>
      <c r="U58" s="168">
        <v>0</v>
      </c>
      <c r="V58" s="168">
        <v>180</v>
      </c>
      <c r="W58" s="168">
        <v>2</v>
      </c>
      <c r="X58" s="168">
        <v>0</v>
      </c>
      <c r="Y58" s="168">
        <v>6</v>
      </c>
      <c r="Z58" s="168">
        <v>155</v>
      </c>
      <c r="AA58" s="168">
        <v>1</v>
      </c>
      <c r="AB58" s="168">
        <v>20</v>
      </c>
      <c r="AC58" s="169">
        <v>139121.4</v>
      </c>
      <c r="AD58" s="169">
        <v>138331.24</v>
      </c>
      <c r="AE58" s="169">
        <v>790.16</v>
      </c>
      <c r="AF58" s="212">
        <v>3.89</v>
      </c>
      <c r="AG58" s="167">
        <v>159</v>
      </c>
      <c r="AH58" s="168">
        <v>116</v>
      </c>
      <c r="AI58" s="168">
        <v>159</v>
      </c>
      <c r="AJ58" s="168">
        <v>9</v>
      </c>
      <c r="AK58" s="168">
        <v>5</v>
      </c>
      <c r="AL58" s="168">
        <v>8</v>
      </c>
      <c r="AM58" s="192">
        <v>76</v>
      </c>
      <c r="AN58" s="190">
        <v>61</v>
      </c>
      <c r="AO58" s="168">
        <v>58</v>
      </c>
      <c r="AP58" s="191">
        <v>67</v>
      </c>
      <c r="AQ58" s="167">
        <v>23</v>
      </c>
      <c r="AR58" s="168">
        <v>19</v>
      </c>
      <c r="AS58" s="168">
        <v>23</v>
      </c>
      <c r="AT58" s="192">
        <v>13</v>
      </c>
      <c r="AU58" s="315"/>
      <c r="AV58" s="315"/>
      <c r="AW58" s="315"/>
    </row>
    <row r="59" spans="1:49">
      <c r="A59" s="312" t="s">
        <v>437</v>
      </c>
      <c r="B59" s="126">
        <v>59</v>
      </c>
      <c r="C59" s="170">
        <v>44523.98</v>
      </c>
      <c r="D59" s="190">
        <v>62</v>
      </c>
      <c r="E59" s="168">
        <v>49</v>
      </c>
      <c r="F59" s="168">
        <v>46</v>
      </c>
      <c r="G59" s="168">
        <v>38</v>
      </c>
      <c r="H59" s="168">
        <v>0</v>
      </c>
      <c r="I59" s="168">
        <v>8</v>
      </c>
      <c r="J59" s="168">
        <v>1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1</v>
      </c>
      <c r="S59" s="168">
        <v>0</v>
      </c>
      <c r="T59" s="168">
        <v>0</v>
      </c>
      <c r="U59" s="168">
        <v>0</v>
      </c>
      <c r="V59" s="168">
        <v>57</v>
      </c>
      <c r="W59" s="168">
        <v>5</v>
      </c>
      <c r="X59" s="168">
        <v>0</v>
      </c>
      <c r="Y59" s="168">
        <v>10</v>
      </c>
      <c r="Z59" s="168">
        <v>38</v>
      </c>
      <c r="AA59" s="168">
        <v>0</v>
      </c>
      <c r="AB59" s="168">
        <v>14</v>
      </c>
      <c r="AC59" s="169">
        <v>45899.520000000004</v>
      </c>
      <c r="AD59" s="169">
        <v>45636.26</v>
      </c>
      <c r="AE59" s="169">
        <v>263.26</v>
      </c>
      <c r="AF59" s="212">
        <v>4.0999999999999996</v>
      </c>
      <c r="AG59" s="167">
        <v>65</v>
      </c>
      <c r="AH59" s="168">
        <v>54</v>
      </c>
      <c r="AI59" s="168">
        <v>51</v>
      </c>
      <c r="AJ59" s="168">
        <v>9</v>
      </c>
      <c r="AK59" s="168">
        <v>4</v>
      </c>
      <c r="AL59" s="168">
        <v>1</v>
      </c>
      <c r="AM59" s="192">
        <v>35</v>
      </c>
      <c r="AN59" s="190">
        <v>2</v>
      </c>
      <c r="AO59" s="168">
        <v>2</v>
      </c>
      <c r="AP59" s="191">
        <v>3</v>
      </c>
      <c r="AQ59" s="167">
        <v>24</v>
      </c>
      <c r="AR59" s="168">
        <v>17</v>
      </c>
      <c r="AS59" s="168">
        <v>18</v>
      </c>
      <c r="AT59" s="192">
        <v>4</v>
      </c>
      <c r="AU59" s="315"/>
      <c r="AV59" s="315"/>
      <c r="AW59" s="315"/>
    </row>
    <row r="60" spans="1:49">
      <c r="A60" s="312" t="s">
        <v>438</v>
      </c>
      <c r="B60" s="126">
        <v>43</v>
      </c>
      <c r="C60" s="170">
        <v>34026.94</v>
      </c>
      <c r="D60" s="190">
        <v>47</v>
      </c>
      <c r="E60" s="168">
        <v>37</v>
      </c>
      <c r="F60" s="168">
        <v>35</v>
      </c>
      <c r="G60" s="168">
        <v>34</v>
      </c>
      <c r="H60" s="168">
        <v>0</v>
      </c>
      <c r="I60" s="168">
        <v>6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43</v>
      </c>
      <c r="W60" s="168">
        <v>4</v>
      </c>
      <c r="X60" s="168">
        <v>0</v>
      </c>
      <c r="Y60" s="168">
        <v>2</v>
      </c>
      <c r="Z60" s="168">
        <v>40</v>
      </c>
      <c r="AA60" s="168">
        <v>0</v>
      </c>
      <c r="AB60" s="168">
        <v>5</v>
      </c>
      <c r="AC60" s="169">
        <v>35235.769999999997</v>
      </c>
      <c r="AD60" s="169">
        <v>35033.340000000004</v>
      </c>
      <c r="AE60" s="169">
        <v>202.42999999999998</v>
      </c>
      <c r="AF60" s="212">
        <v>4.0106382978723403</v>
      </c>
      <c r="AG60" s="167">
        <v>54</v>
      </c>
      <c r="AH60" s="168">
        <v>38</v>
      </c>
      <c r="AI60" s="168">
        <v>45</v>
      </c>
      <c r="AJ60" s="168">
        <v>10</v>
      </c>
      <c r="AK60" s="168">
        <v>2</v>
      </c>
      <c r="AL60" s="168">
        <v>3</v>
      </c>
      <c r="AM60" s="192">
        <v>9</v>
      </c>
      <c r="AN60" s="190">
        <v>3</v>
      </c>
      <c r="AO60" s="168">
        <v>2</v>
      </c>
      <c r="AP60" s="191">
        <v>2</v>
      </c>
      <c r="AQ60" s="167">
        <v>16</v>
      </c>
      <c r="AR60" s="168">
        <v>14</v>
      </c>
      <c r="AS60" s="168">
        <v>11</v>
      </c>
      <c r="AT60" s="192">
        <v>0</v>
      </c>
      <c r="AU60" s="315"/>
      <c r="AV60" s="315"/>
      <c r="AW60" s="315"/>
    </row>
    <row r="61" spans="1:49">
      <c r="A61" s="312" t="s">
        <v>439</v>
      </c>
      <c r="B61" s="126">
        <v>428</v>
      </c>
      <c r="C61" s="170">
        <v>461753.74</v>
      </c>
      <c r="D61" s="190">
        <v>364</v>
      </c>
      <c r="E61" s="168">
        <v>182</v>
      </c>
      <c r="F61" s="168">
        <v>234</v>
      </c>
      <c r="G61" s="168">
        <v>180</v>
      </c>
      <c r="H61" s="168">
        <v>0</v>
      </c>
      <c r="I61" s="168">
        <v>73</v>
      </c>
      <c r="J61" s="168">
        <v>2</v>
      </c>
      <c r="K61" s="168">
        <v>3</v>
      </c>
      <c r="L61" s="168">
        <v>0</v>
      </c>
      <c r="M61" s="168">
        <v>0</v>
      </c>
      <c r="N61" s="168">
        <v>2</v>
      </c>
      <c r="O61" s="168">
        <v>0</v>
      </c>
      <c r="P61" s="168">
        <v>0</v>
      </c>
      <c r="Q61" s="168">
        <v>1</v>
      </c>
      <c r="R61" s="168">
        <v>0</v>
      </c>
      <c r="S61" s="168">
        <v>0</v>
      </c>
      <c r="T61" s="168">
        <v>0</v>
      </c>
      <c r="U61" s="168">
        <v>0</v>
      </c>
      <c r="V61" s="168">
        <v>342</v>
      </c>
      <c r="W61" s="168">
        <v>22</v>
      </c>
      <c r="X61" s="168">
        <v>0</v>
      </c>
      <c r="Y61" s="168">
        <v>69</v>
      </c>
      <c r="Z61" s="168">
        <v>261</v>
      </c>
      <c r="AA61" s="168">
        <v>0</v>
      </c>
      <c r="AB61" s="168">
        <v>34</v>
      </c>
      <c r="AC61" s="169">
        <v>363328.39999999997</v>
      </c>
      <c r="AD61" s="169">
        <v>361610.29</v>
      </c>
      <c r="AE61" s="169">
        <v>1718.11</v>
      </c>
      <c r="AF61" s="212">
        <v>5.475082417582418</v>
      </c>
      <c r="AG61" s="167">
        <v>501</v>
      </c>
      <c r="AH61" s="168">
        <v>254</v>
      </c>
      <c r="AI61" s="168">
        <v>366</v>
      </c>
      <c r="AJ61" s="168">
        <v>63</v>
      </c>
      <c r="AK61" s="168">
        <v>5</v>
      </c>
      <c r="AL61" s="168">
        <v>0</v>
      </c>
      <c r="AM61" s="192">
        <v>277</v>
      </c>
      <c r="AN61" s="190">
        <v>111</v>
      </c>
      <c r="AO61" s="168">
        <v>43</v>
      </c>
      <c r="AP61" s="191">
        <v>103</v>
      </c>
      <c r="AQ61" s="167">
        <v>120</v>
      </c>
      <c r="AR61" s="168">
        <v>69</v>
      </c>
      <c r="AS61" s="168">
        <v>73</v>
      </c>
      <c r="AT61" s="192">
        <v>60</v>
      </c>
      <c r="AU61" s="315"/>
      <c r="AV61" s="315"/>
      <c r="AW61" s="315"/>
    </row>
    <row r="62" spans="1:49">
      <c r="A62" s="312" t="s">
        <v>440</v>
      </c>
      <c r="B62" s="126">
        <v>57</v>
      </c>
      <c r="C62" s="170">
        <v>60138.54</v>
      </c>
      <c r="D62" s="190">
        <v>45</v>
      </c>
      <c r="E62" s="168">
        <v>32</v>
      </c>
      <c r="F62" s="168">
        <v>38</v>
      </c>
      <c r="G62" s="168">
        <v>30</v>
      </c>
      <c r="H62" s="168">
        <v>0</v>
      </c>
      <c r="I62" s="168">
        <v>16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45</v>
      </c>
      <c r="W62" s="168">
        <v>0</v>
      </c>
      <c r="X62" s="168">
        <v>0</v>
      </c>
      <c r="Y62" s="168">
        <v>7</v>
      </c>
      <c r="Z62" s="168">
        <v>31</v>
      </c>
      <c r="AA62" s="168">
        <v>0</v>
      </c>
      <c r="AB62" s="168">
        <v>7</v>
      </c>
      <c r="AC62" s="169">
        <v>45682.559999999998</v>
      </c>
      <c r="AD62" s="169">
        <v>45527.94</v>
      </c>
      <c r="AE62" s="169">
        <v>154.62</v>
      </c>
      <c r="AF62" s="212">
        <v>5.4079999999999995</v>
      </c>
      <c r="AG62" s="167">
        <v>58</v>
      </c>
      <c r="AH62" s="168">
        <v>43</v>
      </c>
      <c r="AI62" s="168">
        <v>50</v>
      </c>
      <c r="AJ62" s="168">
        <v>2</v>
      </c>
      <c r="AK62" s="168">
        <v>0</v>
      </c>
      <c r="AL62" s="168">
        <v>0</v>
      </c>
      <c r="AM62" s="192">
        <v>46</v>
      </c>
      <c r="AN62" s="190">
        <v>7</v>
      </c>
      <c r="AO62" s="168">
        <v>7</v>
      </c>
      <c r="AP62" s="191">
        <v>18</v>
      </c>
      <c r="AQ62" s="167">
        <v>15</v>
      </c>
      <c r="AR62" s="168">
        <v>10</v>
      </c>
      <c r="AS62" s="168">
        <v>12</v>
      </c>
      <c r="AT62" s="192">
        <v>7</v>
      </c>
      <c r="AU62" s="315"/>
      <c r="AV62" s="315"/>
      <c r="AW62" s="315"/>
    </row>
    <row r="63" spans="1:49">
      <c r="A63" s="312" t="s">
        <v>441</v>
      </c>
      <c r="B63" s="126">
        <v>282</v>
      </c>
      <c r="C63" s="170">
        <v>313105.91000000003</v>
      </c>
      <c r="D63" s="190">
        <v>285</v>
      </c>
      <c r="E63" s="168">
        <v>161</v>
      </c>
      <c r="F63" s="168">
        <v>215</v>
      </c>
      <c r="G63" s="168">
        <v>129</v>
      </c>
      <c r="H63" s="168">
        <v>0</v>
      </c>
      <c r="I63" s="168">
        <v>97</v>
      </c>
      <c r="J63" s="168">
        <v>0</v>
      </c>
      <c r="K63" s="168">
        <v>0</v>
      </c>
      <c r="L63" s="168">
        <v>0</v>
      </c>
      <c r="M63" s="168">
        <v>0</v>
      </c>
      <c r="N63" s="168">
        <v>1</v>
      </c>
      <c r="O63" s="168">
        <v>0</v>
      </c>
      <c r="P63" s="168">
        <v>0</v>
      </c>
      <c r="Q63" s="168">
        <v>4</v>
      </c>
      <c r="R63" s="168">
        <v>0</v>
      </c>
      <c r="S63" s="168">
        <v>0</v>
      </c>
      <c r="T63" s="168">
        <v>0</v>
      </c>
      <c r="U63" s="168">
        <v>0</v>
      </c>
      <c r="V63" s="168">
        <v>267</v>
      </c>
      <c r="W63" s="168">
        <v>18</v>
      </c>
      <c r="X63" s="168">
        <v>0</v>
      </c>
      <c r="Y63" s="168">
        <v>69</v>
      </c>
      <c r="Z63" s="168">
        <v>182</v>
      </c>
      <c r="AA63" s="168">
        <v>0</v>
      </c>
      <c r="AB63" s="168">
        <v>34</v>
      </c>
      <c r="AC63" s="169">
        <v>317725.37</v>
      </c>
      <c r="AD63" s="169">
        <v>315599.3</v>
      </c>
      <c r="AE63" s="169">
        <v>2126.0699999999997</v>
      </c>
      <c r="AF63" s="212">
        <v>6</v>
      </c>
      <c r="AG63" s="167">
        <v>159</v>
      </c>
      <c r="AH63" s="168">
        <v>74</v>
      </c>
      <c r="AI63" s="168">
        <v>159</v>
      </c>
      <c r="AJ63" s="168">
        <v>54</v>
      </c>
      <c r="AK63" s="168">
        <v>0</v>
      </c>
      <c r="AL63" s="168">
        <v>0</v>
      </c>
      <c r="AM63" s="192">
        <v>105</v>
      </c>
      <c r="AN63" s="190">
        <v>63</v>
      </c>
      <c r="AO63" s="168">
        <v>3</v>
      </c>
      <c r="AP63" s="191">
        <v>9</v>
      </c>
      <c r="AQ63" s="167">
        <v>126</v>
      </c>
      <c r="AR63" s="168">
        <v>77</v>
      </c>
      <c r="AS63" s="168">
        <v>60</v>
      </c>
      <c r="AT63" s="192">
        <v>29</v>
      </c>
      <c r="AU63" s="315"/>
      <c r="AV63" s="315"/>
      <c r="AW63" s="315"/>
    </row>
    <row r="64" spans="1:49">
      <c r="A64" s="312" t="s">
        <v>442</v>
      </c>
      <c r="B64" s="126">
        <v>337</v>
      </c>
      <c r="C64" s="170">
        <v>371545.49</v>
      </c>
      <c r="D64" s="190">
        <v>318</v>
      </c>
      <c r="E64" s="168">
        <v>158</v>
      </c>
      <c r="F64" s="168">
        <v>223</v>
      </c>
      <c r="G64" s="168">
        <v>185</v>
      </c>
      <c r="H64" s="168">
        <v>0</v>
      </c>
      <c r="I64" s="168">
        <v>35</v>
      </c>
      <c r="J64" s="168">
        <v>0</v>
      </c>
      <c r="K64" s="168">
        <v>0</v>
      </c>
      <c r="L64" s="168">
        <v>0</v>
      </c>
      <c r="M64" s="168">
        <v>0</v>
      </c>
      <c r="N64" s="168">
        <v>1</v>
      </c>
      <c r="O64" s="168">
        <v>0</v>
      </c>
      <c r="P64" s="168">
        <v>0</v>
      </c>
      <c r="Q64" s="168">
        <v>1</v>
      </c>
      <c r="R64" s="168">
        <v>1</v>
      </c>
      <c r="S64" s="168">
        <v>0</v>
      </c>
      <c r="T64" s="168">
        <v>0</v>
      </c>
      <c r="U64" s="168">
        <v>0</v>
      </c>
      <c r="V64" s="168">
        <v>305</v>
      </c>
      <c r="W64" s="168">
        <v>13</v>
      </c>
      <c r="X64" s="168">
        <v>0</v>
      </c>
      <c r="Y64" s="168">
        <v>30</v>
      </c>
      <c r="Z64" s="168">
        <v>0</v>
      </c>
      <c r="AA64" s="168">
        <v>63</v>
      </c>
      <c r="AB64" s="168">
        <v>225</v>
      </c>
      <c r="AC64" s="169">
        <v>344275.06</v>
      </c>
      <c r="AD64" s="169">
        <v>342851.31</v>
      </c>
      <c r="AE64" s="169">
        <v>1423.75</v>
      </c>
      <c r="AF64" s="212">
        <v>5.818018867924529</v>
      </c>
      <c r="AG64" s="167">
        <v>433</v>
      </c>
      <c r="AH64" s="168">
        <v>222</v>
      </c>
      <c r="AI64" s="168">
        <v>316</v>
      </c>
      <c r="AJ64" s="168">
        <v>60</v>
      </c>
      <c r="AK64" s="168">
        <v>2</v>
      </c>
      <c r="AL64" s="168">
        <v>25</v>
      </c>
      <c r="AM64" s="192">
        <v>346</v>
      </c>
      <c r="AN64" s="190">
        <v>85</v>
      </c>
      <c r="AO64" s="168">
        <v>22</v>
      </c>
      <c r="AP64" s="191">
        <v>151</v>
      </c>
      <c r="AQ64" s="167">
        <v>117</v>
      </c>
      <c r="AR64" s="168">
        <v>67</v>
      </c>
      <c r="AS64" s="168">
        <v>73</v>
      </c>
      <c r="AT64" s="192">
        <v>11</v>
      </c>
      <c r="AU64" s="315"/>
      <c r="AV64" s="315"/>
      <c r="AW64" s="315"/>
    </row>
    <row r="65" spans="1:49">
      <c r="A65" s="312" t="s">
        <v>443</v>
      </c>
      <c r="B65" s="126">
        <v>374</v>
      </c>
      <c r="C65" s="170">
        <v>316065.89</v>
      </c>
      <c r="D65" s="190">
        <v>377</v>
      </c>
      <c r="E65" s="168">
        <v>206</v>
      </c>
      <c r="F65" s="168">
        <v>267</v>
      </c>
      <c r="G65" s="168">
        <v>187</v>
      </c>
      <c r="H65" s="168">
        <v>0</v>
      </c>
      <c r="I65" s="168">
        <v>83</v>
      </c>
      <c r="J65" s="168">
        <v>0</v>
      </c>
      <c r="K65" s="168">
        <v>0</v>
      </c>
      <c r="L65" s="168">
        <v>0</v>
      </c>
      <c r="M65" s="168">
        <v>0</v>
      </c>
      <c r="N65" s="168">
        <v>4</v>
      </c>
      <c r="O65" s="168">
        <v>0</v>
      </c>
      <c r="P65" s="168">
        <v>0</v>
      </c>
      <c r="Q65" s="168">
        <v>2</v>
      </c>
      <c r="R65" s="168">
        <v>18</v>
      </c>
      <c r="S65" s="168">
        <v>0</v>
      </c>
      <c r="T65" s="168">
        <v>0</v>
      </c>
      <c r="U65" s="168">
        <v>0</v>
      </c>
      <c r="V65" s="168">
        <v>356</v>
      </c>
      <c r="W65" s="168">
        <v>21</v>
      </c>
      <c r="X65" s="168">
        <v>0</v>
      </c>
      <c r="Y65" s="168">
        <v>114</v>
      </c>
      <c r="Z65" s="168">
        <v>220</v>
      </c>
      <c r="AA65" s="168">
        <v>0</v>
      </c>
      <c r="AB65" s="168">
        <v>43</v>
      </c>
      <c r="AC65" s="169">
        <v>320479.19</v>
      </c>
      <c r="AD65" s="169">
        <v>319402.73</v>
      </c>
      <c r="AE65" s="169">
        <v>1076.46</v>
      </c>
      <c r="AF65" s="212">
        <v>4.5</v>
      </c>
      <c r="AG65" s="167">
        <v>463</v>
      </c>
      <c r="AH65" s="168">
        <v>246</v>
      </c>
      <c r="AI65" s="168">
        <v>321</v>
      </c>
      <c r="AJ65" s="168">
        <v>175</v>
      </c>
      <c r="AK65" s="168">
        <v>29</v>
      </c>
      <c r="AL65" s="168">
        <v>0</v>
      </c>
      <c r="AM65" s="192">
        <v>259</v>
      </c>
      <c r="AN65" s="190">
        <v>78</v>
      </c>
      <c r="AO65" s="168">
        <v>31</v>
      </c>
      <c r="AP65" s="191">
        <v>238</v>
      </c>
      <c r="AQ65" s="167">
        <v>142</v>
      </c>
      <c r="AR65" s="168">
        <v>85</v>
      </c>
      <c r="AS65" s="168">
        <v>94</v>
      </c>
      <c r="AT65" s="192">
        <v>29</v>
      </c>
      <c r="AU65" s="315"/>
      <c r="AV65" s="315"/>
      <c r="AW65" s="315"/>
    </row>
    <row r="66" spans="1:49">
      <c r="A66" s="312" t="s">
        <v>444</v>
      </c>
      <c r="B66" s="126">
        <v>119</v>
      </c>
      <c r="C66" s="170">
        <v>90986.510000000009</v>
      </c>
      <c r="D66" s="190">
        <v>120</v>
      </c>
      <c r="E66" s="168">
        <v>88</v>
      </c>
      <c r="F66" s="168">
        <v>88</v>
      </c>
      <c r="G66" s="168">
        <v>79</v>
      </c>
      <c r="H66" s="168">
        <v>0</v>
      </c>
      <c r="I66" s="168">
        <v>10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1</v>
      </c>
      <c r="R66" s="168">
        <v>0</v>
      </c>
      <c r="S66" s="168">
        <v>0</v>
      </c>
      <c r="T66" s="168">
        <v>0</v>
      </c>
      <c r="U66" s="168">
        <v>0</v>
      </c>
      <c r="V66" s="168">
        <v>110</v>
      </c>
      <c r="W66" s="168">
        <v>10</v>
      </c>
      <c r="X66" s="168">
        <v>0</v>
      </c>
      <c r="Y66" s="168">
        <v>4</v>
      </c>
      <c r="Z66" s="168">
        <v>65</v>
      </c>
      <c r="AA66" s="168">
        <v>0</v>
      </c>
      <c r="AB66" s="168">
        <v>51</v>
      </c>
      <c r="AC66" s="169">
        <v>89485.41</v>
      </c>
      <c r="AD66" s="169">
        <v>89095.209999999992</v>
      </c>
      <c r="AE66" s="169">
        <v>390.20000000000005</v>
      </c>
      <c r="AF66" s="212">
        <v>5.854166666666667</v>
      </c>
      <c r="AG66" s="167">
        <v>107</v>
      </c>
      <c r="AH66" s="168">
        <v>68</v>
      </c>
      <c r="AI66" s="168">
        <v>84</v>
      </c>
      <c r="AJ66" s="168">
        <v>21</v>
      </c>
      <c r="AK66" s="168">
        <v>1</v>
      </c>
      <c r="AL66" s="168">
        <v>1</v>
      </c>
      <c r="AM66" s="192">
        <v>60</v>
      </c>
      <c r="AN66" s="190">
        <v>5</v>
      </c>
      <c r="AO66" s="168">
        <v>7</v>
      </c>
      <c r="AP66" s="191">
        <v>3</v>
      </c>
      <c r="AQ66" s="167">
        <v>51</v>
      </c>
      <c r="AR66" s="168">
        <v>40</v>
      </c>
      <c r="AS66" s="168">
        <v>40</v>
      </c>
      <c r="AT66" s="192">
        <v>5</v>
      </c>
      <c r="AU66" s="315"/>
      <c r="AV66" s="315"/>
      <c r="AW66" s="315"/>
    </row>
    <row r="67" spans="1:49">
      <c r="A67" s="312" t="s">
        <v>445</v>
      </c>
      <c r="B67" s="126">
        <v>78</v>
      </c>
      <c r="C67" s="170">
        <v>60490.36</v>
      </c>
      <c r="D67" s="190">
        <v>73</v>
      </c>
      <c r="E67" s="168">
        <v>51</v>
      </c>
      <c r="F67" s="168">
        <v>57</v>
      </c>
      <c r="G67" s="168">
        <v>47</v>
      </c>
      <c r="H67" s="168">
        <v>0</v>
      </c>
      <c r="I67" s="168">
        <v>14</v>
      </c>
      <c r="J67" s="168">
        <v>1</v>
      </c>
      <c r="K67" s="168">
        <v>0</v>
      </c>
      <c r="L67" s="168">
        <v>0</v>
      </c>
      <c r="M67" s="168">
        <v>0</v>
      </c>
      <c r="N67" s="168">
        <v>2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70</v>
      </c>
      <c r="W67" s="168">
        <v>3</v>
      </c>
      <c r="X67" s="168">
        <v>0</v>
      </c>
      <c r="Y67" s="168">
        <v>2</v>
      </c>
      <c r="Z67" s="168">
        <v>51</v>
      </c>
      <c r="AA67" s="168">
        <v>0</v>
      </c>
      <c r="AB67" s="168">
        <v>20</v>
      </c>
      <c r="AC67" s="169">
        <v>57756.08</v>
      </c>
      <c r="AD67" s="169">
        <v>57349.61</v>
      </c>
      <c r="AE67" s="169">
        <v>406.47</v>
      </c>
      <c r="AF67" s="212">
        <v>4.2</v>
      </c>
      <c r="AG67" s="167">
        <v>83</v>
      </c>
      <c r="AH67" s="168">
        <v>63</v>
      </c>
      <c r="AI67" s="168">
        <v>67</v>
      </c>
      <c r="AJ67" s="168">
        <v>9</v>
      </c>
      <c r="AK67" s="168">
        <v>1</v>
      </c>
      <c r="AL67" s="168">
        <v>0</v>
      </c>
      <c r="AM67" s="192">
        <v>73</v>
      </c>
      <c r="AN67" s="190">
        <v>17</v>
      </c>
      <c r="AO67" s="168">
        <v>2</v>
      </c>
      <c r="AP67" s="191">
        <v>4</v>
      </c>
      <c r="AQ67" s="167">
        <v>30</v>
      </c>
      <c r="AR67" s="168">
        <v>21</v>
      </c>
      <c r="AS67" s="168">
        <v>24</v>
      </c>
      <c r="AT67" s="192">
        <v>0</v>
      </c>
      <c r="AU67" s="315"/>
      <c r="AV67" s="315"/>
      <c r="AW67" s="315"/>
    </row>
    <row r="68" spans="1:49">
      <c r="A68" s="312" t="s">
        <v>446</v>
      </c>
      <c r="B68" s="126">
        <v>112</v>
      </c>
      <c r="C68" s="170">
        <v>89018.92</v>
      </c>
      <c r="D68" s="190">
        <v>109</v>
      </c>
      <c r="E68" s="168">
        <v>81</v>
      </c>
      <c r="F68" s="168">
        <v>83</v>
      </c>
      <c r="G68" s="168">
        <v>67</v>
      </c>
      <c r="H68" s="168">
        <v>0</v>
      </c>
      <c r="I68" s="168">
        <v>24</v>
      </c>
      <c r="J68" s="168">
        <v>0</v>
      </c>
      <c r="K68" s="168">
        <v>2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98</v>
      </c>
      <c r="W68" s="168">
        <v>11</v>
      </c>
      <c r="X68" s="168">
        <v>0</v>
      </c>
      <c r="Y68" s="168">
        <v>15</v>
      </c>
      <c r="Z68" s="168">
        <v>70</v>
      </c>
      <c r="AA68" s="168">
        <v>0</v>
      </c>
      <c r="AB68" s="168">
        <v>24</v>
      </c>
      <c r="AC68" s="169">
        <v>86803.66</v>
      </c>
      <c r="AD68" s="169">
        <v>86456.83</v>
      </c>
      <c r="AE68" s="169">
        <v>346.83</v>
      </c>
      <c r="AF68" s="212">
        <v>4.3</v>
      </c>
      <c r="AG68" s="167">
        <v>118</v>
      </c>
      <c r="AH68" s="168">
        <v>85</v>
      </c>
      <c r="AI68" s="168">
        <v>98</v>
      </c>
      <c r="AJ68" s="168">
        <v>10</v>
      </c>
      <c r="AK68" s="168">
        <v>0</v>
      </c>
      <c r="AL68" s="168">
        <v>0</v>
      </c>
      <c r="AM68" s="192">
        <v>108</v>
      </c>
      <c r="AN68" s="190">
        <v>25</v>
      </c>
      <c r="AO68" s="168">
        <v>11</v>
      </c>
      <c r="AP68" s="191">
        <v>3</v>
      </c>
      <c r="AQ68" s="167">
        <v>44</v>
      </c>
      <c r="AR68" s="168">
        <v>35</v>
      </c>
      <c r="AS68" s="168">
        <v>27</v>
      </c>
      <c r="AT68" s="192">
        <v>0</v>
      </c>
      <c r="AU68" s="315"/>
      <c r="AV68" s="315"/>
      <c r="AW68" s="315"/>
    </row>
    <row r="69" spans="1:49" ht="13.5">
      <c r="A69" s="316" t="s">
        <v>447</v>
      </c>
      <c r="B69" s="200">
        <f>SUM(B56:B68)</f>
        <v>2411</v>
      </c>
      <c r="C69" s="174">
        <f t="shared" ref="C69:AT69" si="5">SUM(C56:C68)</f>
        <v>2270131.1699999995</v>
      </c>
      <c r="D69" s="193">
        <f t="shared" si="5"/>
        <v>2308</v>
      </c>
      <c r="E69" s="172">
        <f t="shared" si="5"/>
        <v>1404</v>
      </c>
      <c r="F69" s="172">
        <f t="shared" si="5"/>
        <v>1728</v>
      </c>
      <c r="G69" s="172">
        <f t="shared" si="5"/>
        <v>1366</v>
      </c>
      <c r="H69" s="172">
        <f t="shared" si="5"/>
        <v>0</v>
      </c>
      <c r="I69" s="172">
        <f t="shared" si="5"/>
        <v>466</v>
      </c>
      <c r="J69" s="172">
        <f t="shared" si="5"/>
        <v>5</v>
      </c>
      <c r="K69" s="172">
        <f t="shared" si="5"/>
        <v>9</v>
      </c>
      <c r="L69" s="172">
        <f t="shared" si="5"/>
        <v>0</v>
      </c>
      <c r="M69" s="172">
        <f t="shared" si="5"/>
        <v>0</v>
      </c>
      <c r="N69" s="172">
        <f t="shared" si="5"/>
        <v>11</v>
      </c>
      <c r="O69" s="172">
        <f t="shared" si="5"/>
        <v>0</v>
      </c>
      <c r="P69" s="172">
        <f t="shared" si="5"/>
        <v>0</v>
      </c>
      <c r="Q69" s="172">
        <f t="shared" si="5"/>
        <v>13</v>
      </c>
      <c r="R69" s="172">
        <f t="shared" si="5"/>
        <v>20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2172</v>
      </c>
      <c r="W69" s="172">
        <f t="shared" si="5"/>
        <v>136</v>
      </c>
      <c r="X69" s="172">
        <f t="shared" si="5"/>
        <v>0</v>
      </c>
      <c r="Y69" s="172">
        <f t="shared" si="5"/>
        <v>345</v>
      </c>
      <c r="Z69" s="172">
        <f t="shared" si="5"/>
        <v>1344</v>
      </c>
      <c r="AA69" s="172">
        <f t="shared" si="5"/>
        <v>64</v>
      </c>
      <c r="AB69" s="172">
        <f t="shared" si="5"/>
        <v>555</v>
      </c>
      <c r="AC69" s="173">
        <f t="shared" si="5"/>
        <v>2114668.39</v>
      </c>
      <c r="AD69" s="173">
        <f t="shared" si="5"/>
        <v>2105077.0700000003</v>
      </c>
      <c r="AE69" s="173">
        <f t="shared" si="5"/>
        <v>9591.32</v>
      </c>
      <c r="AF69" s="213">
        <f>(D56*AF56+D57*AF57+D58*AF58+D59*AF59+D60*AF60+D61*AF61+D62*AF62+D63*AF63+D64*AF64+D65*AF65+D66*AF66+D67*AF67+D68*AF68)/D69</f>
        <v>5.0328379549393416</v>
      </c>
      <c r="AG69" s="171">
        <f t="shared" si="5"/>
        <v>2547</v>
      </c>
      <c r="AH69" s="172">
        <f t="shared" si="5"/>
        <v>1513</v>
      </c>
      <c r="AI69" s="172">
        <f t="shared" si="5"/>
        <v>2014</v>
      </c>
      <c r="AJ69" s="172">
        <f t="shared" si="5"/>
        <v>455</v>
      </c>
      <c r="AK69" s="172">
        <f t="shared" si="5"/>
        <v>53</v>
      </c>
      <c r="AL69" s="172">
        <f t="shared" si="5"/>
        <v>38</v>
      </c>
      <c r="AM69" s="195">
        <f t="shared" si="5"/>
        <v>1591</v>
      </c>
      <c r="AN69" s="193">
        <f t="shared" si="5"/>
        <v>585</v>
      </c>
      <c r="AO69" s="172">
        <f t="shared" si="5"/>
        <v>216</v>
      </c>
      <c r="AP69" s="194">
        <f t="shared" si="5"/>
        <v>798</v>
      </c>
      <c r="AQ69" s="171">
        <f t="shared" si="5"/>
        <v>817</v>
      </c>
      <c r="AR69" s="172">
        <f t="shared" si="5"/>
        <v>534</v>
      </c>
      <c r="AS69" s="172">
        <f t="shared" si="5"/>
        <v>531</v>
      </c>
      <c r="AT69" s="195">
        <f t="shared" si="5"/>
        <v>160</v>
      </c>
      <c r="AU69" s="317"/>
      <c r="AV69" s="317"/>
      <c r="AW69" s="317"/>
    </row>
    <row r="70" spans="1:49">
      <c r="A70" s="312" t="s">
        <v>448</v>
      </c>
      <c r="B70" s="126">
        <v>581</v>
      </c>
      <c r="C70" s="170">
        <v>631514.96</v>
      </c>
      <c r="D70" s="190">
        <v>574</v>
      </c>
      <c r="E70" s="168">
        <v>343</v>
      </c>
      <c r="F70" s="168">
        <v>439</v>
      </c>
      <c r="G70" s="168">
        <v>291</v>
      </c>
      <c r="H70" s="168">
        <v>0</v>
      </c>
      <c r="I70" s="168">
        <v>190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542</v>
      </c>
      <c r="W70" s="168">
        <v>32</v>
      </c>
      <c r="X70" s="168">
        <v>0</v>
      </c>
      <c r="Y70" s="168">
        <v>50</v>
      </c>
      <c r="Z70" s="168">
        <v>0</v>
      </c>
      <c r="AA70" s="168">
        <v>172</v>
      </c>
      <c r="AB70" s="168">
        <v>352</v>
      </c>
      <c r="AC70" s="169">
        <v>605543.66</v>
      </c>
      <c r="AD70" s="169">
        <v>603582.24</v>
      </c>
      <c r="AE70" s="169">
        <v>1961.42</v>
      </c>
      <c r="AF70" s="212">
        <v>6</v>
      </c>
      <c r="AG70" s="167">
        <v>678</v>
      </c>
      <c r="AH70" s="168">
        <v>376</v>
      </c>
      <c r="AI70" s="168">
        <v>521</v>
      </c>
      <c r="AJ70" s="168">
        <v>9</v>
      </c>
      <c r="AK70" s="168">
        <v>2</v>
      </c>
      <c r="AL70" s="168">
        <v>0</v>
      </c>
      <c r="AM70" s="192">
        <v>667</v>
      </c>
      <c r="AN70" s="190">
        <v>7</v>
      </c>
      <c r="AO70" s="168">
        <v>2</v>
      </c>
      <c r="AP70" s="191">
        <v>0</v>
      </c>
      <c r="AQ70" s="167">
        <v>307</v>
      </c>
      <c r="AR70" s="168">
        <v>205</v>
      </c>
      <c r="AS70" s="168">
        <v>230</v>
      </c>
      <c r="AT70" s="192">
        <v>0</v>
      </c>
      <c r="AU70" s="315"/>
      <c r="AV70" s="315"/>
      <c r="AW70" s="315"/>
    </row>
    <row r="71" spans="1:49">
      <c r="A71" s="312" t="s">
        <v>449</v>
      </c>
      <c r="B71" s="126">
        <v>180</v>
      </c>
      <c r="C71" s="170">
        <v>194778.4</v>
      </c>
      <c r="D71" s="190">
        <v>183</v>
      </c>
      <c r="E71" s="168">
        <v>95</v>
      </c>
      <c r="F71" s="168">
        <v>141</v>
      </c>
      <c r="G71" s="168">
        <v>122</v>
      </c>
      <c r="H71" s="168">
        <v>0</v>
      </c>
      <c r="I71" s="168">
        <v>24</v>
      </c>
      <c r="J71" s="168">
        <v>1</v>
      </c>
      <c r="K71" s="168">
        <v>1</v>
      </c>
      <c r="L71" s="168">
        <v>0</v>
      </c>
      <c r="M71" s="168">
        <v>0</v>
      </c>
      <c r="N71" s="168">
        <v>1</v>
      </c>
      <c r="O71" s="168">
        <v>0</v>
      </c>
      <c r="P71" s="168">
        <v>0</v>
      </c>
      <c r="Q71" s="168">
        <v>2</v>
      </c>
      <c r="R71" s="168">
        <v>0</v>
      </c>
      <c r="S71" s="168">
        <v>0</v>
      </c>
      <c r="T71" s="168">
        <v>0</v>
      </c>
      <c r="U71" s="168">
        <v>0</v>
      </c>
      <c r="V71" s="168">
        <v>181</v>
      </c>
      <c r="W71" s="168">
        <v>2</v>
      </c>
      <c r="X71" s="168">
        <v>0</v>
      </c>
      <c r="Y71" s="168">
        <v>9</v>
      </c>
      <c r="Z71" s="168">
        <v>123</v>
      </c>
      <c r="AA71" s="168">
        <v>0</v>
      </c>
      <c r="AB71" s="168">
        <v>51</v>
      </c>
      <c r="AC71" s="169">
        <v>196858.13999999998</v>
      </c>
      <c r="AD71" s="169">
        <v>195816.02000000002</v>
      </c>
      <c r="AE71" s="169">
        <v>1042.1200000000001</v>
      </c>
      <c r="AF71" s="212">
        <v>5.3811475409836067</v>
      </c>
      <c r="AG71" s="167">
        <v>201</v>
      </c>
      <c r="AH71" s="168">
        <v>113</v>
      </c>
      <c r="AI71" s="168">
        <v>175</v>
      </c>
      <c r="AJ71" s="168">
        <v>9</v>
      </c>
      <c r="AK71" s="168">
        <v>1</v>
      </c>
      <c r="AL71" s="168">
        <v>0</v>
      </c>
      <c r="AM71" s="192">
        <v>137</v>
      </c>
      <c r="AN71" s="190">
        <v>31</v>
      </c>
      <c r="AO71" s="168">
        <v>13</v>
      </c>
      <c r="AP71" s="191">
        <v>28</v>
      </c>
      <c r="AQ71" s="167">
        <v>72</v>
      </c>
      <c r="AR71" s="168">
        <v>45</v>
      </c>
      <c r="AS71" s="168">
        <v>55</v>
      </c>
      <c r="AT71" s="192">
        <v>6</v>
      </c>
      <c r="AU71" s="315"/>
      <c r="AV71" s="315"/>
      <c r="AW71" s="315"/>
    </row>
    <row r="72" spans="1:49">
      <c r="A72" s="312" t="s">
        <v>450</v>
      </c>
      <c r="B72" s="126">
        <v>373</v>
      </c>
      <c r="C72" s="170">
        <v>419440.27</v>
      </c>
      <c r="D72" s="190">
        <v>328</v>
      </c>
      <c r="E72" s="168">
        <v>193</v>
      </c>
      <c r="F72" s="168">
        <v>235</v>
      </c>
      <c r="G72" s="168">
        <v>127</v>
      </c>
      <c r="H72" s="168">
        <v>0</v>
      </c>
      <c r="I72" s="168">
        <v>66</v>
      </c>
      <c r="J72" s="168">
        <v>0</v>
      </c>
      <c r="K72" s="168">
        <v>0</v>
      </c>
      <c r="L72" s="168">
        <v>0</v>
      </c>
      <c r="M72" s="168">
        <v>0</v>
      </c>
      <c r="N72" s="168">
        <v>2</v>
      </c>
      <c r="O72" s="168">
        <v>1</v>
      </c>
      <c r="P72" s="168">
        <v>0</v>
      </c>
      <c r="Q72" s="168">
        <v>1</v>
      </c>
      <c r="R72" s="168">
        <v>1</v>
      </c>
      <c r="S72" s="168">
        <v>0</v>
      </c>
      <c r="T72" s="168">
        <v>0</v>
      </c>
      <c r="U72" s="168">
        <v>0</v>
      </c>
      <c r="V72" s="168">
        <v>328</v>
      </c>
      <c r="W72" s="168">
        <v>0</v>
      </c>
      <c r="X72" s="168">
        <v>0</v>
      </c>
      <c r="Y72" s="168">
        <v>44</v>
      </c>
      <c r="Z72" s="168">
        <v>228</v>
      </c>
      <c r="AA72" s="168">
        <v>0</v>
      </c>
      <c r="AB72" s="168">
        <v>56</v>
      </c>
      <c r="AC72" s="169">
        <v>368749.8</v>
      </c>
      <c r="AD72" s="169">
        <v>366801.26</v>
      </c>
      <c r="AE72" s="169">
        <v>1948.54</v>
      </c>
      <c r="AF72" s="212">
        <v>6</v>
      </c>
      <c r="AG72" s="167">
        <v>418</v>
      </c>
      <c r="AH72" s="168">
        <v>250</v>
      </c>
      <c r="AI72" s="168">
        <v>304</v>
      </c>
      <c r="AJ72" s="168">
        <v>46</v>
      </c>
      <c r="AK72" s="168">
        <v>10</v>
      </c>
      <c r="AL72" s="168">
        <v>3</v>
      </c>
      <c r="AM72" s="192">
        <v>358</v>
      </c>
      <c r="AN72" s="190">
        <v>72</v>
      </c>
      <c r="AO72" s="168">
        <v>16</v>
      </c>
      <c r="AP72" s="191">
        <v>4</v>
      </c>
      <c r="AQ72" s="167">
        <v>149</v>
      </c>
      <c r="AR72" s="168">
        <v>93</v>
      </c>
      <c r="AS72" s="168">
        <v>109</v>
      </c>
      <c r="AT72" s="192">
        <v>0</v>
      </c>
      <c r="AU72" s="315"/>
      <c r="AV72" s="315"/>
      <c r="AW72" s="315"/>
    </row>
    <row r="73" spans="1:49">
      <c r="A73" s="312" t="s">
        <v>451</v>
      </c>
      <c r="B73" s="126">
        <v>164</v>
      </c>
      <c r="C73" s="170">
        <v>181710.76</v>
      </c>
      <c r="D73" s="190">
        <v>165</v>
      </c>
      <c r="E73" s="168">
        <v>105</v>
      </c>
      <c r="F73" s="168">
        <v>117</v>
      </c>
      <c r="G73" s="168">
        <v>102</v>
      </c>
      <c r="H73" s="168">
        <v>0</v>
      </c>
      <c r="I73" s="168">
        <v>21</v>
      </c>
      <c r="J73" s="168">
        <v>0</v>
      </c>
      <c r="K73" s="168">
        <v>0</v>
      </c>
      <c r="L73" s="168">
        <v>0</v>
      </c>
      <c r="M73" s="168">
        <v>0</v>
      </c>
      <c r="N73" s="168">
        <v>1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144</v>
      </c>
      <c r="W73" s="168">
        <v>21</v>
      </c>
      <c r="X73" s="168">
        <v>0</v>
      </c>
      <c r="Y73" s="168">
        <v>8</v>
      </c>
      <c r="Z73" s="168">
        <v>116</v>
      </c>
      <c r="AA73" s="168">
        <v>0</v>
      </c>
      <c r="AB73" s="168">
        <v>41</v>
      </c>
      <c r="AC73" s="169">
        <v>179668.75</v>
      </c>
      <c r="AD73" s="169">
        <v>178727.56</v>
      </c>
      <c r="AE73" s="169">
        <v>941.18999999999994</v>
      </c>
      <c r="AF73" s="212">
        <v>2.8587878787878789</v>
      </c>
      <c r="AG73" s="167">
        <v>169</v>
      </c>
      <c r="AH73" s="168">
        <v>113</v>
      </c>
      <c r="AI73" s="168">
        <v>132</v>
      </c>
      <c r="AJ73" s="168">
        <v>39</v>
      </c>
      <c r="AK73" s="168">
        <v>0</v>
      </c>
      <c r="AL73" s="168">
        <v>1</v>
      </c>
      <c r="AM73" s="192">
        <v>65</v>
      </c>
      <c r="AN73" s="190">
        <v>50</v>
      </c>
      <c r="AO73" s="168">
        <v>10</v>
      </c>
      <c r="AP73" s="191">
        <v>10</v>
      </c>
      <c r="AQ73" s="167">
        <v>90</v>
      </c>
      <c r="AR73" s="168">
        <v>57</v>
      </c>
      <c r="AS73" s="168">
        <v>62</v>
      </c>
      <c r="AT73" s="192">
        <v>0</v>
      </c>
      <c r="AU73" s="315"/>
      <c r="AV73" s="315"/>
      <c r="AW73" s="315"/>
    </row>
    <row r="74" spans="1:49">
      <c r="A74" s="312" t="s">
        <v>452</v>
      </c>
      <c r="B74" s="126">
        <v>32</v>
      </c>
      <c r="C74" s="170">
        <v>35671.42</v>
      </c>
      <c r="D74" s="190">
        <v>34</v>
      </c>
      <c r="E74" s="168">
        <v>12</v>
      </c>
      <c r="F74" s="168">
        <v>26</v>
      </c>
      <c r="G74" s="168">
        <v>20</v>
      </c>
      <c r="H74" s="168">
        <v>0</v>
      </c>
      <c r="I74" s="168">
        <v>9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32</v>
      </c>
      <c r="W74" s="168">
        <v>2</v>
      </c>
      <c r="X74" s="168">
        <v>0</v>
      </c>
      <c r="Y74" s="168">
        <v>0</v>
      </c>
      <c r="Z74" s="168">
        <v>0</v>
      </c>
      <c r="AA74" s="168">
        <v>12</v>
      </c>
      <c r="AB74" s="168">
        <v>22</v>
      </c>
      <c r="AC74" s="169">
        <v>37859.980000000003</v>
      </c>
      <c r="AD74" s="169">
        <v>37719.979999999996</v>
      </c>
      <c r="AE74" s="169">
        <v>140</v>
      </c>
      <c r="AF74" s="212">
        <v>6</v>
      </c>
      <c r="AG74" s="167">
        <v>79</v>
      </c>
      <c r="AH74" s="168">
        <v>34</v>
      </c>
      <c r="AI74" s="168">
        <v>64</v>
      </c>
      <c r="AJ74" s="168">
        <v>0</v>
      </c>
      <c r="AK74" s="168">
        <v>0</v>
      </c>
      <c r="AL74" s="168">
        <v>0</v>
      </c>
      <c r="AM74" s="192">
        <v>0</v>
      </c>
      <c r="AN74" s="190">
        <v>0</v>
      </c>
      <c r="AO74" s="168">
        <v>0</v>
      </c>
      <c r="AP74" s="191">
        <v>0</v>
      </c>
      <c r="AQ74" s="167">
        <v>17</v>
      </c>
      <c r="AR74" s="168">
        <v>9</v>
      </c>
      <c r="AS74" s="168">
        <v>12</v>
      </c>
      <c r="AT74" s="192">
        <v>0</v>
      </c>
      <c r="AU74" s="315"/>
      <c r="AV74" s="315"/>
      <c r="AW74" s="315"/>
    </row>
    <row r="75" spans="1:49">
      <c r="A75" s="312" t="s">
        <v>453</v>
      </c>
      <c r="B75" s="126">
        <v>319</v>
      </c>
      <c r="C75" s="170">
        <v>355553.23</v>
      </c>
      <c r="D75" s="190">
        <v>294</v>
      </c>
      <c r="E75" s="168">
        <v>167</v>
      </c>
      <c r="F75" s="168">
        <v>294</v>
      </c>
      <c r="G75" s="168">
        <v>293</v>
      </c>
      <c r="H75" s="168">
        <v>0</v>
      </c>
      <c r="I75" s="168">
        <v>34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1</v>
      </c>
      <c r="R75" s="168">
        <v>0</v>
      </c>
      <c r="S75" s="168">
        <v>1</v>
      </c>
      <c r="T75" s="168">
        <v>0</v>
      </c>
      <c r="U75" s="168">
        <v>0</v>
      </c>
      <c r="V75" s="168">
        <v>282</v>
      </c>
      <c r="W75" s="168">
        <v>12</v>
      </c>
      <c r="X75" s="168">
        <v>0</v>
      </c>
      <c r="Y75" s="168">
        <v>31</v>
      </c>
      <c r="Z75" s="168">
        <v>200</v>
      </c>
      <c r="AA75" s="168">
        <v>0</v>
      </c>
      <c r="AB75" s="168">
        <v>63</v>
      </c>
      <c r="AC75" s="169">
        <v>315658.32</v>
      </c>
      <c r="AD75" s="169">
        <v>313643.06</v>
      </c>
      <c r="AE75" s="169">
        <v>2015.2600000000002</v>
      </c>
      <c r="AF75" s="212">
        <v>5.5281632653061221</v>
      </c>
      <c r="AG75" s="167">
        <v>390</v>
      </c>
      <c r="AH75" s="168">
        <v>229</v>
      </c>
      <c r="AI75" s="168">
        <v>386</v>
      </c>
      <c r="AJ75" s="168">
        <v>109</v>
      </c>
      <c r="AK75" s="168">
        <v>0</v>
      </c>
      <c r="AL75" s="168">
        <v>0</v>
      </c>
      <c r="AM75" s="192">
        <v>156</v>
      </c>
      <c r="AN75" s="190">
        <v>104</v>
      </c>
      <c r="AO75" s="168">
        <v>17</v>
      </c>
      <c r="AP75" s="191">
        <v>12</v>
      </c>
      <c r="AQ75" s="167">
        <v>105</v>
      </c>
      <c r="AR75" s="168">
        <v>69</v>
      </c>
      <c r="AS75" s="168">
        <v>105</v>
      </c>
      <c r="AT75" s="192">
        <v>7</v>
      </c>
      <c r="AU75" s="315"/>
      <c r="AV75" s="315"/>
      <c r="AW75" s="315"/>
    </row>
    <row r="76" spans="1:49">
      <c r="A76" s="312" t="s">
        <v>454</v>
      </c>
      <c r="B76" s="126">
        <v>602</v>
      </c>
      <c r="C76" s="170">
        <v>645442</v>
      </c>
      <c r="D76" s="190">
        <v>605</v>
      </c>
      <c r="E76" s="168">
        <v>395</v>
      </c>
      <c r="F76" s="168">
        <v>605</v>
      </c>
      <c r="G76" s="168">
        <v>605</v>
      </c>
      <c r="H76" s="168">
        <v>0</v>
      </c>
      <c r="I76" s="168">
        <v>62</v>
      </c>
      <c r="J76" s="168">
        <v>0</v>
      </c>
      <c r="K76" s="168">
        <v>0</v>
      </c>
      <c r="L76" s="168">
        <v>0</v>
      </c>
      <c r="M76" s="168">
        <v>0</v>
      </c>
      <c r="N76" s="168">
        <v>2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555</v>
      </c>
      <c r="W76" s="168">
        <v>50</v>
      </c>
      <c r="X76" s="168">
        <v>0</v>
      </c>
      <c r="Y76" s="168">
        <v>36</v>
      </c>
      <c r="Z76" s="168">
        <v>358</v>
      </c>
      <c r="AA76" s="168">
        <v>0</v>
      </c>
      <c r="AB76" s="168">
        <v>211</v>
      </c>
      <c r="AC76" s="169">
        <v>689260.94</v>
      </c>
      <c r="AD76" s="169">
        <v>686636.69</v>
      </c>
      <c r="AE76" s="169">
        <v>2624.25</v>
      </c>
      <c r="AF76" s="212">
        <v>5.9018181818181823</v>
      </c>
      <c r="AG76" s="167">
        <v>448</v>
      </c>
      <c r="AH76" s="168">
        <v>288</v>
      </c>
      <c r="AI76" s="168">
        <v>448</v>
      </c>
      <c r="AJ76" s="168">
        <v>41</v>
      </c>
      <c r="AK76" s="168">
        <v>0</v>
      </c>
      <c r="AL76" s="168">
        <v>0</v>
      </c>
      <c r="AM76" s="192">
        <v>407</v>
      </c>
      <c r="AN76" s="190">
        <v>14</v>
      </c>
      <c r="AO76" s="168">
        <v>11</v>
      </c>
      <c r="AP76" s="191">
        <v>15</v>
      </c>
      <c r="AQ76" s="167">
        <v>255</v>
      </c>
      <c r="AR76" s="168">
        <v>173</v>
      </c>
      <c r="AS76" s="168">
        <v>255</v>
      </c>
      <c r="AT76" s="192">
        <v>0</v>
      </c>
      <c r="AU76" s="315"/>
      <c r="AV76" s="315"/>
      <c r="AW76" s="315"/>
    </row>
    <row r="77" spans="1:49">
      <c r="A77" s="312" t="s">
        <v>455</v>
      </c>
      <c r="B77" s="126">
        <v>100</v>
      </c>
      <c r="C77" s="170">
        <v>105785.86</v>
      </c>
      <c r="D77" s="190">
        <v>92</v>
      </c>
      <c r="E77" s="168">
        <v>61</v>
      </c>
      <c r="F77" s="168">
        <v>92</v>
      </c>
      <c r="G77" s="168">
        <v>92</v>
      </c>
      <c r="H77" s="168">
        <v>0</v>
      </c>
      <c r="I77" s="168">
        <v>22</v>
      </c>
      <c r="J77" s="168">
        <v>1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89</v>
      </c>
      <c r="W77" s="168">
        <v>3</v>
      </c>
      <c r="X77" s="168">
        <v>0</v>
      </c>
      <c r="Y77" s="168">
        <v>7</v>
      </c>
      <c r="Z77" s="168">
        <v>72</v>
      </c>
      <c r="AA77" s="168">
        <v>0</v>
      </c>
      <c r="AB77" s="168">
        <v>13</v>
      </c>
      <c r="AC77" s="169">
        <v>97231.56</v>
      </c>
      <c r="AD77" s="169">
        <v>96863.06</v>
      </c>
      <c r="AE77" s="169">
        <v>368.5</v>
      </c>
      <c r="AF77" s="212">
        <v>6</v>
      </c>
      <c r="AG77" s="167">
        <v>82</v>
      </c>
      <c r="AH77" s="168">
        <v>60</v>
      </c>
      <c r="AI77" s="168">
        <v>82</v>
      </c>
      <c r="AJ77" s="168">
        <v>6</v>
      </c>
      <c r="AK77" s="168">
        <v>0</v>
      </c>
      <c r="AL77" s="168">
        <v>0</v>
      </c>
      <c r="AM77" s="192">
        <v>76</v>
      </c>
      <c r="AN77" s="190">
        <v>4</v>
      </c>
      <c r="AO77" s="168">
        <v>6</v>
      </c>
      <c r="AP77" s="191">
        <v>23</v>
      </c>
      <c r="AQ77" s="167">
        <v>25</v>
      </c>
      <c r="AR77" s="168">
        <v>14</v>
      </c>
      <c r="AS77" s="168">
        <v>25</v>
      </c>
      <c r="AT77" s="192">
        <v>0</v>
      </c>
      <c r="AU77" s="315"/>
      <c r="AV77" s="315"/>
      <c r="AW77" s="315"/>
    </row>
    <row r="78" spans="1:49">
      <c r="A78" s="312" t="s">
        <v>456</v>
      </c>
      <c r="B78" s="126">
        <v>109</v>
      </c>
      <c r="C78" s="170">
        <v>118384.84</v>
      </c>
      <c r="D78" s="190">
        <v>111</v>
      </c>
      <c r="E78" s="168">
        <v>81</v>
      </c>
      <c r="F78" s="168">
        <v>95</v>
      </c>
      <c r="G78" s="168">
        <v>83</v>
      </c>
      <c r="H78" s="168">
        <v>0</v>
      </c>
      <c r="I78" s="168">
        <v>14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103</v>
      </c>
      <c r="W78" s="168">
        <v>8</v>
      </c>
      <c r="X78" s="168">
        <v>0</v>
      </c>
      <c r="Y78" s="168">
        <v>5</v>
      </c>
      <c r="Z78" s="168">
        <v>70</v>
      </c>
      <c r="AA78" s="168">
        <v>0</v>
      </c>
      <c r="AB78" s="168">
        <v>36</v>
      </c>
      <c r="AC78" s="169">
        <v>119653.69</v>
      </c>
      <c r="AD78" s="169">
        <v>118940.98000000001</v>
      </c>
      <c r="AE78" s="169">
        <v>712.71</v>
      </c>
      <c r="AF78" s="212">
        <v>5.3805405405405402</v>
      </c>
      <c r="AG78" s="167">
        <v>123</v>
      </c>
      <c r="AH78" s="168">
        <v>87</v>
      </c>
      <c r="AI78" s="168">
        <v>113</v>
      </c>
      <c r="AJ78" s="168">
        <v>11</v>
      </c>
      <c r="AK78" s="168">
        <v>0</v>
      </c>
      <c r="AL78" s="168">
        <v>0</v>
      </c>
      <c r="AM78" s="192">
        <v>84</v>
      </c>
      <c r="AN78" s="190">
        <v>17</v>
      </c>
      <c r="AO78" s="168">
        <v>2</v>
      </c>
      <c r="AP78" s="191">
        <v>12</v>
      </c>
      <c r="AQ78" s="167">
        <v>44</v>
      </c>
      <c r="AR78" s="168">
        <v>35</v>
      </c>
      <c r="AS78" s="168">
        <v>37</v>
      </c>
      <c r="AT78" s="192">
        <v>1</v>
      </c>
      <c r="AU78" s="315"/>
      <c r="AV78" s="315"/>
      <c r="AW78" s="315"/>
    </row>
    <row r="79" spans="1:49">
      <c r="A79" s="312" t="s">
        <v>457</v>
      </c>
      <c r="B79" s="126">
        <v>254</v>
      </c>
      <c r="C79" s="170">
        <v>281203.36</v>
      </c>
      <c r="D79" s="190">
        <v>277</v>
      </c>
      <c r="E79" s="168">
        <v>145</v>
      </c>
      <c r="F79" s="168">
        <v>187</v>
      </c>
      <c r="G79" s="168">
        <v>173</v>
      </c>
      <c r="H79" s="168">
        <v>0</v>
      </c>
      <c r="I79" s="168">
        <v>21</v>
      </c>
      <c r="J79" s="168">
        <v>1</v>
      </c>
      <c r="K79" s="168">
        <v>0</v>
      </c>
      <c r="L79" s="168">
        <v>0</v>
      </c>
      <c r="M79" s="168">
        <v>0</v>
      </c>
      <c r="N79" s="168">
        <v>2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259</v>
      </c>
      <c r="W79" s="168">
        <v>18</v>
      </c>
      <c r="X79" s="168">
        <v>0</v>
      </c>
      <c r="Y79" s="168">
        <v>34</v>
      </c>
      <c r="Z79" s="168">
        <v>169</v>
      </c>
      <c r="AA79" s="168">
        <v>0</v>
      </c>
      <c r="AB79" s="168">
        <v>74</v>
      </c>
      <c r="AC79" s="169">
        <v>308667.30000000005</v>
      </c>
      <c r="AD79" s="169">
        <v>305052.65000000002</v>
      </c>
      <c r="AE79" s="169">
        <v>3614.6499999999996</v>
      </c>
      <c r="AF79" s="212">
        <v>5.9</v>
      </c>
      <c r="AG79" s="167">
        <v>339</v>
      </c>
      <c r="AH79" s="168">
        <v>189</v>
      </c>
      <c r="AI79" s="168">
        <v>262</v>
      </c>
      <c r="AJ79" s="168">
        <v>122</v>
      </c>
      <c r="AK79" s="168">
        <v>20</v>
      </c>
      <c r="AL79" s="168">
        <v>15</v>
      </c>
      <c r="AM79" s="192">
        <v>86</v>
      </c>
      <c r="AN79" s="190">
        <v>3</v>
      </c>
      <c r="AO79" s="168">
        <v>121</v>
      </c>
      <c r="AP79" s="191">
        <v>1</v>
      </c>
      <c r="AQ79" s="167">
        <v>140</v>
      </c>
      <c r="AR79" s="168">
        <v>86</v>
      </c>
      <c r="AS79" s="168">
        <v>95</v>
      </c>
      <c r="AT79" s="192">
        <v>20</v>
      </c>
      <c r="AU79" s="315"/>
      <c r="AV79" s="315"/>
      <c r="AW79" s="315"/>
    </row>
    <row r="80" spans="1:49">
      <c r="A80" s="312" t="s">
        <v>458</v>
      </c>
      <c r="B80" s="126">
        <v>81</v>
      </c>
      <c r="C80" s="170">
        <v>89652.819999999992</v>
      </c>
      <c r="D80" s="190">
        <v>95</v>
      </c>
      <c r="E80" s="168">
        <v>51</v>
      </c>
      <c r="F80" s="168">
        <v>73</v>
      </c>
      <c r="G80" s="168">
        <v>64</v>
      </c>
      <c r="H80" s="168">
        <v>0</v>
      </c>
      <c r="I80" s="168">
        <v>12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90</v>
      </c>
      <c r="W80" s="168">
        <v>5</v>
      </c>
      <c r="X80" s="168">
        <v>0</v>
      </c>
      <c r="Y80" s="168">
        <v>10</v>
      </c>
      <c r="Z80" s="168">
        <v>0</v>
      </c>
      <c r="AA80" s="168">
        <v>17</v>
      </c>
      <c r="AB80" s="168">
        <v>68</v>
      </c>
      <c r="AC80" s="169">
        <v>98511.459999999992</v>
      </c>
      <c r="AD80" s="169">
        <v>98261.86</v>
      </c>
      <c r="AE80" s="169">
        <v>249.6</v>
      </c>
      <c r="AF80" s="212">
        <v>6</v>
      </c>
      <c r="AG80" s="167">
        <v>140</v>
      </c>
      <c r="AH80" s="168">
        <v>78</v>
      </c>
      <c r="AI80" s="168">
        <v>111</v>
      </c>
      <c r="AJ80" s="168">
        <v>3</v>
      </c>
      <c r="AK80" s="168">
        <v>1</v>
      </c>
      <c r="AL80" s="168">
        <v>0</v>
      </c>
      <c r="AM80" s="192">
        <v>0</v>
      </c>
      <c r="AN80" s="190">
        <v>5</v>
      </c>
      <c r="AO80" s="168">
        <v>4</v>
      </c>
      <c r="AP80" s="191">
        <v>0</v>
      </c>
      <c r="AQ80" s="167">
        <v>48</v>
      </c>
      <c r="AR80" s="168">
        <v>35</v>
      </c>
      <c r="AS80" s="168">
        <v>38</v>
      </c>
      <c r="AT80" s="192">
        <v>0</v>
      </c>
      <c r="AU80" s="315"/>
      <c r="AV80" s="315"/>
      <c r="AW80" s="315"/>
    </row>
    <row r="81" spans="1:49">
      <c r="A81" s="312" t="s">
        <v>459</v>
      </c>
      <c r="B81" s="126">
        <v>296</v>
      </c>
      <c r="C81" s="170">
        <v>319910.14</v>
      </c>
      <c r="D81" s="190">
        <v>277</v>
      </c>
      <c r="E81" s="168">
        <v>167</v>
      </c>
      <c r="F81" s="168">
        <v>176</v>
      </c>
      <c r="G81" s="168">
        <v>121</v>
      </c>
      <c r="H81" s="168">
        <v>0</v>
      </c>
      <c r="I81" s="168">
        <v>72</v>
      </c>
      <c r="J81" s="168">
        <v>0</v>
      </c>
      <c r="K81" s="168">
        <v>0</v>
      </c>
      <c r="L81" s="168">
        <v>0</v>
      </c>
      <c r="M81" s="168">
        <v>0</v>
      </c>
      <c r="N81" s="168">
        <v>1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255</v>
      </c>
      <c r="W81" s="168">
        <v>22</v>
      </c>
      <c r="X81" s="168">
        <v>0</v>
      </c>
      <c r="Y81" s="168">
        <v>16</v>
      </c>
      <c r="Z81" s="168">
        <v>0</v>
      </c>
      <c r="AA81" s="168">
        <v>82</v>
      </c>
      <c r="AB81" s="168">
        <v>179</v>
      </c>
      <c r="AC81" s="169">
        <v>298335.57</v>
      </c>
      <c r="AD81" s="169">
        <v>297513.7</v>
      </c>
      <c r="AE81" s="169">
        <v>821.86999999999989</v>
      </c>
      <c r="AF81" s="212">
        <v>5.9</v>
      </c>
      <c r="AG81" s="167">
        <v>341</v>
      </c>
      <c r="AH81" s="168">
        <v>177</v>
      </c>
      <c r="AI81" s="168">
        <v>263</v>
      </c>
      <c r="AJ81" s="168">
        <v>115</v>
      </c>
      <c r="AK81" s="168">
        <v>10</v>
      </c>
      <c r="AL81" s="168">
        <v>0</v>
      </c>
      <c r="AM81" s="192">
        <v>216</v>
      </c>
      <c r="AN81" s="190">
        <v>30</v>
      </c>
      <c r="AO81" s="168">
        <v>14</v>
      </c>
      <c r="AP81" s="191">
        <v>14</v>
      </c>
      <c r="AQ81" s="167">
        <v>156</v>
      </c>
      <c r="AR81" s="168">
        <v>93</v>
      </c>
      <c r="AS81" s="168">
        <v>92</v>
      </c>
      <c r="AT81" s="192">
        <v>0</v>
      </c>
      <c r="AU81" s="315"/>
      <c r="AV81" s="315"/>
      <c r="AW81" s="315"/>
    </row>
    <row r="82" spans="1:49">
      <c r="A82" s="312" t="s">
        <v>460</v>
      </c>
      <c r="B82" s="126">
        <v>526</v>
      </c>
      <c r="C82" s="170">
        <v>588373.43999999994</v>
      </c>
      <c r="D82" s="190">
        <v>523</v>
      </c>
      <c r="E82" s="168">
        <v>307</v>
      </c>
      <c r="F82" s="168">
        <v>410</v>
      </c>
      <c r="G82" s="168">
        <v>304</v>
      </c>
      <c r="H82" s="168">
        <v>0</v>
      </c>
      <c r="I82" s="168">
        <v>145</v>
      </c>
      <c r="J82" s="168">
        <v>1</v>
      </c>
      <c r="K82" s="168">
        <v>0</v>
      </c>
      <c r="L82" s="168">
        <v>0</v>
      </c>
      <c r="M82" s="168">
        <v>0</v>
      </c>
      <c r="N82" s="168">
        <v>1</v>
      </c>
      <c r="O82" s="168">
        <v>0</v>
      </c>
      <c r="P82" s="168">
        <v>0</v>
      </c>
      <c r="Q82" s="168">
        <v>2</v>
      </c>
      <c r="R82" s="168">
        <v>0</v>
      </c>
      <c r="S82" s="168">
        <v>0</v>
      </c>
      <c r="T82" s="168">
        <v>0</v>
      </c>
      <c r="U82" s="168">
        <v>0</v>
      </c>
      <c r="V82" s="168">
        <v>505</v>
      </c>
      <c r="W82" s="168">
        <v>18</v>
      </c>
      <c r="X82" s="168">
        <v>0</v>
      </c>
      <c r="Y82" s="168">
        <v>68</v>
      </c>
      <c r="Z82" s="168">
        <v>360</v>
      </c>
      <c r="AA82" s="168">
        <v>0</v>
      </c>
      <c r="AB82" s="168">
        <v>95</v>
      </c>
      <c r="AC82" s="169">
        <v>590710.06000000006</v>
      </c>
      <c r="AD82" s="169">
        <v>588373.43999999994</v>
      </c>
      <c r="AE82" s="169">
        <v>2336.62</v>
      </c>
      <c r="AF82" s="212">
        <v>6</v>
      </c>
      <c r="AG82" s="167">
        <v>545</v>
      </c>
      <c r="AH82" s="168">
        <v>320</v>
      </c>
      <c r="AI82" s="168">
        <v>445</v>
      </c>
      <c r="AJ82" s="168">
        <v>44</v>
      </c>
      <c r="AK82" s="168">
        <v>92</v>
      </c>
      <c r="AL82" s="168">
        <v>216</v>
      </c>
      <c r="AM82" s="192">
        <v>185</v>
      </c>
      <c r="AN82" s="190">
        <v>96</v>
      </c>
      <c r="AO82" s="168">
        <v>31</v>
      </c>
      <c r="AP82" s="191">
        <v>14</v>
      </c>
      <c r="AQ82" s="167">
        <v>268</v>
      </c>
      <c r="AR82" s="168">
        <v>164</v>
      </c>
      <c r="AS82" s="168">
        <v>205</v>
      </c>
      <c r="AT82" s="192">
        <v>216</v>
      </c>
      <c r="AU82" s="315"/>
      <c r="AV82" s="315"/>
      <c r="AW82" s="315"/>
    </row>
    <row r="83" spans="1:49" ht="13.5">
      <c r="A83" s="316" t="s">
        <v>461</v>
      </c>
      <c r="B83" s="200">
        <f>SUM(B70:B82)</f>
        <v>3617</v>
      </c>
      <c r="C83" s="174">
        <f t="shared" ref="C83:AT83" si="6">SUM(C70:C82)</f>
        <v>3967421.4999999995</v>
      </c>
      <c r="D83" s="193">
        <f t="shared" si="6"/>
        <v>3558</v>
      </c>
      <c r="E83" s="172">
        <f t="shared" si="6"/>
        <v>2122</v>
      </c>
      <c r="F83" s="172">
        <f t="shared" si="6"/>
        <v>2890</v>
      </c>
      <c r="G83" s="172">
        <f t="shared" si="6"/>
        <v>2397</v>
      </c>
      <c r="H83" s="172">
        <f t="shared" si="6"/>
        <v>0</v>
      </c>
      <c r="I83" s="172">
        <f t="shared" si="6"/>
        <v>692</v>
      </c>
      <c r="J83" s="172">
        <f t="shared" si="6"/>
        <v>4</v>
      </c>
      <c r="K83" s="172">
        <f t="shared" si="6"/>
        <v>1</v>
      </c>
      <c r="L83" s="172">
        <f t="shared" si="6"/>
        <v>0</v>
      </c>
      <c r="M83" s="172">
        <f t="shared" si="6"/>
        <v>0</v>
      </c>
      <c r="N83" s="172">
        <f t="shared" si="6"/>
        <v>10</v>
      </c>
      <c r="O83" s="172">
        <f t="shared" si="6"/>
        <v>1</v>
      </c>
      <c r="P83" s="172">
        <f t="shared" si="6"/>
        <v>0</v>
      </c>
      <c r="Q83" s="172">
        <f t="shared" si="6"/>
        <v>6</v>
      </c>
      <c r="R83" s="172">
        <f t="shared" si="6"/>
        <v>1</v>
      </c>
      <c r="S83" s="172">
        <f t="shared" si="6"/>
        <v>1</v>
      </c>
      <c r="T83" s="172">
        <f t="shared" si="6"/>
        <v>0</v>
      </c>
      <c r="U83" s="172">
        <f t="shared" si="6"/>
        <v>0</v>
      </c>
      <c r="V83" s="172">
        <f t="shared" si="6"/>
        <v>3365</v>
      </c>
      <c r="W83" s="172">
        <f t="shared" si="6"/>
        <v>193</v>
      </c>
      <c r="X83" s="172">
        <f t="shared" si="6"/>
        <v>0</v>
      </c>
      <c r="Y83" s="172">
        <f t="shared" si="6"/>
        <v>318</v>
      </c>
      <c r="Z83" s="172">
        <f t="shared" si="6"/>
        <v>1696</v>
      </c>
      <c r="AA83" s="172">
        <f t="shared" si="6"/>
        <v>283</v>
      </c>
      <c r="AB83" s="172">
        <f t="shared" si="6"/>
        <v>1261</v>
      </c>
      <c r="AC83" s="173">
        <f t="shared" si="6"/>
        <v>3906709.2299999995</v>
      </c>
      <c r="AD83" s="173">
        <f t="shared" si="6"/>
        <v>3887932.5</v>
      </c>
      <c r="AE83" s="173">
        <f t="shared" si="6"/>
        <v>18776.729999999996</v>
      </c>
      <c r="AF83" s="213">
        <f>(D70*AF70+D71*AF71+D72*AF72+D73*AF73+D74*AF74+D75*AF75+D76*AF76+D77*AF77+D78*AF78+D79*AF79+D80*AF80+D81*AF81+D82*AF82)/D83</f>
        <v>5.731919617762788</v>
      </c>
      <c r="AG83" s="171">
        <f t="shared" si="6"/>
        <v>3953</v>
      </c>
      <c r="AH83" s="172">
        <f t="shared" si="6"/>
        <v>2314</v>
      </c>
      <c r="AI83" s="172">
        <f t="shared" si="6"/>
        <v>3306</v>
      </c>
      <c r="AJ83" s="172">
        <f t="shared" si="6"/>
        <v>554</v>
      </c>
      <c r="AK83" s="172">
        <f t="shared" si="6"/>
        <v>136</v>
      </c>
      <c r="AL83" s="172">
        <f t="shared" si="6"/>
        <v>235</v>
      </c>
      <c r="AM83" s="195">
        <f t="shared" si="6"/>
        <v>2437</v>
      </c>
      <c r="AN83" s="193">
        <f t="shared" si="6"/>
        <v>433</v>
      </c>
      <c r="AO83" s="172">
        <f t="shared" si="6"/>
        <v>247</v>
      </c>
      <c r="AP83" s="194">
        <f t="shared" si="6"/>
        <v>133</v>
      </c>
      <c r="AQ83" s="171">
        <f t="shared" si="6"/>
        <v>1676</v>
      </c>
      <c r="AR83" s="172">
        <f t="shared" si="6"/>
        <v>1078</v>
      </c>
      <c r="AS83" s="172">
        <f t="shared" si="6"/>
        <v>1320</v>
      </c>
      <c r="AT83" s="195">
        <f t="shared" si="6"/>
        <v>250</v>
      </c>
      <c r="AU83" s="317"/>
      <c r="AV83" s="317"/>
      <c r="AW83" s="317"/>
    </row>
    <row r="84" spans="1:49">
      <c r="A84" s="312" t="s">
        <v>462</v>
      </c>
      <c r="B84" s="126">
        <v>104</v>
      </c>
      <c r="C84" s="170">
        <v>114954.01000000001</v>
      </c>
      <c r="D84" s="190">
        <v>95</v>
      </c>
      <c r="E84" s="168">
        <v>59</v>
      </c>
      <c r="F84" s="168">
        <v>66</v>
      </c>
      <c r="G84" s="168">
        <v>54</v>
      </c>
      <c r="H84" s="168">
        <v>0</v>
      </c>
      <c r="I84" s="168">
        <v>18</v>
      </c>
      <c r="J84" s="168">
        <v>0</v>
      </c>
      <c r="K84" s="168">
        <v>1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86</v>
      </c>
      <c r="W84" s="168">
        <v>9</v>
      </c>
      <c r="X84" s="168">
        <v>0</v>
      </c>
      <c r="Y84" s="168">
        <v>9</v>
      </c>
      <c r="Z84" s="168">
        <v>55</v>
      </c>
      <c r="AA84" s="168">
        <v>0</v>
      </c>
      <c r="AB84" s="168">
        <v>31</v>
      </c>
      <c r="AC84" s="169">
        <v>103231.06</v>
      </c>
      <c r="AD84" s="169">
        <v>102189.37</v>
      </c>
      <c r="AE84" s="169">
        <v>1041.69</v>
      </c>
      <c r="AF84" s="212">
        <v>5.8376842105263149</v>
      </c>
      <c r="AG84" s="167">
        <v>107</v>
      </c>
      <c r="AH84" s="168">
        <v>67</v>
      </c>
      <c r="AI84" s="168">
        <v>87</v>
      </c>
      <c r="AJ84" s="168">
        <v>17</v>
      </c>
      <c r="AK84" s="168">
        <v>0</v>
      </c>
      <c r="AL84" s="168">
        <v>0</v>
      </c>
      <c r="AM84" s="192">
        <v>81</v>
      </c>
      <c r="AN84" s="190">
        <v>19</v>
      </c>
      <c r="AO84" s="168">
        <v>8</v>
      </c>
      <c r="AP84" s="191">
        <v>7</v>
      </c>
      <c r="AQ84" s="167">
        <v>47</v>
      </c>
      <c r="AR84" s="168">
        <v>32</v>
      </c>
      <c r="AS84" s="168">
        <v>28</v>
      </c>
      <c r="AT84" s="192">
        <v>0</v>
      </c>
      <c r="AU84" s="315"/>
      <c r="AV84" s="315"/>
      <c r="AW84" s="315"/>
    </row>
    <row r="85" spans="1:49">
      <c r="A85" s="312" t="s">
        <v>463</v>
      </c>
      <c r="B85" s="126">
        <v>688</v>
      </c>
      <c r="C85" s="170">
        <v>716870.05999999994</v>
      </c>
      <c r="D85" s="190">
        <v>524</v>
      </c>
      <c r="E85" s="168">
        <v>362</v>
      </c>
      <c r="F85" s="168">
        <v>390</v>
      </c>
      <c r="G85" s="168">
        <v>321</v>
      </c>
      <c r="H85" s="168">
        <v>0</v>
      </c>
      <c r="I85" s="168">
        <v>95</v>
      </c>
      <c r="J85" s="168">
        <v>1</v>
      </c>
      <c r="K85" s="168">
        <v>0</v>
      </c>
      <c r="L85" s="168">
        <v>0</v>
      </c>
      <c r="M85" s="168">
        <v>0</v>
      </c>
      <c r="N85" s="168">
        <v>8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479</v>
      </c>
      <c r="W85" s="168">
        <v>45</v>
      </c>
      <c r="X85" s="168">
        <v>0</v>
      </c>
      <c r="Y85" s="168">
        <v>29</v>
      </c>
      <c r="Z85" s="168">
        <v>321</v>
      </c>
      <c r="AA85" s="168">
        <v>0</v>
      </c>
      <c r="AB85" s="168">
        <v>174</v>
      </c>
      <c r="AC85" s="169">
        <v>492532.13</v>
      </c>
      <c r="AD85" s="169">
        <v>492532.13</v>
      </c>
      <c r="AE85" s="169">
        <v>0</v>
      </c>
      <c r="AF85" s="212">
        <v>5.5019083969465647</v>
      </c>
      <c r="AG85" s="167">
        <v>626</v>
      </c>
      <c r="AH85" s="168">
        <v>410</v>
      </c>
      <c r="AI85" s="168">
        <v>513</v>
      </c>
      <c r="AJ85" s="168">
        <v>94</v>
      </c>
      <c r="AK85" s="168">
        <v>2</v>
      </c>
      <c r="AL85" s="168">
        <v>5</v>
      </c>
      <c r="AM85" s="192">
        <v>515</v>
      </c>
      <c r="AN85" s="190">
        <v>63</v>
      </c>
      <c r="AO85" s="168">
        <v>16</v>
      </c>
      <c r="AP85" s="191">
        <v>66</v>
      </c>
      <c r="AQ85" s="167">
        <v>213</v>
      </c>
      <c r="AR85" s="168">
        <v>171</v>
      </c>
      <c r="AS85" s="168">
        <v>153</v>
      </c>
      <c r="AT85" s="192">
        <v>33</v>
      </c>
      <c r="AU85" s="315"/>
      <c r="AV85" s="315"/>
      <c r="AW85" s="315"/>
    </row>
    <row r="86" spans="1:49">
      <c r="A86" s="312" t="s">
        <v>464</v>
      </c>
      <c r="B86" s="126">
        <v>201</v>
      </c>
      <c r="C86" s="170">
        <v>214218.05</v>
      </c>
      <c r="D86" s="190">
        <v>156</v>
      </c>
      <c r="E86" s="168">
        <v>73</v>
      </c>
      <c r="F86" s="168">
        <v>109</v>
      </c>
      <c r="G86" s="168">
        <v>94</v>
      </c>
      <c r="H86" s="168">
        <v>0</v>
      </c>
      <c r="I86" s="168">
        <v>20</v>
      </c>
      <c r="J86" s="168">
        <v>0</v>
      </c>
      <c r="K86" s="168">
        <v>0</v>
      </c>
      <c r="L86" s="168">
        <v>0</v>
      </c>
      <c r="M86" s="168">
        <v>0</v>
      </c>
      <c r="N86" s="168">
        <v>1</v>
      </c>
      <c r="O86" s="168">
        <v>0</v>
      </c>
      <c r="P86" s="168">
        <v>0</v>
      </c>
      <c r="Q86" s="168">
        <v>0</v>
      </c>
      <c r="R86" s="168">
        <v>0</v>
      </c>
      <c r="S86" s="168">
        <v>1</v>
      </c>
      <c r="T86" s="168">
        <v>0</v>
      </c>
      <c r="U86" s="168">
        <v>0</v>
      </c>
      <c r="V86" s="168">
        <v>136</v>
      </c>
      <c r="W86" s="168">
        <v>20</v>
      </c>
      <c r="X86" s="168">
        <v>0</v>
      </c>
      <c r="Y86" s="168">
        <v>4</v>
      </c>
      <c r="Z86" s="168">
        <v>85</v>
      </c>
      <c r="AA86" s="168">
        <v>0</v>
      </c>
      <c r="AB86" s="168">
        <v>67</v>
      </c>
      <c r="AC86" s="169">
        <v>158572.95000000001</v>
      </c>
      <c r="AD86" s="169">
        <v>158572.95000000001</v>
      </c>
      <c r="AE86" s="169">
        <v>0</v>
      </c>
      <c r="AF86" s="212">
        <v>5.5</v>
      </c>
      <c r="AG86" s="167">
        <v>188</v>
      </c>
      <c r="AH86" s="168">
        <v>86</v>
      </c>
      <c r="AI86" s="168">
        <v>149</v>
      </c>
      <c r="AJ86" s="168">
        <v>30</v>
      </c>
      <c r="AK86" s="168">
        <v>0</v>
      </c>
      <c r="AL86" s="168">
        <v>0</v>
      </c>
      <c r="AM86" s="192">
        <v>158</v>
      </c>
      <c r="AN86" s="190">
        <v>88</v>
      </c>
      <c r="AO86" s="168">
        <v>23</v>
      </c>
      <c r="AP86" s="191">
        <v>98</v>
      </c>
      <c r="AQ86" s="167">
        <v>68</v>
      </c>
      <c r="AR86" s="168">
        <v>45</v>
      </c>
      <c r="AS86" s="168">
        <v>48</v>
      </c>
      <c r="AT86" s="192">
        <v>6</v>
      </c>
      <c r="AU86" s="315"/>
      <c r="AV86" s="315"/>
      <c r="AW86" s="315"/>
    </row>
    <row r="87" spans="1:49">
      <c r="A87" s="312" t="s">
        <v>465</v>
      </c>
      <c r="B87" s="126">
        <v>23</v>
      </c>
      <c r="C87" s="170">
        <v>23859.21</v>
      </c>
      <c r="D87" s="190">
        <v>19</v>
      </c>
      <c r="E87" s="168">
        <v>15</v>
      </c>
      <c r="F87" s="168">
        <v>13</v>
      </c>
      <c r="G87" s="168">
        <v>8</v>
      </c>
      <c r="H87" s="168">
        <v>0</v>
      </c>
      <c r="I87" s="168">
        <v>5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16</v>
      </c>
      <c r="W87" s="168">
        <v>3</v>
      </c>
      <c r="X87" s="168">
        <v>0</v>
      </c>
      <c r="Y87" s="168">
        <v>2</v>
      </c>
      <c r="Z87" s="168">
        <v>13</v>
      </c>
      <c r="AA87" s="168">
        <v>0</v>
      </c>
      <c r="AB87" s="168">
        <v>4</v>
      </c>
      <c r="AC87" s="169">
        <v>18570.580000000002</v>
      </c>
      <c r="AD87" s="169">
        <v>18570.580000000002</v>
      </c>
      <c r="AE87" s="169">
        <v>0</v>
      </c>
      <c r="AF87" s="212">
        <v>5.5</v>
      </c>
      <c r="AG87" s="167">
        <v>25</v>
      </c>
      <c r="AH87" s="168">
        <v>21</v>
      </c>
      <c r="AI87" s="168">
        <v>19</v>
      </c>
      <c r="AJ87" s="168">
        <v>6</v>
      </c>
      <c r="AK87" s="168">
        <v>0</v>
      </c>
      <c r="AL87" s="168">
        <v>0</v>
      </c>
      <c r="AM87" s="192">
        <v>18</v>
      </c>
      <c r="AN87" s="190">
        <v>22</v>
      </c>
      <c r="AO87" s="168">
        <v>13</v>
      </c>
      <c r="AP87" s="191">
        <v>37</v>
      </c>
      <c r="AQ87" s="167">
        <v>8</v>
      </c>
      <c r="AR87" s="168">
        <v>5</v>
      </c>
      <c r="AS87" s="168">
        <v>5</v>
      </c>
      <c r="AT87" s="192">
        <v>1</v>
      </c>
      <c r="AU87" s="315"/>
      <c r="AV87" s="315"/>
      <c r="AW87" s="315"/>
    </row>
    <row r="88" spans="1:49">
      <c r="A88" s="312" t="s">
        <v>466</v>
      </c>
      <c r="B88" s="126">
        <v>188</v>
      </c>
      <c r="C88" s="170">
        <v>195840.41</v>
      </c>
      <c r="D88" s="190">
        <v>152</v>
      </c>
      <c r="E88" s="168">
        <v>88</v>
      </c>
      <c r="F88" s="168">
        <v>109</v>
      </c>
      <c r="G88" s="168">
        <v>98</v>
      </c>
      <c r="H88" s="168">
        <v>0</v>
      </c>
      <c r="I88" s="168">
        <v>16</v>
      </c>
      <c r="J88" s="168">
        <v>1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1</v>
      </c>
      <c r="R88" s="168">
        <v>0</v>
      </c>
      <c r="S88" s="168">
        <v>0</v>
      </c>
      <c r="T88" s="168">
        <v>0</v>
      </c>
      <c r="U88" s="168">
        <v>0</v>
      </c>
      <c r="V88" s="168">
        <v>140</v>
      </c>
      <c r="W88" s="168">
        <v>12</v>
      </c>
      <c r="X88" s="168">
        <v>0</v>
      </c>
      <c r="Y88" s="168">
        <v>7</v>
      </c>
      <c r="Z88" s="168">
        <v>104</v>
      </c>
      <c r="AA88" s="168">
        <v>0</v>
      </c>
      <c r="AB88" s="168">
        <v>41</v>
      </c>
      <c r="AC88" s="169">
        <v>146609.79999999999</v>
      </c>
      <c r="AD88" s="169">
        <v>146609.79999999999</v>
      </c>
      <c r="AE88" s="169">
        <v>0</v>
      </c>
      <c r="AF88" s="212">
        <v>5.5</v>
      </c>
      <c r="AG88" s="167">
        <v>240</v>
      </c>
      <c r="AH88" s="168">
        <v>133</v>
      </c>
      <c r="AI88" s="168">
        <v>189</v>
      </c>
      <c r="AJ88" s="168">
        <v>34</v>
      </c>
      <c r="AK88" s="168">
        <v>0</v>
      </c>
      <c r="AL88" s="168">
        <v>0</v>
      </c>
      <c r="AM88" s="192">
        <v>206</v>
      </c>
      <c r="AN88" s="190">
        <v>48</v>
      </c>
      <c r="AO88" s="168">
        <v>10</v>
      </c>
      <c r="AP88" s="191">
        <v>46</v>
      </c>
      <c r="AQ88" s="167">
        <v>52</v>
      </c>
      <c r="AR88" s="168">
        <v>34</v>
      </c>
      <c r="AS88" s="168">
        <v>38</v>
      </c>
      <c r="AT88" s="192">
        <v>11</v>
      </c>
      <c r="AU88" s="315"/>
      <c r="AV88" s="315"/>
      <c r="AW88" s="315"/>
    </row>
    <row r="89" spans="1:49">
      <c r="A89" s="312" t="s">
        <v>467</v>
      </c>
      <c r="B89" s="126">
        <v>212</v>
      </c>
      <c r="C89" s="170">
        <v>198331.86</v>
      </c>
      <c r="D89" s="190">
        <v>191</v>
      </c>
      <c r="E89" s="168">
        <v>112</v>
      </c>
      <c r="F89" s="168">
        <v>148</v>
      </c>
      <c r="G89" s="168">
        <v>111</v>
      </c>
      <c r="H89" s="168">
        <v>0</v>
      </c>
      <c r="I89" s="168">
        <v>47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3</v>
      </c>
      <c r="R89" s="168">
        <v>0</v>
      </c>
      <c r="S89" s="168">
        <v>0</v>
      </c>
      <c r="T89" s="168">
        <v>0</v>
      </c>
      <c r="U89" s="168">
        <v>0</v>
      </c>
      <c r="V89" s="168">
        <v>184</v>
      </c>
      <c r="W89" s="168">
        <v>7</v>
      </c>
      <c r="X89" s="168">
        <v>0</v>
      </c>
      <c r="Y89" s="168">
        <v>21</v>
      </c>
      <c r="Z89" s="168">
        <v>131</v>
      </c>
      <c r="AA89" s="168">
        <v>0</v>
      </c>
      <c r="AB89" s="168">
        <v>39</v>
      </c>
      <c r="AC89" s="169">
        <v>164901.04999999999</v>
      </c>
      <c r="AD89" s="169">
        <v>164901.04999999999</v>
      </c>
      <c r="AE89" s="169">
        <v>0</v>
      </c>
      <c r="AF89" s="212">
        <v>5.0890052356020936</v>
      </c>
      <c r="AG89" s="167">
        <v>291</v>
      </c>
      <c r="AH89" s="168">
        <v>175</v>
      </c>
      <c r="AI89" s="168">
        <v>225</v>
      </c>
      <c r="AJ89" s="168">
        <v>31</v>
      </c>
      <c r="AK89" s="168">
        <v>1</v>
      </c>
      <c r="AL89" s="168">
        <v>0</v>
      </c>
      <c r="AM89" s="192">
        <v>185</v>
      </c>
      <c r="AN89" s="190">
        <v>138</v>
      </c>
      <c r="AO89" s="168">
        <v>55</v>
      </c>
      <c r="AP89" s="191">
        <v>165</v>
      </c>
      <c r="AQ89" s="167">
        <v>47</v>
      </c>
      <c r="AR89" s="168">
        <v>33</v>
      </c>
      <c r="AS89" s="168">
        <v>38</v>
      </c>
      <c r="AT89" s="192">
        <v>90</v>
      </c>
      <c r="AU89" s="315"/>
      <c r="AV89" s="315"/>
      <c r="AW89" s="315"/>
    </row>
    <row r="90" spans="1:49">
      <c r="A90" s="312" t="s">
        <v>468</v>
      </c>
      <c r="B90" s="126">
        <v>411</v>
      </c>
      <c r="C90" s="170">
        <v>455105.87</v>
      </c>
      <c r="D90" s="190">
        <v>435</v>
      </c>
      <c r="E90" s="168">
        <v>225</v>
      </c>
      <c r="F90" s="168">
        <v>398</v>
      </c>
      <c r="G90" s="168">
        <v>380</v>
      </c>
      <c r="H90" s="168">
        <v>0</v>
      </c>
      <c r="I90" s="168">
        <v>52</v>
      </c>
      <c r="J90" s="168">
        <v>1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402</v>
      </c>
      <c r="W90" s="168">
        <v>33</v>
      </c>
      <c r="X90" s="168">
        <v>0</v>
      </c>
      <c r="Y90" s="168">
        <v>30</v>
      </c>
      <c r="Z90" s="168">
        <v>284</v>
      </c>
      <c r="AA90" s="168">
        <v>0</v>
      </c>
      <c r="AB90" s="168">
        <v>121</v>
      </c>
      <c r="AC90" s="169">
        <v>470230.27</v>
      </c>
      <c r="AD90" s="169">
        <v>469194.75</v>
      </c>
      <c r="AE90" s="169">
        <v>1035.52</v>
      </c>
      <c r="AF90" s="212">
        <v>5.9</v>
      </c>
      <c r="AG90" s="167">
        <v>478</v>
      </c>
      <c r="AH90" s="168">
        <v>248</v>
      </c>
      <c r="AI90" s="168">
        <v>455</v>
      </c>
      <c r="AJ90" s="168">
        <v>91</v>
      </c>
      <c r="AK90" s="168">
        <v>0</v>
      </c>
      <c r="AL90" s="168">
        <v>0</v>
      </c>
      <c r="AM90" s="192">
        <v>387</v>
      </c>
      <c r="AN90" s="190">
        <v>25</v>
      </c>
      <c r="AO90" s="168">
        <v>20</v>
      </c>
      <c r="AP90" s="191">
        <v>13</v>
      </c>
      <c r="AQ90" s="167">
        <v>179</v>
      </c>
      <c r="AR90" s="168">
        <v>101</v>
      </c>
      <c r="AS90" s="168">
        <v>159</v>
      </c>
      <c r="AT90" s="192">
        <v>0</v>
      </c>
      <c r="AU90" s="315"/>
      <c r="AV90" s="315"/>
      <c r="AW90" s="315"/>
    </row>
    <row r="91" spans="1:49">
      <c r="A91" s="312" t="s">
        <v>469</v>
      </c>
      <c r="B91" s="126">
        <v>168</v>
      </c>
      <c r="C91" s="170">
        <v>174179.06</v>
      </c>
      <c r="D91" s="190">
        <v>185</v>
      </c>
      <c r="E91" s="168">
        <v>110</v>
      </c>
      <c r="F91" s="168">
        <v>141</v>
      </c>
      <c r="G91" s="168">
        <v>116</v>
      </c>
      <c r="H91" s="168">
        <v>0</v>
      </c>
      <c r="I91" s="168">
        <v>38</v>
      </c>
      <c r="J91" s="168">
        <v>3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1</v>
      </c>
      <c r="R91" s="168">
        <v>0</v>
      </c>
      <c r="S91" s="168">
        <v>0</v>
      </c>
      <c r="T91" s="168">
        <v>0</v>
      </c>
      <c r="U91" s="168">
        <v>0</v>
      </c>
      <c r="V91" s="168">
        <v>170</v>
      </c>
      <c r="W91" s="168">
        <v>15</v>
      </c>
      <c r="X91" s="168">
        <v>0</v>
      </c>
      <c r="Y91" s="168">
        <v>16</v>
      </c>
      <c r="Z91" s="168">
        <v>113</v>
      </c>
      <c r="AA91" s="168">
        <v>0</v>
      </c>
      <c r="AB91" s="168">
        <v>56</v>
      </c>
      <c r="AC91" s="169">
        <v>185066.28</v>
      </c>
      <c r="AD91" s="169">
        <v>184366.06</v>
      </c>
      <c r="AE91" s="169">
        <v>700.22</v>
      </c>
      <c r="AF91" s="212">
        <v>5.3189189189189179</v>
      </c>
      <c r="AG91" s="167">
        <v>274</v>
      </c>
      <c r="AH91" s="168">
        <v>154</v>
      </c>
      <c r="AI91" s="168">
        <v>227</v>
      </c>
      <c r="AJ91" s="168">
        <v>29</v>
      </c>
      <c r="AK91" s="168">
        <v>4</v>
      </c>
      <c r="AL91" s="168">
        <v>8</v>
      </c>
      <c r="AM91" s="192">
        <v>233</v>
      </c>
      <c r="AN91" s="190">
        <v>12</v>
      </c>
      <c r="AO91" s="168">
        <v>21</v>
      </c>
      <c r="AP91" s="191">
        <v>54</v>
      </c>
      <c r="AQ91" s="167">
        <v>83</v>
      </c>
      <c r="AR91" s="168">
        <v>50</v>
      </c>
      <c r="AS91" s="168">
        <v>65</v>
      </c>
      <c r="AT91" s="192">
        <v>8</v>
      </c>
      <c r="AU91" s="315"/>
      <c r="AV91" s="315"/>
      <c r="AW91" s="315"/>
    </row>
    <row r="92" spans="1:49">
      <c r="A92" s="312" t="s">
        <v>470</v>
      </c>
      <c r="B92" s="126">
        <v>95</v>
      </c>
      <c r="C92" s="170">
        <v>104353.64</v>
      </c>
      <c r="D92" s="190">
        <v>100</v>
      </c>
      <c r="E92" s="168">
        <v>54</v>
      </c>
      <c r="F92" s="168">
        <v>88</v>
      </c>
      <c r="G92" s="168">
        <v>80</v>
      </c>
      <c r="H92" s="168">
        <v>0</v>
      </c>
      <c r="I92" s="168">
        <v>22</v>
      </c>
      <c r="J92" s="168">
        <v>0</v>
      </c>
      <c r="K92" s="168">
        <v>0</v>
      </c>
      <c r="L92" s="168">
        <v>0</v>
      </c>
      <c r="M92" s="168">
        <v>0</v>
      </c>
      <c r="N92" s="168">
        <v>1</v>
      </c>
      <c r="O92" s="168">
        <v>0</v>
      </c>
      <c r="P92" s="168">
        <v>0</v>
      </c>
      <c r="Q92" s="168">
        <v>1</v>
      </c>
      <c r="R92" s="168">
        <v>0</v>
      </c>
      <c r="S92" s="168">
        <v>0</v>
      </c>
      <c r="T92" s="168">
        <v>0</v>
      </c>
      <c r="U92" s="168">
        <v>0</v>
      </c>
      <c r="V92" s="168">
        <v>94</v>
      </c>
      <c r="W92" s="168">
        <v>6</v>
      </c>
      <c r="X92" s="168">
        <v>0</v>
      </c>
      <c r="Y92" s="168">
        <v>10</v>
      </c>
      <c r="Z92" s="168">
        <v>66</v>
      </c>
      <c r="AA92" s="168">
        <v>0</v>
      </c>
      <c r="AB92" s="168">
        <v>24</v>
      </c>
      <c r="AC92" s="169">
        <v>106819.12</v>
      </c>
      <c r="AD92" s="169">
        <v>106670.89</v>
      </c>
      <c r="AE92" s="169">
        <v>148.22999999999999</v>
      </c>
      <c r="AF92" s="212">
        <v>5.89</v>
      </c>
      <c r="AG92" s="167">
        <v>110</v>
      </c>
      <c r="AH92" s="168">
        <v>59</v>
      </c>
      <c r="AI92" s="168">
        <v>99</v>
      </c>
      <c r="AJ92" s="168">
        <v>18</v>
      </c>
      <c r="AK92" s="168">
        <v>0</v>
      </c>
      <c r="AL92" s="168">
        <v>0</v>
      </c>
      <c r="AM92" s="192">
        <v>92</v>
      </c>
      <c r="AN92" s="190">
        <v>4</v>
      </c>
      <c r="AO92" s="168">
        <v>3</v>
      </c>
      <c r="AP92" s="191">
        <v>2</v>
      </c>
      <c r="AQ92" s="167">
        <v>44</v>
      </c>
      <c r="AR92" s="168">
        <v>27</v>
      </c>
      <c r="AS92" s="168">
        <v>37</v>
      </c>
      <c r="AT92" s="192">
        <v>0</v>
      </c>
      <c r="AU92" s="315"/>
      <c r="AV92" s="315"/>
      <c r="AW92" s="315"/>
    </row>
    <row r="93" spans="1:49">
      <c r="A93" s="312" t="s">
        <v>471</v>
      </c>
      <c r="B93" s="126">
        <v>298</v>
      </c>
      <c r="C93" s="170">
        <v>329501.02</v>
      </c>
      <c r="D93" s="190">
        <v>264</v>
      </c>
      <c r="E93" s="168">
        <v>182</v>
      </c>
      <c r="F93" s="168">
        <v>192</v>
      </c>
      <c r="G93" s="168">
        <v>166</v>
      </c>
      <c r="H93" s="168">
        <v>0</v>
      </c>
      <c r="I93" s="168">
        <v>30</v>
      </c>
      <c r="J93" s="168">
        <v>0</v>
      </c>
      <c r="K93" s="168">
        <v>0</v>
      </c>
      <c r="L93" s="168">
        <v>0</v>
      </c>
      <c r="M93" s="168">
        <v>0</v>
      </c>
      <c r="N93" s="168">
        <v>4</v>
      </c>
      <c r="O93" s="168">
        <v>0</v>
      </c>
      <c r="P93" s="168">
        <v>0</v>
      </c>
      <c r="Q93" s="168">
        <v>2</v>
      </c>
      <c r="R93" s="168">
        <v>0</v>
      </c>
      <c r="S93" s="168">
        <v>0</v>
      </c>
      <c r="T93" s="168">
        <v>0</v>
      </c>
      <c r="U93" s="168">
        <v>0</v>
      </c>
      <c r="V93" s="168">
        <v>245</v>
      </c>
      <c r="W93" s="168">
        <v>19</v>
      </c>
      <c r="X93" s="168">
        <v>0</v>
      </c>
      <c r="Y93" s="168">
        <v>10</v>
      </c>
      <c r="Z93" s="168">
        <v>178</v>
      </c>
      <c r="AA93" s="168">
        <v>0</v>
      </c>
      <c r="AB93" s="168">
        <v>76</v>
      </c>
      <c r="AC93" s="169">
        <v>283388.37</v>
      </c>
      <c r="AD93" s="169">
        <v>281536.27999999997</v>
      </c>
      <c r="AE93" s="169">
        <v>1852.0900000000001</v>
      </c>
      <c r="AF93" s="212">
        <v>5.6998863636363639</v>
      </c>
      <c r="AG93" s="167">
        <v>342</v>
      </c>
      <c r="AH93" s="168">
        <v>219</v>
      </c>
      <c r="AI93" s="168">
        <v>262</v>
      </c>
      <c r="AJ93" s="168">
        <v>49</v>
      </c>
      <c r="AK93" s="168">
        <v>1</v>
      </c>
      <c r="AL93" s="168">
        <v>0</v>
      </c>
      <c r="AM93" s="192">
        <v>280</v>
      </c>
      <c r="AN93" s="190">
        <v>71</v>
      </c>
      <c r="AO93" s="168">
        <v>27</v>
      </c>
      <c r="AP93" s="191">
        <v>32</v>
      </c>
      <c r="AQ93" s="167">
        <v>116</v>
      </c>
      <c r="AR93" s="168">
        <v>87</v>
      </c>
      <c r="AS93" s="168">
        <v>86</v>
      </c>
      <c r="AT93" s="192">
        <v>0</v>
      </c>
      <c r="AU93" s="315"/>
      <c r="AV93" s="315"/>
      <c r="AW93" s="315"/>
    </row>
    <row r="94" spans="1:49">
      <c r="A94" s="312" t="s">
        <v>472</v>
      </c>
      <c r="B94" s="126">
        <v>414</v>
      </c>
      <c r="C94" s="170">
        <v>437888.25</v>
      </c>
      <c r="D94" s="190">
        <v>453</v>
      </c>
      <c r="E94" s="168">
        <v>262</v>
      </c>
      <c r="F94" s="168">
        <v>339</v>
      </c>
      <c r="G94" s="168">
        <v>265</v>
      </c>
      <c r="H94" s="168">
        <v>0</v>
      </c>
      <c r="I94" s="168">
        <v>95</v>
      </c>
      <c r="J94" s="168">
        <v>0</v>
      </c>
      <c r="K94" s="168">
        <v>0</v>
      </c>
      <c r="L94" s="168">
        <v>0</v>
      </c>
      <c r="M94" s="168">
        <v>0</v>
      </c>
      <c r="N94" s="168">
        <v>1</v>
      </c>
      <c r="O94" s="168">
        <v>0</v>
      </c>
      <c r="P94" s="168">
        <v>0</v>
      </c>
      <c r="Q94" s="168">
        <v>1</v>
      </c>
      <c r="R94" s="168">
        <v>0</v>
      </c>
      <c r="S94" s="168">
        <v>0</v>
      </c>
      <c r="T94" s="168">
        <v>0</v>
      </c>
      <c r="U94" s="168">
        <v>0</v>
      </c>
      <c r="V94" s="168">
        <v>427</v>
      </c>
      <c r="W94" s="168">
        <v>26</v>
      </c>
      <c r="X94" s="168">
        <v>0</v>
      </c>
      <c r="Y94" s="168">
        <v>49</v>
      </c>
      <c r="Z94" s="168">
        <v>311</v>
      </c>
      <c r="AA94" s="168">
        <v>0</v>
      </c>
      <c r="AB94" s="168">
        <v>93</v>
      </c>
      <c r="AC94" s="169">
        <v>469209.91000000003</v>
      </c>
      <c r="AD94" s="169">
        <v>465875.91000000003</v>
      </c>
      <c r="AE94" s="169">
        <v>3334</v>
      </c>
      <c r="AF94" s="212">
        <v>5.4582781456953651</v>
      </c>
      <c r="AG94" s="167">
        <v>542</v>
      </c>
      <c r="AH94" s="168">
        <v>314</v>
      </c>
      <c r="AI94" s="168">
        <v>425</v>
      </c>
      <c r="AJ94" s="168">
        <v>15</v>
      </c>
      <c r="AK94" s="168">
        <v>0</v>
      </c>
      <c r="AL94" s="168">
        <v>46</v>
      </c>
      <c r="AM94" s="192">
        <v>334</v>
      </c>
      <c r="AN94" s="190">
        <v>48</v>
      </c>
      <c r="AO94" s="168">
        <v>11</v>
      </c>
      <c r="AP94" s="191">
        <v>1</v>
      </c>
      <c r="AQ94" s="167">
        <v>148</v>
      </c>
      <c r="AR94" s="168">
        <v>96</v>
      </c>
      <c r="AS94" s="168">
        <v>111</v>
      </c>
      <c r="AT94" s="192">
        <v>46</v>
      </c>
      <c r="AU94" s="315"/>
      <c r="AV94" s="315"/>
      <c r="AW94" s="315"/>
    </row>
    <row r="95" spans="1:49" ht="14.25" thickBot="1">
      <c r="A95" s="316" t="s">
        <v>473</v>
      </c>
      <c r="B95" s="202">
        <f>SUM(B84:B94)</f>
        <v>2802</v>
      </c>
      <c r="C95" s="229">
        <f t="shared" ref="C95:AT95" si="7">SUM(C84:C94)</f>
        <v>2965101.44</v>
      </c>
      <c r="D95" s="207">
        <f t="shared" si="7"/>
        <v>2574</v>
      </c>
      <c r="E95" s="204">
        <f t="shared" si="7"/>
        <v>1542</v>
      </c>
      <c r="F95" s="204">
        <f t="shared" si="7"/>
        <v>1993</v>
      </c>
      <c r="G95" s="204">
        <f t="shared" si="7"/>
        <v>1693</v>
      </c>
      <c r="H95" s="204">
        <f t="shared" si="7"/>
        <v>0</v>
      </c>
      <c r="I95" s="204">
        <f t="shared" si="7"/>
        <v>438</v>
      </c>
      <c r="J95" s="204">
        <f t="shared" si="7"/>
        <v>6</v>
      </c>
      <c r="K95" s="204">
        <f t="shared" si="7"/>
        <v>1</v>
      </c>
      <c r="L95" s="204">
        <f t="shared" si="7"/>
        <v>0</v>
      </c>
      <c r="M95" s="204">
        <f t="shared" si="7"/>
        <v>0</v>
      </c>
      <c r="N95" s="204">
        <f t="shared" si="7"/>
        <v>15</v>
      </c>
      <c r="O95" s="204">
        <f t="shared" si="7"/>
        <v>0</v>
      </c>
      <c r="P95" s="204">
        <f t="shared" si="7"/>
        <v>0</v>
      </c>
      <c r="Q95" s="204">
        <f t="shared" si="7"/>
        <v>9</v>
      </c>
      <c r="R95" s="204">
        <f t="shared" si="7"/>
        <v>0</v>
      </c>
      <c r="S95" s="204">
        <f t="shared" si="7"/>
        <v>1</v>
      </c>
      <c r="T95" s="204">
        <f t="shared" si="7"/>
        <v>0</v>
      </c>
      <c r="U95" s="204">
        <f t="shared" si="7"/>
        <v>0</v>
      </c>
      <c r="V95" s="204">
        <f t="shared" si="7"/>
        <v>2379</v>
      </c>
      <c r="W95" s="204">
        <f t="shared" si="7"/>
        <v>195</v>
      </c>
      <c r="X95" s="204">
        <f t="shared" si="7"/>
        <v>0</v>
      </c>
      <c r="Y95" s="204">
        <f t="shared" si="7"/>
        <v>187</v>
      </c>
      <c r="Z95" s="204">
        <f t="shared" si="7"/>
        <v>1661</v>
      </c>
      <c r="AA95" s="204">
        <f t="shared" si="7"/>
        <v>0</v>
      </c>
      <c r="AB95" s="204">
        <f t="shared" si="7"/>
        <v>726</v>
      </c>
      <c r="AC95" s="203">
        <f t="shared" si="7"/>
        <v>2599131.52</v>
      </c>
      <c r="AD95" s="203">
        <f t="shared" si="7"/>
        <v>2591019.77</v>
      </c>
      <c r="AE95" s="203">
        <f t="shared" si="7"/>
        <v>8111.75</v>
      </c>
      <c r="AF95" s="214">
        <f>(D84*AF84+D85*AF85+D86*AF86+D87*AF87+D88*AF88+D89*AF89+D90*AF90+D91*AF91+D92*AF92+D93*AF93+D94*AF94)/D95</f>
        <v>5.5652486402486403</v>
      </c>
      <c r="AG95" s="205">
        <f t="shared" si="7"/>
        <v>3223</v>
      </c>
      <c r="AH95" s="204">
        <f t="shared" si="7"/>
        <v>1886</v>
      </c>
      <c r="AI95" s="204">
        <f t="shared" si="7"/>
        <v>2650</v>
      </c>
      <c r="AJ95" s="204">
        <f t="shared" si="7"/>
        <v>414</v>
      </c>
      <c r="AK95" s="204">
        <f t="shared" si="7"/>
        <v>8</v>
      </c>
      <c r="AL95" s="204">
        <f t="shared" si="7"/>
        <v>59</v>
      </c>
      <c r="AM95" s="206">
        <f t="shared" si="7"/>
        <v>2489</v>
      </c>
      <c r="AN95" s="207">
        <f t="shared" si="7"/>
        <v>538</v>
      </c>
      <c r="AO95" s="204">
        <f t="shared" si="7"/>
        <v>207</v>
      </c>
      <c r="AP95" s="216">
        <f t="shared" si="7"/>
        <v>521</v>
      </c>
      <c r="AQ95" s="205">
        <f t="shared" si="7"/>
        <v>1005</v>
      </c>
      <c r="AR95" s="204">
        <f t="shared" si="7"/>
        <v>681</v>
      </c>
      <c r="AS95" s="204">
        <f t="shared" si="7"/>
        <v>768</v>
      </c>
      <c r="AT95" s="206">
        <f t="shared" si="7"/>
        <v>195</v>
      </c>
      <c r="AU95" s="317"/>
      <c r="AV95" s="317"/>
      <c r="AW95" s="317"/>
    </row>
    <row r="96" spans="1:49" ht="14.25" thickBot="1">
      <c r="A96" s="318" t="s">
        <v>386</v>
      </c>
      <c r="B96" s="208">
        <f>B17+B25+B35+B43+B55+B69+B83+B95</f>
        <v>18592</v>
      </c>
      <c r="C96" s="182">
        <f>C17+C25+C35+C43+C55+C69+C83+C95</f>
        <v>18772951.220000003</v>
      </c>
      <c r="D96" s="210">
        <f t="shared" ref="D96:AE96" si="8">D17+D25+D35+D43+D55+D69+D83+D95</f>
        <v>17295</v>
      </c>
      <c r="E96" s="180">
        <f t="shared" si="8"/>
        <v>11035</v>
      </c>
      <c r="F96" s="180">
        <f t="shared" si="8"/>
        <v>13172</v>
      </c>
      <c r="G96" s="180">
        <f t="shared" si="8"/>
        <v>11145</v>
      </c>
      <c r="H96" s="180">
        <f t="shared" si="8"/>
        <v>0</v>
      </c>
      <c r="I96" s="180">
        <f t="shared" si="8"/>
        <v>2820</v>
      </c>
      <c r="J96" s="180">
        <f t="shared" si="8"/>
        <v>27</v>
      </c>
      <c r="K96" s="180">
        <f t="shared" si="8"/>
        <v>20</v>
      </c>
      <c r="L96" s="180">
        <f t="shared" si="8"/>
        <v>0</v>
      </c>
      <c r="M96" s="180">
        <f t="shared" si="8"/>
        <v>0</v>
      </c>
      <c r="N96" s="180">
        <f t="shared" si="8"/>
        <v>76</v>
      </c>
      <c r="O96" s="180">
        <f t="shared" si="8"/>
        <v>2</v>
      </c>
      <c r="P96" s="180">
        <f t="shared" si="8"/>
        <v>0</v>
      </c>
      <c r="Q96" s="180">
        <f t="shared" si="8"/>
        <v>78</v>
      </c>
      <c r="R96" s="180">
        <f t="shared" si="8"/>
        <v>28</v>
      </c>
      <c r="S96" s="180">
        <f t="shared" si="8"/>
        <v>2</v>
      </c>
      <c r="T96" s="180">
        <f t="shared" si="8"/>
        <v>0</v>
      </c>
      <c r="U96" s="180">
        <f t="shared" si="8"/>
        <v>0</v>
      </c>
      <c r="V96" s="180">
        <f t="shared" si="8"/>
        <v>15963</v>
      </c>
      <c r="W96" s="180">
        <f t="shared" si="8"/>
        <v>1332</v>
      </c>
      <c r="X96" s="180">
        <f t="shared" si="8"/>
        <v>0</v>
      </c>
      <c r="Y96" s="180">
        <f t="shared" si="8"/>
        <v>1755</v>
      </c>
      <c r="Z96" s="180">
        <f t="shared" si="8"/>
        <v>10341</v>
      </c>
      <c r="AA96" s="180">
        <f t="shared" si="8"/>
        <v>526</v>
      </c>
      <c r="AB96" s="180">
        <f t="shared" si="8"/>
        <v>4673</v>
      </c>
      <c r="AC96" s="181">
        <f t="shared" si="8"/>
        <v>17200025.220000003</v>
      </c>
      <c r="AD96" s="181">
        <f t="shared" si="8"/>
        <v>17121690.57</v>
      </c>
      <c r="AE96" s="181">
        <f t="shared" si="8"/>
        <v>78334.649999999994</v>
      </c>
      <c r="AF96" s="215">
        <f>(AF17*D17+AF25*D25+AF35*D35+AF43*D43+AF55*D55+AF69*D69+AF83*D83+AF95*D95)/D96</f>
        <v>5.2977658282740681</v>
      </c>
      <c r="AG96" s="179">
        <f t="shared" ref="AG96" si="9">AG17+AG25+AG35+AG43+AG55+AG69+AG83+AG95</f>
        <v>18315</v>
      </c>
      <c r="AH96" s="180">
        <f t="shared" ref="AH96" si="10">AH17+AH25+AH35+AH43+AH55+AH69+AH83+AH95</f>
        <v>11478</v>
      </c>
      <c r="AI96" s="180">
        <f t="shared" ref="AI96" si="11">AI17+AI25+AI35+AI43+AI55+AI69+AI83+AI95</f>
        <v>14669</v>
      </c>
      <c r="AJ96" s="180">
        <f t="shared" ref="AJ96" si="12">AJ17+AJ25+AJ35+AJ43+AJ55+AJ69+AJ83+AJ95</f>
        <v>3637</v>
      </c>
      <c r="AK96" s="180">
        <f t="shared" ref="AK96" si="13">AK17+AK25+AK35+AK43+AK55+AK69+AK83+AK95</f>
        <v>352</v>
      </c>
      <c r="AL96" s="180">
        <f t="shared" ref="AL96" si="14">AL17+AL25+AL35+AL43+AL55+AL69+AL83+AL95</f>
        <v>398</v>
      </c>
      <c r="AM96" s="209">
        <f t="shared" ref="AM96" si="15">AM17+AM25+AM35+AM43+AM55+AM69+AM83+AM95</f>
        <v>11318</v>
      </c>
      <c r="AN96" s="210">
        <f t="shared" ref="AN96" si="16">AN17+AN25+AN35+AN43+AN55+AN69+AN83+AN95</f>
        <v>2995</v>
      </c>
      <c r="AO96" s="180">
        <f t="shared" ref="AO96" si="17">AO17+AO25+AO35+AO43+AO55+AO69+AO83+AO95</f>
        <v>1394</v>
      </c>
      <c r="AP96" s="230">
        <f t="shared" ref="AP96" si="18">AP17+AP25+AP35+AP43+AP55+AP69+AP83+AP95</f>
        <v>3231</v>
      </c>
      <c r="AQ96" s="179">
        <f t="shared" ref="AQ96" si="19">AQ17+AQ25+AQ35+AQ43+AQ55+AQ69+AQ83+AQ95</f>
        <v>7035</v>
      </c>
      <c r="AR96" s="180">
        <f t="shared" ref="AR96" si="20">AR17+AR25+AR35+AR43+AR55+AR69+AR83+AR95</f>
        <v>4851</v>
      </c>
      <c r="AS96" s="180">
        <f t="shared" ref="AS96:AT96" si="21">AS17+AS25+AS35+AS43+AS55+AS69+AS83+AS95</f>
        <v>5115</v>
      </c>
      <c r="AT96" s="209">
        <f t="shared" si="21"/>
        <v>870</v>
      </c>
      <c r="AU96" s="322"/>
      <c r="AV96" s="322"/>
      <c r="AW96" s="322"/>
    </row>
    <row r="97" spans="1:49">
      <c r="AU97" s="311"/>
      <c r="AV97" s="311"/>
    </row>
    <row r="98" spans="1:49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</row>
    <row r="99" spans="1:49">
      <c r="A99" s="1" t="s">
        <v>491</v>
      </c>
      <c r="B99" s="467">
        <f>B17</f>
        <v>753</v>
      </c>
      <c r="C99" s="352">
        <f t="shared" ref="C99:AW99" si="22">C17</f>
        <v>817480.2100000002</v>
      </c>
      <c r="D99" s="328">
        <f t="shared" si="22"/>
        <v>572</v>
      </c>
      <c r="E99" s="328">
        <f t="shared" si="22"/>
        <v>378</v>
      </c>
      <c r="F99" s="328">
        <f t="shared" si="22"/>
        <v>482</v>
      </c>
      <c r="G99" s="328">
        <f t="shared" si="22"/>
        <v>467</v>
      </c>
      <c r="H99" s="328">
        <f t="shared" si="22"/>
        <v>0</v>
      </c>
      <c r="I99" s="328">
        <f t="shared" si="22"/>
        <v>34</v>
      </c>
      <c r="J99" s="328">
        <f t="shared" si="22"/>
        <v>0</v>
      </c>
      <c r="K99" s="328">
        <f t="shared" si="22"/>
        <v>0</v>
      </c>
      <c r="L99" s="328">
        <f t="shared" si="22"/>
        <v>0</v>
      </c>
      <c r="M99" s="328">
        <f t="shared" si="22"/>
        <v>0</v>
      </c>
      <c r="N99" s="328">
        <f t="shared" si="22"/>
        <v>1</v>
      </c>
      <c r="O99" s="328">
        <f t="shared" si="22"/>
        <v>0</v>
      </c>
      <c r="P99" s="328">
        <f t="shared" si="22"/>
        <v>0</v>
      </c>
      <c r="Q99" s="328">
        <f t="shared" si="22"/>
        <v>0</v>
      </c>
      <c r="R99" s="328">
        <f t="shared" si="22"/>
        <v>0</v>
      </c>
      <c r="S99" s="328">
        <f t="shared" si="22"/>
        <v>0</v>
      </c>
      <c r="T99" s="328">
        <f t="shared" si="22"/>
        <v>0</v>
      </c>
      <c r="U99" s="328">
        <f t="shared" si="22"/>
        <v>0</v>
      </c>
      <c r="V99" s="328">
        <f t="shared" si="22"/>
        <v>513</v>
      </c>
      <c r="W99" s="328">
        <f t="shared" si="22"/>
        <v>59</v>
      </c>
      <c r="X99" s="328">
        <f t="shared" si="22"/>
        <v>0</v>
      </c>
      <c r="Y99" s="328">
        <f t="shared" si="22"/>
        <v>19</v>
      </c>
      <c r="Z99" s="328">
        <f t="shared" si="22"/>
        <v>343</v>
      </c>
      <c r="AA99" s="328">
        <f t="shared" si="22"/>
        <v>151</v>
      </c>
      <c r="AB99" s="328">
        <f t="shared" si="22"/>
        <v>59</v>
      </c>
      <c r="AC99" s="352">
        <f t="shared" si="22"/>
        <v>626175.03</v>
      </c>
      <c r="AD99" s="352">
        <f t="shared" si="22"/>
        <v>623784.12</v>
      </c>
      <c r="AE99" s="352">
        <f t="shared" si="22"/>
        <v>2390.91</v>
      </c>
      <c r="AF99" s="328"/>
      <c r="AG99" s="328">
        <f t="shared" si="22"/>
        <v>521</v>
      </c>
      <c r="AH99" s="328">
        <f t="shared" si="22"/>
        <v>345</v>
      </c>
      <c r="AI99" s="328">
        <f t="shared" si="22"/>
        <v>444</v>
      </c>
      <c r="AJ99" s="328">
        <f t="shared" si="22"/>
        <v>105</v>
      </c>
      <c r="AK99" s="328">
        <f t="shared" si="22"/>
        <v>2</v>
      </c>
      <c r="AL99" s="328">
        <f t="shared" si="22"/>
        <v>4</v>
      </c>
      <c r="AM99" s="328">
        <f t="shared" si="22"/>
        <v>335</v>
      </c>
      <c r="AN99" s="328">
        <f t="shared" si="22"/>
        <v>133</v>
      </c>
      <c r="AO99" s="328">
        <f t="shared" si="22"/>
        <v>47</v>
      </c>
      <c r="AP99" s="328">
        <f t="shared" si="22"/>
        <v>31</v>
      </c>
      <c r="AQ99" s="328">
        <f t="shared" si="22"/>
        <v>254</v>
      </c>
      <c r="AR99" s="328">
        <f t="shared" si="22"/>
        <v>175</v>
      </c>
      <c r="AS99" s="328">
        <f t="shared" si="22"/>
        <v>198</v>
      </c>
      <c r="AT99" s="328">
        <f t="shared" si="22"/>
        <v>12</v>
      </c>
      <c r="AU99" s="328">
        <f t="shared" si="22"/>
        <v>0</v>
      </c>
      <c r="AV99" s="328">
        <f t="shared" si="22"/>
        <v>0</v>
      </c>
      <c r="AW99" s="328">
        <f t="shared" si="22"/>
        <v>0</v>
      </c>
    </row>
    <row r="100" spans="1:49">
      <c r="A100" s="1" t="s">
        <v>386</v>
      </c>
      <c r="B100" s="467">
        <f>B96-B17</f>
        <v>17839</v>
      </c>
      <c r="C100" s="352">
        <f t="shared" ref="C100:AW100" si="23">C96-C17</f>
        <v>17955471.010000002</v>
      </c>
      <c r="D100" s="328">
        <f t="shared" si="23"/>
        <v>16723</v>
      </c>
      <c r="E100" s="328">
        <f t="shared" si="23"/>
        <v>10657</v>
      </c>
      <c r="F100" s="328">
        <f t="shared" si="23"/>
        <v>12690</v>
      </c>
      <c r="G100" s="328">
        <f t="shared" si="23"/>
        <v>10678</v>
      </c>
      <c r="H100" s="328">
        <f t="shared" si="23"/>
        <v>0</v>
      </c>
      <c r="I100" s="328">
        <f t="shared" si="23"/>
        <v>2786</v>
      </c>
      <c r="J100" s="328">
        <f t="shared" si="23"/>
        <v>27</v>
      </c>
      <c r="K100" s="328">
        <f t="shared" si="23"/>
        <v>20</v>
      </c>
      <c r="L100" s="328">
        <f t="shared" si="23"/>
        <v>0</v>
      </c>
      <c r="M100" s="328">
        <f t="shared" si="23"/>
        <v>0</v>
      </c>
      <c r="N100" s="328">
        <f t="shared" si="23"/>
        <v>75</v>
      </c>
      <c r="O100" s="328">
        <f t="shared" si="23"/>
        <v>2</v>
      </c>
      <c r="P100" s="328">
        <f t="shared" si="23"/>
        <v>0</v>
      </c>
      <c r="Q100" s="328">
        <f t="shared" si="23"/>
        <v>78</v>
      </c>
      <c r="R100" s="328">
        <f t="shared" si="23"/>
        <v>28</v>
      </c>
      <c r="S100" s="328">
        <f t="shared" si="23"/>
        <v>2</v>
      </c>
      <c r="T100" s="328">
        <f t="shared" si="23"/>
        <v>0</v>
      </c>
      <c r="U100" s="328">
        <f t="shared" si="23"/>
        <v>0</v>
      </c>
      <c r="V100" s="328">
        <f t="shared" si="23"/>
        <v>15450</v>
      </c>
      <c r="W100" s="328">
        <f t="shared" si="23"/>
        <v>1273</v>
      </c>
      <c r="X100" s="328">
        <f t="shared" si="23"/>
        <v>0</v>
      </c>
      <c r="Y100" s="328">
        <f t="shared" si="23"/>
        <v>1736</v>
      </c>
      <c r="Z100" s="328">
        <f t="shared" si="23"/>
        <v>9998</v>
      </c>
      <c r="AA100" s="328">
        <f t="shared" si="23"/>
        <v>375</v>
      </c>
      <c r="AB100" s="328">
        <f t="shared" si="23"/>
        <v>4614</v>
      </c>
      <c r="AC100" s="352">
        <f t="shared" si="23"/>
        <v>16573850.190000003</v>
      </c>
      <c r="AD100" s="352">
        <f t="shared" si="23"/>
        <v>16497906.450000001</v>
      </c>
      <c r="AE100" s="352">
        <f t="shared" si="23"/>
        <v>75943.739999999991</v>
      </c>
      <c r="AF100" s="328"/>
      <c r="AG100" s="328">
        <f t="shared" si="23"/>
        <v>17794</v>
      </c>
      <c r="AH100" s="328">
        <f t="shared" si="23"/>
        <v>11133</v>
      </c>
      <c r="AI100" s="328">
        <f t="shared" si="23"/>
        <v>14225</v>
      </c>
      <c r="AJ100" s="328">
        <f t="shared" si="23"/>
        <v>3532</v>
      </c>
      <c r="AK100" s="328">
        <f t="shared" si="23"/>
        <v>350</v>
      </c>
      <c r="AL100" s="328">
        <f t="shared" si="23"/>
        <v>394</v>
      </c>
      <c r="AM100" s="328">
        <f t="shared" si="23"/>
        <v>10983</v>
      </c>
      <c r="AN100" s="328">
        <f t="shared" si="23"/>
        <v>2862</v>
      </c>
      <c r="AO100" s="328">
        <f t="shared" si="23"/>
        <v>1347</v>
      </c>
      <c r="AP100" s="328">
        <f t="shared" si="23"/>
        <v>3200</v>
      </c>
      <c r="AQ100" s="328">
        <f t="shared" si="23"/>
        <v>6781</v>
      </c>
      <c r="AR100" s="328">
        <f t="shared" si="23"/>
        <v>4676</v>
      </c>
      <c r="AS100" s="328">
        <f t="shared" si="23"/>
        <v>4917</v>
      </c>
      <c r="AT100" s="328">
        <f t="shared" si="23"/>
        <v>858</v>
      </c>
      <c r="AU100" s="328">
        <f t="shared" si="23"/>
        <v>0</v>
      </c>
      <c r="AV100" s="328">
        <f t="shared" si="23"/>
        <v>0</v>
      </c>
      <c r="AW100" s="328">
        <f t="shared" si="23"/>
        <v>0</v>
      </c>
    </row>
    <row r="101" spans="1:49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W101" s="44"/>
    </row>
    <row r="102" spans="1:49">
      <c r="AU102" s="311"/>
      <c r="AV102" s="311"/>
    </row>
    <row r="103" spans="1:49">
      <c r="W103" s="328"/>
      <c r="Z103" s="328">
        <f>Y96+Z96+AA96+AB96</f>
        <v>17295</v>
      </c>
      <c r="AU103" s="311"/>
      <c r="AV103" s="311"/>
    </row>
    <row r="104" spans="1:49">
      <c r="AU104" s="311"/>
      <c r="AV104" s="311"/>
    </row>
    <row r="105" spans="1:49">
      <c r="AU105" s="311"/>
      <c r="AV105" s="311"/>
    </row>
    <row r="106" spans="1:49">
      <c r="AU106" s="311"/>
      <c r="AV106" s="311"/>
    </row>
    <row r="107" spans="1:49">
      <c r="AU107" s="311"/>
      <c r="AV107" s="311"/>
    </row>
    <row r="108" spans="1:49">
      <c r="AU108" s="311"/>
      <c r="AV108" s="311"/>
    </row>
    <row r="109" spans="1:49">
      <c r="AU109" s="311"/>
      <c r="AV109" s="311"/>
    </row>
    <row r="110" spans="1:49">
      <c r="AU110" s="311"/>
      <c r="AV110" s="311"/>
    </row>
    <row r="111" spans="1:49">
      <c r="AU111" s="311"/>
      <c r="AV111" s="311"/>
    </row>
    <row r="112" spans="1:49">
      <c r="AU112" s="311"/>
      <c r="AV112" s="311"/>
    </row>
    <row r="113" spans="47:48">
      <c r="AU113" s="311"/>
      <c r="AV113" s="311"/>
    </row>
    <row r="114" spans="47:48">
      <c r="AU114" s="311"/>
      <c r="AV114" s="311"/>
    </row>
    <row r="115" spans="47:48">
      <c r="AU115" s="311"/>
      <c r="AV115" s="311"/>
    </row>
    <row r="116" spans="47:48">
      <c r="AU116" s="311"/>
      <c r="AV116" s="311"/>
    </row>
    <row r="117" spans="47:48">
      <c r="AU117" s="311"/>
      <c r="AV117" s="311"/>
    </row>
    <row r="118" spans="47:48">
      <c r="AU118" s="311"/>
      <c r="AV118" s="311"/>
    </row>
    <row r="119" spans="47:48">
      <c r="AU119" s="311"/>
      <c r="AV119" s="311"/>
    </row>
    <row r="120" spans="47:48">
      <c r="AU120" s="311"/>
      <c r="AV120" s="311"/>
    </row>
    <row r="121" spans="47:48">
      <c r="AU121" s="311"/>
      <c r="AV121" s="311"/>
    </row>
    <row r="122" spans="47:48">
      <c r="AU122" s="311"/>
      <c r="AV122" s="311"/>
    </row>
  </sheetData>
  <mergeCells count="24">
    <mergeCell ref="AU5:AU8"/>
    <mergeCell ref="AV5:AV8"/>
    <mergeCell ref="AW5:AW8"/>
    <mergeCell ref="AT5:AT7"/>
    <mergeCell ref="D6:D7"/>
    <mergeCell ref="AD6:AE6"/>
    <mergeCell ref="V6:X6"/>
    <mergeCell ref="Y6:AB6"/>
    <mergeCell ref="AF6:AF7"/>
    <mergeCell ref="AG5:AM5"/>
    <mergeCell ref="AQ5:AS5"/>
    <mergeCell ref="D5:AF5"/>
    <mergeCell ref="AR6:AS6"/>
    <mergeCell ref="AQ6:AQ7"/>
    <mergeCell ref="AH6:AI6"/>
    <mergeCell ref="AN5:AP6"/>
    <mergeCell ref="AJ6:AM6"/>
    <mergeCell ref="AC6:AC7"/>
    <mergeCell ref="G6:U6"/>
    <mergeCell ref="E6:F6"/>
    <mergeCell ref="A5:A7"/>
    <mergeCell ref="B6:B7"/>
    <mergeCell ref="B5:C5"/>
    <mergeCell ref="C6:C7"/>
  </mergeCells>
  <phoneticPr fontId="17" type="noConversion"/>
  <conditionalFormatting sqref="E9:F96">
    <cfRule type="cellIs" dxfId="167" priority="20" operator="greaterThan">
      <formula>$D9</formula>
    </cfRule>
  </conditionalFormatting>
  <conditionalFormatting sqref="G9:U96">
    <cfRule type="cellIs" dxfId="166" priority="19" operator="greaterThan">
      <formula>$F9</formula>
    </cfRule>
  </conditionalFormatting>
  <conditionalFormatting sqref="V9:AB96">
    <cfRule type="cellIs" dxfId="165" priority="18" operator="greaterThan">
      <formula>$D9</formula>
    </cfRule>
  </conditionalFormatting>
  <conditionalFormatting sqref="D9:D96">
    <cfRule type="cellIs" dxfId="164" priority="16" operator="notEqual">
      <formula>$Y9+$Z9+$AA9+$AB9</formula>
    </cfRule>
    <cfRule type="cellIs" dxfId="163" priority="17" operator="notEqual">
      <formula>$V9+$W9+$X9</formula>
    </cfRule>
  </conditionalFormatting>
  <conditionalFormatting sqref="AC9:AC96">
    <cfRule type="cellIs" dxfId="162" priority="15" operator="notEqual">
      <formula>$AD9+$AE9</formula>
    </cfRule>
  </conditionalFormatting>
  <conditionalFormatting sqref="AH9:AM96">
    <cfRule type="cellIs" dxfId="161" priority="14" operator="greaterThan">
      <formula>$AG9</formula>
    </cfRule>
  </conditionalFormatting>
  <conditionalFormatting sqref="AG9:AG96">
    <cfRule type="cellIs" dxfId="160" priority="13" operator="lessThan">
      <formula>$AJ9+$AK9+$AL9+$AM9</formula>
    </cfRule>
  </conditionalFormatting>
  <conditionalFormatting sqref="AR9:AS96">
    <cfRule type="cellIs" dxfId="159" priority="12" operator="greaterThan">
      <formula>$AQ9</formula>
    </cfRule>
  </conditionalFormatting>
  <conditionalFormatting sqref="AF9:AF96">
    <cfRule type="cellIs" dxfId="158" priority="11" operator="greaterThan">
      <formula>6</formula>
    </cfRule>
  </conditionalFormatting>
  <conditionalFormatting sqref="E9:F96">
    <cfRule type="cellIs" dxfId="157" priority="10" operator="greaterThan">
      <formula>$D9</formula>
    </cfRule>
  </conditionalFormatting>
  <conditionalFormatting sqref="G9:U96">
    <cfRule type="cellIs" dxfId="156" priority="9" operator="greaterThan">
      <formula>$F9</formula>
    </cfRule>
  </conditionalFormatting>
  <conditionalFormatting sqref="V9:AB96">
    <cfRule type="cellIs" dxfId="155" priority="8" operator="greaterThan">
      <formula>$D9</formula>
    </cfRule>
  </conditionalFormatting>
  <conditionalFormatting sqref="D9:D96">
    <cfRule type="cellIs" dxfId="154" priority="6" operator="notEqual">
      <formula>$Y9+$Z9+$AA9+$AB9</formula>
    </cfRule>
    <cfRule type="cellIs" dxfId="153" priority="7" operator="notEqual">
      <formula>$V9+$W9+$X9</formula>
    </cfRule>
  </conditionalFormatting>
  <conditionalFormatting sqref="AC9:AC96">
    <cfRule type="cellIs" dxfId="152" priority="5" operator="notEqual">
      <formula>$AD9+$AE9</formula>
    </cfRule>
  </conditionalFormatting>
  <conditionalFormatting sqref="AH9:AM96">
    <cfRule type="cellIs" dxfId="151" priority="4" operator="greaterThan">
      <formula>$AG9</formula>
    </cfRule>
  </conditionalFormatting>
  <conditionalFormatting sqref="AG9:AG96">
    <cfRule type="cellIs" dxfId="150" priority="3" operator="lessThan">
      <formula>$AJ9+$AK9+$AL9+$AM9</formula>
    </cfRule>
  </conditionalFormatting>
  <conditionalFormatting sqref="AR9:AS96">
    <cfRule type="cellIs" dxfId="149" priority="2" operator="greaterThan">
      <formula>$AQ9</formula>
    </cfRule>
  </conditionalFormatting>
  <conditionalFormatting sqref="AF9:AF96">
    <cfRule type="cellIs" dxfId="148" priority="1" operator="greaterThan">
      <formula>6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3" orientation="landscape" r:id="rId1"/>
  <headerFooter alignWithMargins="0"/>
  <ignoredErrors>
    <ignoredError sqref="AF83 AF17 AF25 AF43 AF69 AF55 AF95:AF96 AF3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Hárok13">
    <pageSetUpPr fitToPage="1"/>
  </sheetPr>
  <dimension ref="A1:AH101"/>
  <sheetViews>
    <sheetView showGridLines="0" zoomScale="85" zoomScaleNormal="85" workbookViewId="0">
      <pane xSplit="1" ySplit="8" topLeftCell="B87" activePane="bottomRight" state="frozenSplit"/>
      <selection pane="topRight" activeCell="B1" sqref="B1"/>
      <selection pane="bottomLeft" activeCell="A8" sqref="A8"/>
      <selection pane="bottomRight" activeCell="J1" sqref="J1:J1048576"/>
    </sheetView>
  </sheetViews>
  <sheetFormatPr defaultRowHeight="12.75"/>
  <cols>
    <col min="1" max="1" width="22.85546875" customWidth="1"/>
    <col min="2" max="2" width="10.7109375" customWidth="1"/>
    <col min="3" max="3" width="12.42578125" customWidth="1"/>
    <col min="4" max="4" width="10.7109375" style="1" customWidth="1"/>
    <col min="5" max="5" width="12.85546875" style="1" customWidth="1"/>
    <col min="6" max="7" width="10.7109375" customWidth="1"/>
    <col min="8" max="8" width="11.42578125" customWidth="1"/>
    <col min="9" max="10" width="8.7109375" customWidth="1"/>
    <col min="11" max="11" width="9" style="27" customWidth="1"/>
    <col min="12" max="13" width="8.7109375" style="27" customWidth="1"/>
    <col min="14" max="14" width="8.28515625" style="27" customWidth="1"/>
    <col min="15" max="15" width="7.42578125" style="27" customWidth="1"/>
    <col min="16" max="16" width="8.140625" style="27" customWidth="1"/>
    <col min="17" max="17" width="8.7109375" style="27" customWidth="1"/>
    <col min="18" max="18" width="10.7109375" customWidth="1"/>
    <col min="19" max="19" width="8.42578125" customWidth="1"/>
    <col min="20" max="20" width="10.28515625" customWidth="1"/>
    <col min="21" max="21" width="10" customWidth="1"/>
    <col min="22" max="22" width="10.7109375" customWidth="1"/>
    <col min="23" max="23" width="14.140625" style="1" customWidth="1"/>
    <col min="24" max="24" width="10.140625" customWidth="1"/>
    <col min="25" max="25" width="8.85546875" customWidth="1"/>
    <col min="26" max="26" width="10.7109375" customWidth="1"/>
    <col min="33" max="33" width="20.7109375" customWidth="1"/>
  </cols>
  <sheetData>
    <row r="1" spans="1:34" s="1" customFormat="1" ht="20.25">
      <c r="A1" s="14" t="s">
        <v>184</v>
      </c>
      <c r="D1" s="9"/>
      <c r="E1" s="9"/>
      <c r="K1" s="27"/>
      <c r="L1" s="27"/>
      <c r="M1" s="27"/>
      <c r="N1" s="27"/>
      <c r="O1" s="27"/>
      <c r="P1" s="27"/>
      <c r="Q1" s="27"/>
      <c r="W1" s="7"/>
    </row>
    <row r="2" spans="1:34" s="11" customFormat="1" ht="15.75">
      <c r="A2" s="28" t="s">
        <v>501</v>
      </c>
      <c r="D2" s="13"/>
      <c r="E2" s="13"/>
      <c r="K2" s="29"/>
      <c r="L2" s="29"/>
      <c r="M2" s="29"/>
      <c r="N2" s="29"/>
      <c r="O2" s="29"/>
      <c r="P2" s="29"/>
      <c r="Q2" s="29"/>
      <c r="W2" s="12"/>
    </row>
    <row r="3" spans="1:34" s="11" customFormat="1" ht="15.75">
      <c r="A3" s="3"/>
      <c r="D3" s="13"/>
      <c r="E3" s="13"/>
      <c r="K3" s="29"/>
      <c r="L3" s="29"/>
      <c r="M3" s="29"/>
      <c r="N3" s="29"/>
      <c r="O3" s="29"/>
      <c r="P3" s="29"/>
      <c r="Q3" s="29"/>
      <c r="W3" s="12"/>
    </row>
    <row r="4" spans="1:34" s="1" customFormat="1" ht="14.25" thickBot="1">
      <c r="D4" s="10"/>
      <c r="E4" s="10"/>
      <c r="K4" s="21"/>
      <c r="L4" s="21"/>
      <c r="M4" s="21"/>
      <c r="N4" s="21"/>
      <c r="O4" s="21"/>
      <c r="P4" s="21"/>
      <c r="Q4" s="21"/>
      <c r="W4" s="8"/>
      <c r="Z4" s="21" t="s">
        <v>214</v>
      </c>
    </row>
    <row r="5" spans="1:34" s="1" customFormat="1" ht="48" customHeight="1">
      <c r="A5" s="533" t="s">
        <v>231</v>
      </c>
      <c r="B5" s="710" t="s">
        <v>65</v>
      </c>
      <c r="C5" s="711"/>
      <c r="D5" s="719" t="s">
        <v>4</v>
      </c>
      <c r="E5" s="720"/>
      <c r="F5" s="710" t="s">
        <v>320</v>
      </c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2"/>
      <c r="R5" s="711" t="s">
        <v>318</v>
      </c>
      <c r="S5" s="711"/>
      <c r="T5" s="711"/>
      <c r="U5" s="711"/>
      <c r="V5" s="711"/>
      <c r="W5" s="547" t="s">
        <v>34</v>
      </c>
      <c r="X5" s="710" t="s">
        <v>319</v>
      </c>
      <c r="Y5" s="711"/>
      <c r="Z5" s="712"/>
    </row>
    <row r="6" spans="1:34" s="1" customFormat="1" ht="51.75" customHeight="1">
      <c r="A6" s="534"/>
      <c r="B6" s="703" t="s">
        <v>71</v>
      </c>
      <c r="C6" s="717" t="s">
        <v>153</v>
      </c>
      <c r="D6" s="636" t="s">
        <v>72</v>
      </c>
      <c r="E6" s="716" t="s">
        <v>153</v>
      </c>
      <c r="F6" s="660" t="s">
        <v>45</v>
      </c>
      <c r="G6" s="700" t="s">
        <v>46</v>
      </c>
      <c r="H6" s="704"/>
      <c r="I6" s="700" t="s">
        <v>357</v>
      </c>
      <c r="J6" s="701"/>
      <c r="K6" s="648" t="s">
        <v>249</v>
      </c>
      <c r="L6" s="648"/>
      <c r="M6" s="648"/>
      <c r="N6" s="648" t="s">
        <v>250</v>
      </c>
      <c r="O6" s="648"/>
      <c r="P6" s="648"/>
      <c r="Q6" s="649"/>
      <c r="R6" s="607" t="s">
        <v>45</v>
      </c>
      <c r="S6" s="539" t="s">
        <v>46</v>
      </c>
      <c r="T6" s="540"/>
      <c r="U6" s="700" t="s">
        <v>317</v>
      </c>
      <c r="V6" s="701"/>
      <c r="W6" s="715"/>
      <c r="X6" s="713" t="s">
        <v>45</v>
      </c>
      <c r="Y6" s="603" t="s">
        <v>46</v>
      </c>
      <c r="Z6" s="529"/>
    </row>
    <row r="7" spans="1:34" s="1" customFormat="1" ht="39.75" customHeight="1">
      <c r="A7" s="535"/>
      <c r="B7" s="661"/>
      <c r="C7" s="718"/>
      <c r="D7" s="637"/>
      <c r="E7" s="657"/>
      <c r="F7" s="661"/>
      <c r="G7" s="281" t="s">
        <v>47</v>
      </c>
      <c r="H7" s="281" t="s">
        <v>70</v>
      </c>
      <c r="I7" s="284" t="s">
        <v>132</v>
      </c>
      <c r="J7" s="279" t="s">
        <v>133</v>
      </c>
      <c r="K7" s="280" t="s">
        <v>246</v>
      </c>
      <c r="L7" s="280" t="s">
        <v>238</v>
      </c>
      <c r="M7" s="280" t="s">
        <v>239</v>
      </c>
      <c r="N7" s="280" t="s">
        <v>244</v>
      </c>
      <c r="O7" s="280" t="s">
        <v>242</v>
      </c>
      <c r="P7" s="280" t="s">
        <v>243</v>
      </c>
      <c r="Q7" s="295" t="s">
        <v>245</v>
      </c>
      <c r="R7" s="540"/>
      <c r="S7" s="293" t="s">
        <v>47</v>
      </c>
      <c r="T7" s="17" t="s">
        <v>49</v>
      </c>
      <c r="U7" s="282" t="s">
        <v>64</v>
      </c>
      <c r="V7" s="282" t="s">
        <v>58</v>
      </c>
      <c r="W7" s="539"/>
      <c r="X7" s="714"/>
      <c r="Y7" s="258" t="s">
        <v>47</v>
      </c>
      <c r="Z7" s="302" t="s">
        <v>49</v>
      </c>
    </row>
    <row r="8" spans="1:34" s="1" customFormat="1" ht="13.5" customHeight="1" thickBot="1">
      <c r="A8" s="99">
        <v>1</v>
      </c>
      <c r="B8" s="76">
        <v>2</v>
      </c>
      <c r="C8" s="77">
        <v>3</v>
      </c>
      <c r="D8" s="77">
        <v>4</v>
      </c>
      <c r="E8" s="108">
        <v>5</v>
      </c>
      <c r="F8" s="76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8">
        <v>17</v>
      </c>
      <c r="R8" s="488">
        <v>18</v>
      </c>
      <c r="S8" s="77">
        <v>19</v>
      </c>
      <c r="T8" s="77">
        <v>20</v>
      </c>
      <c r="U8" s="77">
        <v>21</v>
      </c>
      <c r="V8" s="77">
        <v>22</v>
      </c>
      <c r="W8" s="108">
        <v>23</v>
      </c>
      <c r="X8" s="76">
        <v>24</v>
      </c>
      <c r="Y8" s="77">
        <v>25</v>
      </c>
      <c r="Z8" s="78">
        <v>26</v>
      </c>
    </row>
    <row r="9" spans="1:34" s="4" customFormat="1" ht="13.5" thickTop="1">
      <c r="A9" s="306" t="s">
        <v>387</v>
      </c>
      <c r="B9" s="147">
        <v>0</v>
      </c>
      <c r="C9" s="219">
        <v>0</v>
      </c>
      <c r="D9" s="93">
        <v>0</v>
      </c>
      <c r="E9" s="219">
        <v>0</v>
      </c>
      <c r="F9" s="137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128">
        <v>0</v>
      </c>
      <c r="R9" s="133">
        <v>0</v>
      </c>
      <c r="S9" s="93">
        <v>0</v>
      </c>
      <c r="T9" s="93">
        <v>0</v>
      </c>
      <c r="U9" s="93">
        <v>0</v>
      </c>
      <c r="V9" s="93">
        <v>0</v>
      </c>
      <c r="W9" s="142">
        <v>0</v>
      </c>
      <c r="X9" s="137">
        <v>0</v>
      </c>
      <c r="Y9" s="93">
        <v>0</v>
      </c>
      <c r="Z9" s="128">
        <v>0</v>
      </c>
      <c r="AA9" s="5"/>
      <c r="AB9" s="5"/>
      <c r="AC9" s="5"/>
      <c r="AD9" s="5"/>
      <c r="AE9" s="5"/>
      <c r="AF9" s="5"/>
      <c r="AG9" s="5"/>
      <c r="AH9" s="5"/>
    </row>
    <row r="10" spans="1:34">
      <c r="A10" s="312" t="s">
        <v>388</v>
      </c>
      <c r="B10" s="148">
        <v>0</v>
      </c>
      <c r="C10" s="220">
        <v>0</v>
      </c>
      <c r="D10" s="127">
        <v>0</v>
      </c>
      <c r="E10" s="220">
        <v>0</v>
      </c>
      <c r="F10" s="138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9">
        <v>0</v>
      </c>
      <c r="R10" s="134">
        <v>0</v>
      </c>
      <c r="S10" s="127">
        <v>0</v>
      </c>
      <c r="T10" s="127">
        <v>0</v>
      </c>
      <c r="U10" s="127">
        <v>0</v>
      </c>
      <c r="V10" s="127">
        <v>0</v>
      </c>
      <c r="W10" s="143">
        <v>0</v>
      </c>
      <c r="X10" s="138">
        <v>0</v>
      </c>
      <c r="Y10" s="127">
        <v>0</v>
      </c>
      <c r="Z10" s="129">
        <v>0</v>
      </c>
    </row>
    <row r="11" spans="1:34">
      <c r="A11" s="312" t="s">
        <v>389</v>
      </c>
      <c r="B11" s="148">
        <v>0</v>
      </c>
      <c r="C11" s="220">
        <v>0</v>
      </c>
      <c r="D11" s="127">
        <v>0</v>
      </c>
      <c r="E11" s="220">
        <v>0</v>
      </c>
      <c r="F11" s="138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9">
        <v>0</v>
      </c>
      <c r="R11" s="134">
        <v>0</v>
      </c>
      <c r="S11" s="127">
        <v>0</v>
      </c>
      <c r="T11" s="127">
        <v>0</v>
      </c>
      <c r="U11" s="127">
        <v>0</v>
      </c>
      <c r="V11" s="127">
        <v>0</v>
      </c>
      <c r="W11" s="143">
        <v>0</v>
      </c>
      <c r="X11" s="138">
        <v>0</v>
      </c>
      <c r="Y11" s="127">
        <v>0</v>
      </c>
      <c r="Z11" s="129">
        <v>0</v>
      </c>
    </row>
    <row r="12" spans="1:34">
      <c r="A12" s="312" t="s">
        <v>390</v>
      </c>
      <c r="B12" s="148">
        <v>0</v>
      </c>
      <c r="C12" s="220">
        <v>0</v>
      </c>
      <c r="D12" s="127">
        <v>0</v>
      </c>
      <c r="E12" s="220">
        <v>0</v>
      </c>
      <c r="F12" s="138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9">
        <v>0</v>
      </c>
      <c r="R12" s="134">
        <v>0</v>
      </c>
      <c r="S12" s="127">
        <v>0</v>
      </c>
      <c r="T12" s="127">
        <v>0</v>
      </c>
      <c r="U12" s="127">
        <v>0</v>
      </c>
      <c r="V12" s="127">
        <v>0</v>
      </c>
      <c r="W12" s="143">
        <v>0</v>
      </c>
      <c r="X12" s="138">
        <v>0</v>
      </c>
      <c r="Y12" s="127">
        <v>0</v>
      </c>
      <c r="Z12" s="129">
        <v>0</v>
      </c>
    </row>
    <row r="13" spans="1:34">
      <c r="A13" s="312" t="s">
        <v>391</v>
      </c>
      <c r="B13" s="148">
        <v>0</v>
      </c>
      <c r="C13" s="220">
        <v>0</v>
      </c>
      <c r="D13" s="127">
        <v>0</v>
      </c>
      <c r="E13" s="220">
        <v>0</v>
      </c>
      <c r="F13" s="138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9">
        <v>0</v>
      </c>
      <c r="R13" s="134">
        <v>0</v>
      </c>
      <c r="S13" s="127">
        <v>0</v>
      </c>
      <c r="T13" s="127">
        <v>0</v>
      </c>
      <c r="U13" s="127">
        <v>0</v>
      </c>
      <c r="V13" s="127">
        <v>0</v>
      </c>
      <c r="W13" s="143">
        <v>0</v>
      </c>
      <c r="X13" s="138">
        <v>0</v>
      </c>
      <c r="Y13" s="127">
        <v>0</v>
      </c>
      <c r="Z13" s="129">
        <v>0</v>
      </c>
    </row>
    <row r="14" spans="1:34">
      <c r="A14" s="312" t="s">
        <v>392</v>
      </c>
      <c r="B14" s="148">
        <v>0</v>
      </c>
      <c r="C14" s="220">
        <v>0</v>
      </c>
      <c r="D14" s="127">
        <v>0</v>
      </c>
      <c r="E14" s="220">
        <v>0</v>
      </c>
      <c r="F14" s="138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9">
        <v>0</v>
      </c>
      <c r="R14" s="134">
        <v>0</v>
      </c>
      <c r="S14" s="127">
        <v>0</v>
      </c>
      <c r="T14" s="127">
        <v>0</v>
      </c>
      <c r="U14" s="127">
        <v>0</v>
      </c>
      <c r="V14" s="127">
        <v>0</v>
      </c>
      <c r="W14" s="143">
        <v>0</v>
      </c>
      <c r="X14" s="138">
        <v>0</v>
      </c>
      <c r="Y14" s="127">
        <v>0</v>
      </c>
      <c r="Z14" s="129">
        <v>0</v>
      </c>
    </row>
    <row r="15" spans="1:34">
      <c r="A15" s="312" t="s">
        <v>393</v>
      </c>
      <c r="B15" s="148">
        <v>0</v>
      </c>
      <c r="C15" s="220">
        <v>0</v>
      </c>
      <c r="D15" s="127">
        <v>0</v>
      </c>
      <c r="E15" s="220">
        <v>0</v>
      </c>
      <c r="F15" s="138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9">
        <v>0</v>
      </c>
      <c r="R15" s="134">
        <v>0</v>
      </c>
      <c r="S15" s="127">
        <v>0</v>
      </c>
      <c r="T15" s="127">
        <v>0</v>
      </c>
      <c r="U15" s="127">
        <v>0</v>
      </c>
      <c r="V15" s="127">
        <v>0</v>
      </c>
      <c r="W15" s="143">
        <v>0</v>
      </c>
      <c r="X15" s="138">
        <v>0</v>
      </c>
      <c r="Y15" s="127">
        <v>0</v>
      </c>
      <c r="Z15" s="129">
        <v>0</v>
      </c>
    </row>
    <row r="16" spans="1:34">
      <c r="A16" s="312" t="s">
        <v>394</v>
      </c>
      <c r="B16" s="148">
        <v>0</v>
      </c>
      <c r="C16" s="220">
        <v>0</v>
      </c>
      <c r="D16" s="127">
        <v>0</v>
      </c>
      <c r="E16" s="220">
        <v>0</v>
      </c>
      <c r="F16" s="138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9">
        <v>0</v>
      </c>
      <c r="R16" s="134">
        <v>0</v>
      </c>
      <c r="S16" s="127">
        <v>0</v>
      </c>
      <c r="T16" s="127">
        <v>0</v>
      </c>
      <c r="U16" s="127">
        <v>0</v>
      </c>
      <c r="V16" s="127">
        <v>0</v>
      </c>
      <c r="W16" s="143">
        <v>0</v>
      </c>
      <c r="X16" s="138">
        <v>0</v>
      </c>
      <c r="Y16" s="127">
        <v>0</v>
      </c>
      <c r="Z16" s="129">
        <v>0</v>
      </c>
    </row>
    <row r="17" spans="1:26" ht="13.5">
      <c r="A17" s="316" t="s">
        <v>395</v>
      </c>
      <c r="B17" s="149">
        <f>SUM(B9:B16)</f>
        <v>0</v>
      </c>
      <c r="C17" s="221">
        <f t="shared" ref="C17:Z17" si="0">SUM(C9:C16)</f>
        <v>0</v>
      </c>
      <c r="D17" s="130">
        <f t="shared" si="0"/>
        <v>0</v>
      </c>
      <c r="E17" s="221">
        <f t="shared" si="0"/>
        <v>0</v>
      </c>
      <c r="F17" s="139">
        <f t="shared" si="0"/>
        <v>0</v>
      </c>
      <c r="G17" s="130">
        <f t="shared" si="0"/>
        <v>0</v>
      </c>
      <c r="H17" s="130">
        <f t="shared" si="0"/>
        <v>0</v>
      </c>
      <c r="I17" s="130">
        <f t="shared" si="0"/>
        <v>0</v>
      </c>
      <c r="J17" s="130">
        <f t="shared" si="0"/>
        <v>0</v>
      </c>
      <c r="K17" s="130">
        <f t="shared" si="0"/>
        <v>0</v>
      </c>
      <c r="L17" s="130">
        <f t="shared" si="0"/>
        <v>0</v>
      </c>
      <c r="M17" s="130">
        <f t="shared" si="0"/>
        <v>0</v>
      </c>
      <c r="N17" s="130">
        <f t="shared" si="0"/>
        <v>0</v>
      </c>
      <c r="O17" s="130">
        <f t="shared" si="0"/>
        <v>0</v>
      </c>
      <c r="P17" s="130">
        <f t="shared" si="0"/>
        <v>0</v>
      </c>
      <c r="Q17" s="141">
        <f t="shared" si="0"/>
        <v>0</v>
      </c>
      <c r="R17" s="135">
        <f t="shared" si="0"/>
        <v>0</v>
      </c>
      <c r="S17" s="130">
        <f t="shared" si="0"/>
        <v>0</v>
      </c>
      <c r="T17" s="130">
        <f t="shared" si="0"/>
        <v>0</v>
      </c>
      <c r="U17" s="130">
        <f t="shared" si="0"/>
        <v>0</v>
      </c>
      <c r="V17" s="130">
        <f t="shared" si="0"/>
        <v>0</v>
      </c>
      <c r="W17" s="144">
        <f t="shared" si="0"/>
        <v>0</v>
      </c>
      <c r="X17" s="139">
        <f t="shared" si="0"/>
        <v>0</v>
      </c>
      <c r="Y17" s="130">
        <f t="shared" si="0"/>
        <v>0</v>
      </c>
      <c r="Z17" s="141">
        <f t="shared" si="0"/>
        <v>0</v>
      </c>
    </row>
    <row r="18" spans="1:26">
      <c r="A18" s="312" t="s">
        <v>396</v>
      </c>
      <c r="B18" s="148">
        <v>0</v>
      </c>
      <c r="C18" s="220">
        <v>0</v>
      </c>
      <c r="D18" s="127">
        <v>0</v>
      </c>
      <c r="E18" s="220">
        <v>0</v>
      </c>
      <c r="F18" s="138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9">
        <v>0</v>
      </c>
      <c r="R18" s="134">
        <v>0</v>
      </c>
      <c r="S18" s="127">
        <v>0</v>
      </c>
      <c r="T18" s="127">
        <v>0</v>
      </c>
      <c r="U18" s="127">
        <v>0</v>
      </c>
      <c r="V18" s="127">
        <v>0</v>
      </c>
      <c r="W18" s="143">
        <v>0</v>
      </c>
      <c r="X18" s="138">
        <v>0</v>
      </c>
      <c r="Y18" s="127">
        <v>0</v>
      </c>
      <c r="Z18" s="129">
        <v>0</v>
      </c>
    </row>
    <row r="19" spans="1:26">
      <c r="A19" s="312" t="s">
        <v>397</v>
      </c>
      <c r="B19" s="148">
        <v>0</v>
      </c>
      <c r="C19" s="220">
        <v>0</v>
      </c>
      <c r="D19" s="127">
        <v>0</v>
      </c>
      <c r="E19" s="220">
        <v>0</v>
      </c>
      <c r="F19" s="138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9">
        <v>0</v>
      </c>
      <c r="R19" s="134">
        <v>0</v>
      </c>
      <c r="S19" s="127">
        <v>0</v>
      </c>
      <c r="T19" s="127">
        <v>0</v>
      </c>
      <c r="U19" s="127">
        <v>0</v>
      </c>
      <c r="V19" s="127">
        <v>0</v>
      </c>
      <c r="W19" s="143">
        <v>0</v>
      </c>
      <c r="X19" s="138">
        <v>0</v>
      </c>
      <c r="Y19" s="127">
        <v>0</v>
      </c>
      <c r="Z19" s="129">
        <v>0</v>
      </c>
    </row>
    <row r="20" spans="1:26">
      <c r="A20" s="312" t="s">
        <v>398</v>
      </c>
      <c r="B20" s="148">
        <v>0</v>
      </c>
      <c r="C20" s="220">
        <v>0</v>
      </c>
      <c r="D20" s="127">
        <v>0</v>
      </c>
      <c r="E20" s="220">
        <v>0</v>
      </c>
      <c r="F20" s="138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9">
        <v>0</v>
      </c>
      <c r="R20" s="134">
        <v>0</v>
      </c>
      <c r="S20" s="127">
        <v>0</v>
      </c>
      <c r="T20" s="127">
        <v>0</v>
      </c>
      <c r="U20" s="127">
        <v>0</v>
      </c>
      <c r="V20" s="127">
        <v>0</v>
      </c>
      <c r="W20" s="143">
        <v>0</v>
      </c>
      <c r="X20" s="138">
        <v>0</v>
      </c>
      <c r="Y20" s="127">
        <v>0</v>
      </c>
      <c r="Z20" s="129">
        <v>0</v>
      </c>
    </row>
    <row r="21" spans="1:26">
      <c r="A21" s="312" t="s">
        <v>399</v>
      </c>
      <c r="B21" s="148">
        <v>0</v>
      </c>
      <c r="C21" s="220">
        <v>0</v>
      </c>
      <c r="D21" s="127">
        <v>0</v>
      </c>
      <c r="E21" s="220">
        <v>0</v>
      </c>
      <c r="F21" s="138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9">
        <v>0</v>
      </c>
      <c r="R21" s="134">
        <v>0</v>
      </c>
      <c r="S21" s="127">
        <v>0</v>
      </c>
      <c r="T21" s="127">
        <v>0</v>
      </c>
      <c r="U21" s="127">
        <v>0</v>
      </c>
      <c r="V21" s="127">
        <v>0</v>
      </c>
      <c r="W21" s="143">
        <v>0</v>
      </c>
      <c r="X21" s="138">
        <v>0</v>
      </c>
      <c r="Y21" s="127">
        <v>0</v>
      </c>
      <c r="Z21" s="129">
        <v>0</v>
      </c>
    </row>
    <row r="22" spans="1:26">
      <c r="A22" s="312" t="s">
        <v>400</v>
      </c>
      <c r="B22" s="148">
        <v>0</v>
      </c>
      <c r="C22" s="220">
        <v>0</v>
      </c>
      <c r="D22" s="127">
        <v>0</v>
      </c>
      <c r="E22" s="220">
        <v>0</v>
      </c>
      <c r="F22" s="138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9">
        <v>0</v>
      </c>
      <c r="R22" s="134">
        <v>0</v>
      </c>
      <c r="S22" s="127">
        <v>0</v>
      </c>
      <c r="T22" s="127">
        <v>0</v>
      </c>
      <c r="U22" s="127">
        <v>0</v>
      </c>
      <c r="V22" s="127">
        <v>0</v>
      </c>
      <c r="W22" s="143">
        <v>0</v>
      </c>
      <c r="X22" s="138">
        <v>0</v>
      </c>
      <c r="Y22" s="127">
        <v>0</v>
      </c>
      <c r="Z22" s="129">
        <v>0</v>
      </c>
    </row>
    <row r="23" spans="1:26">
      <c r="A23" s="312" t="s">
        <v>401</v>
      </c>
      <c r="B23" s="148">
        <v>0</v>
      </c>
      <c r="C23" s="220">
        <v>0</v>
      </c>
      <c r="D23" s="127">
        <v>0</v>
      </c>
      <c r="E23" s="220">
        <v>0</v>
      </c>
      <c r="F23" s="138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9">
        <v>0</v>
      </c>
      <c r="R23" s="134">
        <v>0</v>
      </c>
      <c r="S23" s="127">
        <v>0</v>
      </c>
      <c r="T23" s="127">
        <v>0</v>
      </c>
      <c r="U23" s="127">
        <v>0</v>
      </c>
      <c r="V23" s="127">
        <v>0</v>
      </c>
      <c r="W23" s="143">
        <v>0</v>
      </c>
      <c r="X23" s="138">
        <v>0</v>
      </c>
      <c r="Y23" s="127">
        <v>0</v>
      </c>
      <c r="Z23" s="129">
        <v>0</v>
      </c>
    </row>
    <row r="24" spans="1:26">
      <c r="A24" s="312" t="s">
        <v>402</v>
      </c>
      <c r="B24" s="148">
        <v>0</v>
      </c>
      <c r="C24" s="220">
        <v>0</v>
      </c>
      <c r="D24" s="127">
        <v>0</v>
      </c>
      <c r="E24" s="220">
        <v>0</v>
      </c>
      <c r="F24" s="138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9">
        <v>0</v>
      </c>
      <c r="R24" s="134">
        <v>0</v>
      </c>
      <c r="S24" s="127">
        <v>0</v>
      </c>
      <c r="T24" s="127">
        <v>0</v>
      </c>
      <c r="U24" s="127">
        <v>0</v>
      </c>
      <c r="V24" s="127">
        <v>0</v>
      </c>
      <c r="W24" s="143">
        <v>0</v>
      </c>
      <c r="X24" s="138">
        <v>0</v>
      </c>
      <c r="Y24" s="127">
        <v>0</v>
      </c>
      <c r="Z24" s="129">
        <v>0</v>
      </c>
    </row>
    <row r="25" spans="1:26" ht="13.5">
      <c r="A25" s="316" t="s">
        <v>403</v>
      </c>
      <c r="B25" s="149">
        <f>SUM(B18:B24)</f>
        <v>0</v>
      </c>
      <c r="C25" s="221">
        <f t="shared" ref="C25:Z25" si="1">SUM(C18:C24)</f>
        <v>0</v>
      </c>
      <c r="D25" s="130">
        <f t="shared" si="1"/>
        <v>0</v>
      </c>
      <c r="E25" s="221">
        <f t="shared" si="1"/>
        <v>0</v>
      </c>
      <c r="F25" s="139">
        <f t="shared" si="1"/>
        <v>0</v>
      </c>
      <c r="G25" s="130">
        <f t="shared" si="1"/>
        <v>0</v>
      </c>
      <c r="H25" s="130">
        <f t="shared" si="1"/>
        <v>0</v>
      </c>
      <c r="I25" s="130">
        <f t="shared" si="1"/>
        <v>0</v>
      </c>
      <c r="J25" s="130">
        <f t="shared" si="1"/>
        <v>0</v>
      </c>
      <c r="K25" s="130">
        <f t="shared" si="1"/>
        <v>0</v>
      </c>
      <c r="L25" s="130">
        <f t="shared" si="1"/>
        <v>0</v>
      </c>
      <c r="M25" s="130">
        <f t="shared" si="1"/>
        <v>0</v>
      </c>
      <c r="N25" s="130">
        <f t="shared" si="1"/>
        <v>0</v>
      </c>
      <c r="O25" s="130">
        <f t="shared" si="1"/>
        <v>0</v>
      </c>
      <c r="P25" s="130">
        <f t="shared" si="1"/>
        <v>0</v>
      </c>
      <c r="Q25" s="141">
        <f t="shared" si="1"/>
        <v>0</v>
      </c>
      <c r="R25" s="135">
        <f t="shared" si="1"/>
        <v>0</v>
      </c>
      <c r="S25" s="130">
        <f t="shared" si="1"/>
        <v>0</v>
      </c>
      <c r="T25" s="130">
        <f t="shared" si="1"/>
        <v>0</v>
      </c>
      <c r="U25" s="130">
        <f t="shared" si="1"/>
        <v>0</v>
      </c>
      <c r="V25" s="130">
        <f t="shared" si="1"/>
        <v>0</v>
      </c>
      <c r="W25" s="144">
        <f t="shared" si="1"/>
        <v>0</v>
      </c>
      <c r="X25" s="139">
        <f t="shared" si="1"/>
        <v>0</v>
      </c>
      <c r="Y25" s="130">
        <f t="shared" si="1"/>
        <v>0</v>
      </c>
      <c r="Z25" s="141">
        <f t="shared" si="1"/>
        <v>0</v>
      </c>
    </row>
    <row r="26" spans="1:26">
      <c r="A26" s="312" t="s">
        <v>404</v>
      </c>
      <c r="B26" s="148">
        <v>0</v>
      </c>
      <c r="C26" s="220">
        <v>0</v>
      </c>
      <c r="D26" s="127">
        <v>0</v>
      </c>
      <c r="E26" s="220">
        <v>0</v>
      </c>
      <c r="F26" s="138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9">
        <v>0</v>
      </c>
      <c r="R26" s="134">
        <v>0</v>
      </c>
      <c r="S26" s="127">
        <v>0</v>
      </c>
      <c r="T26" s="127">
        <v>0</v>
      </c>
      <c r="U26" s="127">
        <v>0</v>
      </c>
      <c r="V26" s="127">
        <v>0</v>
      </c>
      <c r="W26" s="143">
        <v>0</v>
      </c>
      <c r="X26" s="138">
        <v>0</v>
      </c>
      <c r="Y26" s="127">
        <v>0</v>
      </c>
      <c r="Z26" s="129">
        <v>0</v>
      </c>
    </row>
    <row r="27" spans="1:26">
      <c r="A27" s="312" t="s">
        <v>405</v>
      </c>
      <c r="B27" s="148">
        <v>0</v>
      </c>
      <c r="C27" s="220">
        <v>0</v>
      </c>
      <c r="D27" s="127">
        <v>0</v>
      </c>
      <c r="E27" s="220">
        <v>0</v>
      </c>
      <c r="F27" s="138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9">
        <v>0</v>
      </c>
      <c r="R27" s="134">
        <v>0</v>
      </c>
      <c r="S27" s="127">
        <v>0</v>
      </c>
      <c r="T27" s="127">
        <v>0</v>
      </c>
      <c r="U27" s="127">
        <v>0</v>
      </c>
      <c r="V27" s="127">
        <v>0</v>
      </c>
      <c r="W27" s="143">
        <v>0</v>
      </c>
      <c r="X27" s="138">
        <v>0</v>
      </c>
      <c r="Y27" s="127">
        <v>0</v>
      </c>
      <c r="Z27" s="129">
        <v>0</v>
      </c>
    </row>
    <row r="28" spans="1:26">
      <c r="A28" s="312" t="s">
        <v>406</v>
      </c>
      <c r="B28" s="148">
        <v>0</v>
      </c>
      <c r="C28" s="220">
        <v>0</v>
      </c>
      <c r="D28" s="127">
        <v>0</v>
      </c>
      <c r="E28" s="220">
        <v>0</v>
      </c>
      <c r="F28" s="138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9">
        <v>0</v>
      </c>
      <c r="R28" s="134">
        <v>0</v>
      </c>
      <c r="S28" s="127">
        <v>0</v>
      </c>
      <c r="T28" s="127">
        <v>0</v>
      </c>
      <c r="U28" s="127">
        <v>0</v>
      </c>
      <c r="V28" s="127">
        <v>0</v>
      </c>
      <c r="W28" s="143">
        <v>0</v>
      </c>
      <c r="X28" s="138">
        <v>0</v>
      </c>
      <c r="Y28" s="127">
        <v>0</v>
      </c>
      <c r="Z28" s="129">
        <v>0</v>
      </c>
    </row>
    <row r="29" spans="1:26">
      <c r="A29" s="312" t="s">
        <v>407</v>
      </c>
      <c r="B29" s="148">
        <v>0</v>
      </c>
      <c r="C29" s="220">
        <v>0</v>
      </c>
      <c r="D29" s="127">
        <v>0</v>
      </c>
      <c r="E29" s="220">
        <v>0</v>
      </c>
      <c r="F29" s="138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29">
        <v>0</v>
      </c>
      <c r="R29" s="134">
        <v>0</v>
      </c>
      <c r="S29" s="127">
        <v>0</v>
      </c>
      <c r="T29" s="127">
        <v>0</v>
      </c>
      <c r="U29" s="127">
        <v>0</v>
      </c>
      <c r="V29" s="127">
        <v>0</v>
      </c>
      <c r="W29" s="143">
        <v>0</v>
      </c>
      <c r="X29" s="138">
        <v>0</v>
      </c>
      <c r="Y29" s="127">
        <v>0</v>
      </c>
      <c r="Z29" s="129">
        <v>0</v>
      </c>
    </row>
    <row r="30" spans="1:26">
      <c r="A30" s="312" t="s">
        <v>408</v>
      </c>
      <c r="B30" s="148">
        <v>0</v>
      </c>
      <c r="C30" s="220">
        <v>0</v>
      </c>
      <c r="D30" s="127">
        <v>0</v>
      </c>
      <c r="E30" s="220">
        <v>0</v>
      </c>
      <c r="F30" s="138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9">
        <v>0</v>
      </c>
      <c r="R30" s="134">
        <v>0</v>
      </c>
      <c r="S30" s="127">
        <v>0</v>
      </c>
      <c r="T30" s="127">
        <v>0</v>
      </c>
      <c r="U30" s="127">
        <v>0</v>
      </c>
      <c r="V30" s="127">
        <v>0</v>
      </c>
      <c r="W30" s="143">
        <v>0</v>
      </c>
      <c r="X30" s="138">
        <v>0</v>
      </c>
      <c r="Y30" s="127">
        <v>0</v>
      </c>
      <c r="Z30" s="129">
        <v>0</v>
      </c>
    </row>
    <row r="31" spans="1:26">
      <c r="A31" s="312" t="s">
        <v>409</v>
      </c>
      <c r="B31" s="148">
        <v>0</v>
      </c>
      <c r="C31" s="220">
        <v>0</v>
      </c>
      <c r="D31" s="127">
        <v>0</v>
      </c>
      <c r="E31" s="220">
        <v>0</v>
      </c>
      <c r="F31" s="138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9">
        <v>0</v>
      </c>
      <c r="R31" s="134">
        <v>0</v>
      </c>
      <c r="S31" s="127">
        <v>0</v>
      </c>
      <c r="T31" s="127">
        <v>0</v>
      </c>
      <c r="U31" s="127">
        <v>0</v>
      </c>
      <c r="V31" s="127">
        <v>0</v>
      </c>
      <c r="W31" s="143">
        <v>0</v>
      </c>
      <c r="X31" s="138">
        <v>0</v>
      </c>
      <c r="Y31" s="127">
        <v>0</v>
      </c>
      <c r="Z31" s="129">
        <v>0</v>
      </c>
    </row>
    <row r="32" spans="1:26">
      <c r="A32" s="312" t="s">
        <v>410</v>
      </c>
      <c r="B32" s="148">
        <v>0</v>
      </c>
      <c r="C32" s="220">
        <v>0</v>
      </c>
      <c r="D32" s="127">
        <v>0</v>
      </c>
      <c r="E32" s="220">
        <v>0</v>
      </c>
      <c r="F32" s="138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9">
        <v>0</v>
      </c>
      <c r="R32" s="134">
        <v>0</v>
      </c>
      <c r="S32" s="127">
        <v>0</v>
      </c>
      <c r="T32" s="127">
        <v>0</v>
      </c>
      <c r="U32" s="127">
        <v>0</v>
      </c>
      <c r="V32" s="127">
        <v>0</v>
      </c>
      <c r="W32" s="143">
        <v>0</v>
      </c>
      <c r="X32" s="138">
        <v>0</v>
      </c>
      <c r="Y32" s="127">
        <v>0</v>
      </c>
      <c r="Z32" s="129">
        <v>0</v>
      </c>
    </row>
    <row r="33" spans="1:26">
      <c r="A33" s="312" t="s">
        <v>411</v>
      </c>
      <c r="B33" s="148">
        <v>0</v>
      </c>
      <c r="C33" s="220">
        <v>0</v>
      </c>
      <c r="D33" s="127">
        <v>0</v>
      </c>
      <c r="E33" s="220">
        <v>0</v>
      </c>
      <c r="F33" s="138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9">
        <v>0</v>
      </c>
      <c r="R33" s="134">
        <v>0</v>
      </c>
      <c r="S33" s="127">
        <v>0</v>
      </c>
      <c r="T33" s="127">
        <v>0</v>
      </c>
      <c r="U33" s="127">
        <v>0</v>
      </c>
      <c r="V33" s="127">
        <v>0</v>
      </c>
      <c r="W33" s="143">
        <v>0</v>
      </c>
      <c r="X33" s="138">
        <v>0</v>
      </c>
      <c r="Y33" s="127">
        <v>0</v>
      </c>
      <c r="Z33" s="129">
        <v>0</v>
      </c>
    </row>
    <row r="34" spans="1:26">
      <c r="A34" s="312" t="s">
        <v>412</v>
      </c>
      <c r="B34" s="148">
        <v>0</v>
      </c>
      <c r="C34" s="220">
        <v>0</v>
      </c>
      <c r="D34" s="127">
        <v>0</v>
      </c>
      <c r="E34" s="220">
        <v>0</v>
      </c>
      <c r="F34" s="138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  <c r="P34" s="127">
        <v>0</v>
      </c>
      <c r="Q34" s="129">
        <v>0</v>
      </c>
      <c r="R34" s="134">
        <v>0</v>
      </c>
      <c r="S34" s="127">
        <v>0</v>
      </c>
      <c r="T34" s="127">
        <v>0</v>
      </c>
      <c r="U34" s="127">
        <v>0</v>
      </c>
      <c r="V34" s="127">
        <v>0</v>
      </c>
      <c r="W34" s="143">
        <v>0</v>
      </c>
      <c r="X34" s="138">
        <v>0</v>
      </c>
      <c r="Y34" s="127">
        <v>0</v>
      </c>
      <c r="Z34" s="129">
        <v>0</v>
      </c>
    </row>
    <row r="35" spans="1:26" ht="13.5">
      <c r="A35" s="316" t="s">
        <v>413</v>
      </c>
      <c r="B35" s="149">
        <f>SUM(B26:B34)</f>
        <v>0</v>
      </c>
      <c r="C35" s="221">
        <f t="shared" ref="C35:Z35" si="2">SUM(C26:C34)</f>
        <v>0</v>
      </c>
      <c r="D35" s="130">
        <f t="shared" si="2"/>
        <v>0</v>
      </c>
      <c r="E35" s="221">
        <f t="shared" si="2"/>
        <v>0</v>
      </c>
      <c r="F35" s="139">
        <f t="shared" si="2"/>
        <v>0</v>
      </c>
      <c r="G35" s="130">
        <f t="shared" si="2"/>
        <v>0</v>
      </c>
      <c r="H35" s="130">
        <f t="shared" si="2"/>
        <v>0</v>
      </c>
      <c r="I35" s="130">
        <f t="shared" si="2"/>
        <v>0</v>
      </c>
      <c r="J35" s="130">
        <f t="shared" si="2"/>
        <v>0</v>
      </c>
      <c r="K35" s="130">
        <f t="shared" si="2"/>
        <v>0</v>
      </c>
      <c r="L35" s="130">
        <f t="shared" si="2"/>
        <v>0</v>
      </c>
      <c r="M35" s="130">
        <f t="shared" si="2"/>
        <v>0</v>
      </c>
      <c r="N35" s="130">
        <f t="shared" si="2"/>
        <v>0</v>
      </c>
      <c r="O35" s="130">
        <f t="shared" si="2"/>
        <v>0</v>
      </c>
      <c r="P35" s="130">
        <f t="shared" si="2"/>
        <v>0</v>
      </c>
      <c r="Q35" s="141">
        <f t="shared" si="2"/>
        <v>0</v>
      </c>
      <c r="R35" s="135">
        <f t="shared" si="2"/>
        <v>0</v>
      </c>
      <c r="S35" s="130">
        <f t="shared" si="2"/>
        <v>0</v>
      </c>
      <c r="T35" s="130">
        <f t="shared" si="2"/>
        <v>0</v>
      </c>
      <c r="U35" s="130">
        <f t="shared" si="2"/>
        <v>0</v>
      </c>
      <c r="V35" s="130">
        <f t="shared" si="2"/>
        <v>0</v>
      </c>
      <c r="W35" s="144">
        <f t="shared" si="2"/>
        <v>0</v>
      </c>
      <c r="X35" s="139">
        <f t="shared" si="2"/>
        <v>0</v>
      </c>
      <c r="Y35" s="130">
        <f t="shared" si="2"/>
        <v>0</v>
      </c>
      <c r="Z35" s="141">
        <f t="shared" si="2"/>
        <v>0</v>
      </c>
    </row>
    <row r="36" spans="1:26">
      <c r="A36" s="312" t="s">
        <v>414</v>
      </c>
      <c r="B36" s="148">
        <v>0</v>
      </c>
      <c r="C36" s="220">
        <v>0</v>
      </c>
      <c r="D36" s="127">
        <v>0</v>
      </c>
      <c r="E36" s="220">
        <v>0</v>
      </c>
      <c r="F36" s="138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9">
        <v>0</v>
      </c>
      <c r="R36" s="134">
        <v>0</v>
      </c>
      <c r="S36" s="127">
        <v>0</v>
      </c>
      <c r="T36" s="127">
        <v>0</v>
      </c>
      <c r="U36" s="127">
        <v>0</v>
      </c>
      <c r="V36" s="127">
        <v>0</v>
      </c>
      <c r="W36" s="143">
        <v>0</v>
      </c>
      <c r="X36" s="138">
        <v>0</v>
      </c>
      <c r="Y36" s="127">
        <v>0</v>
      </c>
      <c r="Z36" s="129">
        <v>0</v>
      </c>
    </row>
    <row r="37" spans="1:26">
      <c r="A37" s="312" t="s">
        <v>415</v>
      </c>
      <c r="B37" s="148">
        <v>0</v>
      </c>
      <c r="C37" s="220">
        <v>0</v>
      </c>
      <c r="D37" s="127">
        <v>0</v>
      </c>
      <c r="E37" s="220">
        <v>0</v>
      </c>
      <c r="F37" s="138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  <c r="Q37" s="129">
        <v>0</v>
      </c>
      <c r="R37" s="134">
        <v>0</v>
      </c>
      <c r="S37" s="127">
        <v>0</v>
      </c>
      <c r="T37" s="127">
        <v>0</v>
      </c>
      <c r="U37" s="127">
        <v>0</v>
      </c>
      <c r="V37" s="127">
        <v>0</v>
      </c>
      <c r="W37" s="143">
        <v>0</v>
      </c>
      <c r="X37" s="138">
        <v>0</v>
      </c>
      <c r="Y37" s="127">
        <v>0</v>
      </c>
      <c r="Z37" s="129">
        <v>0</v>
      </c>
    </row>
    <row r="38" spans="1:26">
      <c r="A38" s="312" t="s">
        <v>416</v>
      </c>
      <c r="B38" s="148">
        <v>0</v>
      </c>
      <c r="C38" s="220">
        <v>0</v>
      </c>
      <c r="D38" s="127">
        <v>0</v>
      </c>
      <c r="E38" s="220">
        <v>0</v>
      </c>
      <c r="F38" s="138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9">
        <v>0</v>
      </c>
      <c r="R38" s="134">
        <v>0</v>
      </c>
      <c r="S38" s="127">
        <v>0</v>
      </c>
      <c r="T38" s="127">
        <v>0</v>
      </c>
      <c r="U38" s="127">
        <v>0</v>
      </c>
      <c r="V38" s="127">
        <v>0</v>
      </c>
      <c r="W38" s="143">
        <v>0</v>
      </c>
      <c r="X38" s="138">
        <v>0</v>
      </c>
      <c r="Y38" s="127">
        <v>0</v>
      </c>
      <c r="Z38" s="129">
        <v>0</v>
      </c>
    </row>
    <row r="39" spans="1:26">
      <c r="A39" s="312" t="s">
        <v>417</v>
      </c>
      <c r="B39" s="148">
        <v>0</v>
      </c>
      <c r="C39" s="220">
        <v>0</v>
      </c>
      <c r="D39" s="127">
        <v>0</v>
      </c>
      <c r="E39" s="220">
        <v>0</v>
      </c>
      <c r="F39" s="138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9">
        <v>0</v>
      </c>
      <c r="R39" s="134">
        <v>0</v>
      </c>
      <c r="S39" s="127">
        <v>0</v>
      </c>
      <c r="T39" s="127">
        <v>0</v>
      </c>
      <c r="U39" s="127">
        <v>0</v>
      </c>
      <c r="V39" s="127">
        <v>0</v>
      </c>
      <c r="W39" s="143">
        <v>0</v>
      </c>
      <c r="X39" s="138">
        <v>0</v>
      </c>
      <c r="Y39" s="127">
        <v>0</v>
      </c>
      <c r="Z39" s="129">
        <v>0</v>
      </c>
    </row>
    <row r="40" spans="1:26">
      <c r="A40" s="312" t="s">
        <v>418</v>
      </c>
      <c r="B40" s="148">
        <v>0</v>
      </c>
      <c r="C40" s="220">
        <v>0</v>
      </c>
      <c r="D40" s="127">
        <v>0</v>
      </c>
      <c r="E40" s="220">
        <v>0</v>
      </c>
      <c r="F40" s="138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9">
        <v>0</v>
      </c>
      <c r="R40" s="134">
        <v>0</v>
      </c>
      <c r="S40" s="127">
        <v>0</v>
      </c>
      <c r="T40" s="127">
        <v>0</v>
      </c>
      <c r="U40" s="127">
        <v>0</v>
      </c>
      <c r="V40" s="127">
        <v>0</v>
      </c>
      <c r="W40" s="143">
        <v>0</v>
      </c>
      <c r="X40" s="138">
        <v>0</v>
      </c>
      <c r="Y40" s="127">
        <v>0</v>
      </c>
      <c r="Z40" s="129">
        <v>0</v>
      </c>
    </row>
    <row r="41" spans="1:26">
      <c r="A41" s="312" t="s">
        <v>419</v>
      </c>
      <c r="B41" s="148">
        <v>0</v>
      </c>
      <c r="C41" s="220">
        <v>0</v>
      </c>
      <c r="D41" s="127">
        <v>0</v>
      </c>
      <c r="E41" s="220">
        <v>0</v>
      </c>
      <c r="F41" s="138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9">
        <v>0</v>
      </c>
      <c r="R41" s="134">
        <v>0</v>
      </c>
      <c r="S41" s="127">
        <v>0</v>
      </c>
      <c r="T41" s="127">
        <v>0</v>
      </c>
      <c r="U41" s="127">
        <v>0</v>
      </c>
      <c r="V41" s="127">
        <v>0</v>
      </c>
      <c r="W41" s="143">
        <v>0</v>
      </c>
      <c r="X41" s="138">
        <v>0</v>
      </c>
      <c r="Y41" s="127">
        <v>0</v>
      </c>
      <c r="Z41" s="129">
        <v>0</v>
      </c>
    </row>
    <row r="42" spans="1:26">
      <c r="A42" s="312" t="s">
        <v>420</v>
      </c>
      <c r="B42" s="148">
        <v>0</v>
      </c>
      <c r="C42" s="220">
        <v>0</v>
      </c>
      <c r="D42" s="127">
        <v>0</v>
      </c>
      <c r="E42" s="220">
        <v>0</v>
      </c>
      <c r="F42" s="138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9">
        <v>0</v>
      </c>
      <c r="R42" s="134">
        <v>0</v>
      </c>
      <c r="S42" s="127">
        <v>0</v>
      </c>
      <c r="T42" s="127">
        <v>0</v>
      </c>
      <c r="U42" s="127">
        <v>0</v>
      </c>
      <c r="V42" s="127">
        <v>0</v>
      </c>
      <c r="W42" s="143">
        <v>0</v>
      </c>
      <c r="X42" s="138">
        <v>0</v>
      </c>
      <c r="Y42" s="127">
        <v>0</v>
      </c>
      <c r="Z42" s="129">
        <v>0</v>
      </c>
    </row>
    <row r="43" spans="1:26" ht="13.5">
      <c r="A43" s="316" t="s">
        <v>421</v>
      </c>
      <c r="B43" s="149">
        <f>SUM(B36:B42)</f>
        <v>0</v>
      </c>
      <c r="C43" s="221">
        <f t="shared" ref="C43:Z43" si="3">SUM(C36:C42)</f>
        <v>0</v>
      </c>
      <c r="D43" s="130">
        <f t="shared" si="3"/>
        <v>0</v>
      </c>
      <c r="E43" s="221">
        <f t="shared" si="3"/>
        <v>0</v>
      </c>
      <c r="F43" s="139">
        <f t="shared" si="3"/>
        <v>0</v>
      </c>
      <c r="G43" s="130">
        <f t="shared" si="3"/>
        <v>0</v>
      </c>
      <c r="H43" s="130">
        <f t="shared" si="3"/>
        <v>0</v>
      </c>
      <c r="I43" s="130">
        <f t="shared" si="3"/>
        <v>0</v>
      </c>
      <c r="J43" s="130">
        <f t="shared" si="3"/>
        <v>0</v>
      </c>
      <c r="K43" s="130">
        <f t="shared" si="3"/>
        <v>0</v>
      </c>
      <c r="L43" s="130">
        <f t="shared" si="3"/>
        <v>0</v>
      </c>
      <c r="M43" s="130">
        <f t="shared" si="3"/>
        <v>0</v>
      </c>
      <c r="N43" s="130">
        <f t="shared" si="3"/>
        <v>0</v>
      </c>
      <c r="O43" s="130">
        <f t="shared" si="3"/>
        <v>0</v>
      </c>
      <c r="P43" s="130">
        <f t="shared" si="3"/>
        <v>0</v>
      </c>
      <c r="Q43" s="141">
        <f t="shared" si="3"/>
        <v>0</v>
      </c>
      <c r="R43" s="135">
        <f t="shared" si="3"/>
        <v>0</v>
      </c>
      <c r="S43" s="130">
        <f t="shared" si="3"/>
        <v>0</v>
      </c>
      <c r="T43" s="130">
        <f t="shared" si="3"/>
        <v>0</v>
      </c>
      <c r="U43" s="130">
        <f t="shared" si="3"/>
        <v>0</v>
      </c>
      <c r="V43" s="130">
        <f t="shared" si="3"/>
        <v>0</v>
      </c>
      <c r="W43" s="144">
        <f t="shared" si="3"/>
        <v>0</v>
      </c>
      <c r="X43" s="139">
        <f t="shared" si="3"/>
        <v>0</v>
      </c>
      <c r="Y43" s="130">
        <f t="shared" si="3"/>
        <v>0</v>
      </c>
      <c r="Z43" s="141">
        <f t="shared" si="3"/>
        <v>0</v>
      </c>
    </row>
    <row r="44" spans="1:26">
      <c r="A44" s="312" t="s">
        <v>422</v>
      </c>
      <c r="B44" s="148">
        <v>0</v>
      </c>
      <c r="C44" s="220">
        <v>0</v>
      </c>
      <c r="D44" s="127">
        <v>0</v>
      </c>
      <c r="E44" s="220">
        <v>0</v>
      </c>
      <c r="F44" s="138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9">
        <v>0</v>
      </c>
      <c r="R44" s="134">
        <v>0</v>
      </c>
      <c r="S44" s="127">
        <v>0</v>
      </c>
      <c r="T44" s="127">
        <v>0</v>
      </c>
      <c r="U44" s="127">
        <v>0</v>
      </c>
      <c r="V44" s="127">
        <v>0</v>
      </c>
      <c r="W44" s="143">
        <v>0</v>
      </c>
      <c r="X44" s="138">
        <v>0</v>
      </c>
      <c r="Y44" s="127">
        <v>0</v>
      </c>
      <c r="Z44" s="129">
        <v>0</v>
      </c>
    </row>
    <row r="45" spans="1:26">
      <c r="A45" s="312" t="s">
        <v>423</v>
      </c>
      <c r="B45" s="148">
        <v>0</v>
      </c>
      <c r="C45" s="220">
        <v>0</v>
      </c>
      <c r="D45" s="127">
        <v>0</v>
      </c>
      <c r="E45" s="220">
        <v>0</v>
      </c>
      <c r="F45" s="138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9">
        <v>0</v>
      </c>
      <c r="R45" s="134">
        <v>0</v>
      </c>
      <c r="S45" s="127">
        <v>0</v>
      </c>
      <c r="T45" s="127">
        <v>0</v>
      </c>
      <c r="U45" s="127">
        <v>0</v>
      </c>
      <c r="V45" s="127">
        <v>0</v>
      </c>
      <c r="W45" s="143">
        <v>0</v>
      </c>
      <c r="X45" s="138">
        <v>0</v>
      </c>
      <c r="Y45" s="127">
        <v>0</v>
      </c>
      <c r="Z45" s="129">
        <v>0</v>
      </c>
    </row>
    <row r="46" spans="1:26">
      <c r="A46" s="312" t="s">
        <v>424</v>
      </c>
      <c r="B46" s="148">
        <v>0</v>
      </c>
      <c r="C46" s="220">
        <v>0</v>
      </c>
      <c r="D46" s="127">
        <v>0</v>
      </c>
      <c r="E46" s="220">
        <v>0</v>
      </c>
      <c r="F46" s="138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9">
        <v>0</v>
      </c>
      <c r="R46" s="134">
        <v>0</v>
      </c>
      <c r="S46" s="127">
        <v>0</v>
      </c>
      <c r="T46" s="127">
        <v>0</v>
      </c>
      <c r="U46" s="127">
        <v>0</v>
      </c>
      <c r="V46" s="127">
        <v>0</v>
      </c>
      <c r="W46" s="143">
        <v>0</v>
      </c>
      <c r="X46" s="138">
        <v>0</v>
      </c>
      <c r="Y46" s="127">
        <v>0</v>
      </c>
      <c r="Z46" s="129">
        <v>0</v>
      </c>
    </row>
    <row r="47" spans="1:26">
      <c r="A47" s="312" t="s">
        <v>425</v>
      </c>
      <c r="B47" s="148">
        <v>0</v>
      </c>
      <c r="C47" s="220">
        <v>0</v>
      </c>
      <c r="D47" s="127">
        <v>0</v>
      </c>
      <c r="E47" s="220">
        <v>0</v>
      </c>
      <c r="F47" s="138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9">
        <v>0</v>
      </c>
      <c r="R47" s="134">
        <v>0</v>
      </c>
      <c r="S47" s="127">
        <v>0</v>
      </c>
      <c r="T47" s="127">
        <v>0</v>
      </c>
      <c r="U47" s="127">
        <v>0</v>
      </c>
      <c r="V47" s="127">
        <v>0</v>
      </c>
      <c r="W47" s="143">
        <v>0</v>
      </c>
      <c r="X47" s="138">
        <v>0</v>
      </c>
      <c r="Y47" s="127">
        <v>0</v>
      </c>
      <c r="Z47" s="129">
        <v>0</v>
      </c>
    </row>
    <row r="48" spans="1:26">
      <c r="A48" s="312" t="s">
        <v>426</v>
      </c>
      <c r="B48" s="148">
        <v>0</v>
      </c>
      <c r="C48" s="220">
        <v>0</v>
      </c>
      <c r="D48" s="127">
        <v>0</v>
      </c>
      <c r="E48" s="220">
        <v>0</v>
      </c>
      <c r="F48" s="138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9">
        <v>0</v>
      </c>
      <c r="R48" s="134">
        <v>0</v>
      </c>
      <c r="S48" s="127">
        <v>0</v>
      </c>
      <c r="T48" s="127">
        <v>0</v>
      </c>
      <c r="U48" s="127">
        <v>0</v>
      </c>
      <c r="V48" s="127">
        <v>0</v>
      </c>
      <c r="W48" s="143">
        <v>0</v>
      </c>
      <c r="X48" s="138">
        <v>0</v>
      </c>
      <c r="Y48" s="127">
        <v>0</v>
      </c>
      <c r="Z48" s="129">
        <v>0</v>
      </c>
    </row>
    <row r="49" spans="1:26">
      <c r="A49" s="312" t="s">
        <v>427</v>
      </c>
      <c r="B49" s="148">
        <v>0</v>
      </c>
      <c r="C49" s="220">
        <v>0</v>
      </c>
      <c r="D49" s="127">
        <v>0</v>
      </c>
      <c r="E49" s="220">
        <v>0</v>
      </c>
      <c r="F49" s="138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7">
        <v>0</v>
      </c>
      <c r="Q49" s="129">
        <v>0</v>
      </c>
      <c r="R49" s="134">
        <v>0</v>
      </c>
      <c r="S49" s="127">
        <v>0</v>
      </c>
      <c r="T49" s="127">
        <v>0</v>
      </c>
      <c r="U49" s="127">
        <v>0</v>
      </c>
      <c r="V49" s="127">
        <v>0</v>
      </c>
      <c r="W49" s="143">
        <v>0</v>
      </c>
      <c r="X49" s="138">
        <v>0</v>
      </c>
      <c r="Y49" s="127">
        <v>0</v>
      </c>
      <c r="Z49" s="129">
        <v>0</v>
      </c>
    </row>
    <row r="50" spans="1:26">
      <c r="A50" s="312" t="s">
        <v>428</v>
      </c>
      <c r="B50" s="148">
        <v>0</v>
      </c>
      <c r="C50" s="220">
        <v>0</v>
      </c>
      <c r="D50" s="127">
        <v>0</v>
      </c>
      <c r="E50" s="220">
        <v>0</v>
      </c>
      <c r="F50" s="138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9">
        <v>0</v>
      </c>
      <c r="R50" s="134">
        <v>0</v>
      </c>
      <c r="S50" s="127">
        <v>0</v>
      </c>
      <c r="T50" s="127">
        <v>0</v>
      </c>
      <c r="U50" s="127">
        <v>0</v>
      </c>
      <c r="V50" s="127">
        <v>0</v>
      </c>
      <c r="W50" s="143">
        <v>0</v>
      </c>
      <c r="X50" s="138">
        <v>0</v>
      </c>
      <c r="Y50" s="127">
        <v>0</v>
      </c>
      <c r="Z50" s="129">
        <v>0</v>
      </c>
    </row>
    <row r="51" spans="1:26">
      <c r="A51" s="312" t="s">
        <v>429</v>
      </c>
      <c r="B51" s="148">
        <v>0</v>
      </c>
      <c r="C51" s="220">
        <v>0</v>
      </c>
      <c r="D51" s="127">
        <v>0</v>
      </c>
      <c r="E51" s="220">
        <v>0</v>
      </c>
      <c r="F51" s="138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9">
        <v>0</v>
      </c>
      <c r="R51" s="134">
        <v>0</v>
      </c>
      <c r="S51" s="127">
        <v>0</v>
      </c>
      <c r="T51" s="127">
        <v>0</v>
      </c>
      <c r="U51" s="127">
        <v>0</v>
      </c>
      <c r="V51" s="127">
        <v>0</v>
      </c>
      <c r="W51" s="143">
        <v>0</v>
      </c>
      <c r="X51" s="138">
        <v>0</v>
      </c>
      <c r="Y51" s="127">
        <v>0</v>
      </c>
      <c r="Z51" s="129">
        <v>0</v>
      </c>
    </row>
    <row r="52" spans="1:26">
      <c r="A52" s="312" t="s">
        <v>430</v>
      </c>
      <c r="B52" s="148">
        <v>0</v>
      </c>
      <c r="C52" s="220">
        <v>0</v>
      </c>
      <c r="D52" s="127">
        <v>0</v>
      </c>
      <c r="E52" s="220">
        <v>0</v>
      </c>
      <c r="F52" s="138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9">
        <v>0</v>
      </c>
      <c r="R52" s="134">
        <v>0</v>
      </c>
      <c r="S52" s="127">
        <v>0</v>
      </c>
      <c r="T52" s="127">
        <v>0</v>
      </c>
      <c r="U52" s="127">
        <v>0</v>
      </c>
      <c r="V52" s="127">
        <v>0</v>
      </c>
      <c r="W52" s="143">
        <v>0</v>
      </c>
      <c r="X52" s="138">
        <v>0</v>
      </c>
      <c r="Y52" s="127">
        <v>0</v>
      </c>
      <c r="Z52" s="129">
        <v>0</v>
      </c>
    </row>
    <row r="53" spans="1:26">
      <c r="A53" s="312" t="s">
        <v>431</v>
      </c>
      <c r="B53" s="148">
        <v>0</v>
      </c>
      <c r="C53" s="220">
        <v>0</v>
      </c>
      <c r="D53" s="127">
        <v>0</v>
      </c>
      <c r="E53" s="220">
        <v>0</v>
      </c>
      <c r="F53" s="138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9">
        <v>0</v>
      </c>
      <c r="R53" s="134">
        <v>0</v>
      </c>
      <c r="S53" s="127">
        <v>0</v>
      </c>
      <c r="T53" s="127">
        <v>0</v>
      </c>
      <c r="U53" s="127">
        <v>0</v>
      </c>
      <c r="V53" s="127">
        <v>0</v>
      </c>
      <c r="W53" s="143">
        <v>0</v>
      </c>
      <c r="X53" s="138">
        <v>0</v>
      </c>
      <c r="Y53" s="127">
        <v>0</v>
      </c>
      <c r="Z53" s="129">
        <v>0</v>
      </c>
    </row>
    <row r="54" spans="1:26">
      <c r="A54" s="312" t="s">
        <v>432</v>
      </c>
      <c r="B54" s="148">
        <v>0</v>
      </c>
      <c r="C54" s="220">
        <v>0</v>
      </c>
      <c r="D54" s="127">
        <v>0</v>
      </c>
      <c r="E54" s="220">
        <v>0</v>
      </c>
      <c r="F54" s="138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9">
        <v>0</v>
      </c>
      <c r="R54" s="134">
        <v>0</v>
      </c>
      <c r="S54" s="127">
        <v>0</v>
      </c>
      <c r="T54" s="127">
        <v>0</v>
      </c>
      <c r="U54" s="127">
        <v>0</v>
      </c>
      <c r="V54" s="127">
        <v>0</v>
      </c>
      <c r="W54" s="143">
        <v>0</v>
      </c>
      <c r="X54" s="138">
        <v>0</v>
      </c>
      <c r="Y54" s="127">
        <v>0</v>
      </c>
      <c r="Z54" s="129">
        <v>0</v>
      </c>
    </row>
    <row r="55" spans="1:26" ht="13.5">
      <c r="A55" s="316" t="s">
        <v>433</v>
      </c>
      <c r="B55" s="149">
        <f>SUM(B44:B54)</f>
        <v>0</v>
      </c>
      <c r="C55" s="221">
        <f t="shared" ref="C55:Z55" si="4">SUM(C44:C54)</f>
        <v>0</v>
      </c>
      <c r="D55" s="130">
        <f t="shared" si="4"/>
        <v>0</v>
      </c>
      <c r="E55" s="221">
        <f t="shared" si="4"/>
        <v>0</v>
      </c>
      <c r="F55" s="139">
        <f t="shared" si="4"/>
        <v>0</v>
      </c>
      <c r="G55" s="130">
        <f t="shared" si="4"/>
        <v>0</v>
      </c>
      <c r="H55" s="130">
        <f t="shared" si="4"/>
        <v>0</v>
      </c>
      <c r="I55" s="130">
        <f t="shared" si="4"/>
        <v>0</v>
      </c>
      <c r="J55" s="130">
        <f t="shared" si="4"/>
        <v>0</v>
      </c>
      <c r="K55" s="130">
        <f t="shared" si="4"/>
        <v>0</v>
      </c>
      <c r="L55" s="130">
        <f t="shared" si="4"/>
        <v>0</v>
      </c>
      <c r="M55" s="130">
        <f t="shared" si="4"/>
        <v>0</v>
      </c>
      <c r="N55" s="130">
        <f t="shared" si="4"/>
        <v>0</v>
      </c>
      <c r="O55" s="130">
        <f t="shared" si="4"/>
        <v>0</v>
      </c>
      <c r="P55" s="130">
        <f t="shared" si="4"/>
        <v>0</v>
      </c>
      <c r="Q55" s="141">
        <f t="shared" si="4"/>
        <v>0</v>
      </c>
      <c r="R55" s="135">
        <f t="shared" si="4"/>
        <v>0</v>
      </c>
      <c r="S55" s="130">
        <f t="shared" si="4"/>
        <v>0</v>
      </c>
      <c r="T55" s="130">
        <f t="shared" si="4"/>
        <v>0</v>
      </c>
      <c r="U55" s="130">
        <f t="shared" si="4"/>
        <v>0</v>
      </c>
      <c r="V55" s="130">
        <f t="shared" si="4"/>
        <v>0</v>
      </c>
      <c r="W55" s="144">
        <f t="shared" si="4"/>
        <v>0</v>
      </c>
      <c r="X55" s="139">
        <f t="shared" si="4"/>
        <v>0</v>
      </c>
      <c r="Y55" s="130">
        <f t="shared" si="4"/>
        <v>0</v>
      </c>
      <c r="Z55" s="141">
        <f t="shared" si="4"/>
        <v>0</v>
      </c>
    </row>
    <row r="56" spans="1:26">
      <c r="A56" s="312" t="s">
        <v>434</v>
      </c>
      <c r="B56" s="148">
        <v>0</v>
      </c>
      <c r="C56" s="220">
        <v>0</v>
      </c>
      <c r="D56" s="127">
        <v>0</v>
      </c>
      <c r="E56" s="220">
        <v>0</v>
      </c>
      <c r="F56" s="138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9">
        <v>0</v>
      </c>
      <c r="R56" s="134">
        <v>0</v>
      </c>
      <c r="S56" s="127">
        <v>0</v>
      </c>
      <c r="T56" s="127">
        <v>0</v>
      </c>
      <c r="U56" s="127">
        <v>0</v>
      </c>
      <c r="V56" s="127">
        <v>0</v>
      </c>
      <c r="W56" s="143">
        <v>0</v>
      </c>
      <c r="X56" s="138">
        <v>0</v>
      </c>
      <c r="Y56" s="127">
        <v>0</v>
      </c>
      <c r="Z56" s="129">
        <v>0</v>
      </c>
    </row>
    <row r="57" spans="1:26">
      <c r="A57" s="312" t="s">
        <v>435</v>
      </c>
      <c r="B57" s="148">
        <v>0</v>
      </c>
      <c r="C57" s="220">
        <v>0</v>
      </c>
      <c r="D57" s="127">
        <v>0</v>
      </c>
      <c r="E57" s="220">
        <v>0</v>
      </c>
      <c r="F57" s="138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9">
        <v>0</v>
      </c>
      <c r="R57" s="134">
        <v>0</v>
      </c>
      <c r="S57" s="127">
        <v>0</v>
      </c>
      <c r="T57" s="127">
        <v>0</v>
      </c>
      <c r="U57" s="127">
        <v>0</v>
      </c>
      <c r="V57" s="127">
        <v>0</v>
      </c>
      <c r="W57" s="143">
        <v>0</v>
      </c>
      <c r="X57" s="138">
        <v>0</v>
      </c>
      <c r="Y57" s="127">
        <v>0</v>
      </c>
      <c r="Z57" s="129">
        <v>0</v>
      </c>
    </row>
    <row r="58" spans="1:26">
      <c r="A58" s="312" t="s">
        <v>436</v>
      </c>
      <c r="B58" s="148">
        <v>0</v>
      </c>
      <c r="C58" s="220">
        <v>0</v>
      </c>
      <c r="D58" s="127">
        <v>0</v>
      </c>
      <c r="E58" s="220">
        <v>0</v>
      </c>
      <c r="F58" s="138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9">
        <v>0</v>
      </c>
      <c r="R58" s="134">
        <v>0</v>
      </c>
      <c r="S58" s="127">
        <v>0</v>
      </c>
      <c r="T58" s="127">
        <v>0</v>
      </c>
      <c r="U58" s="127">
        <v>0</v>
      </c>
      <c r="V58" s="127">
        <v>0</v>
      </c>
      <c r="W58" s="143">
        <v>0</v>
      </c>
      <c r="X58" s="138">
        <v>0</v>
      </c>
      <c r="Y58" s="127">
        <v>0</v>
      </c>
      <c r="Z58" s="129">
        <v>0</v>
      </c>
    </row>
    <row r="59" spans="1:26">
      <c r="A59" s="312" t="s">
        <v>437</v>
      </c>
      <c r="B59" s="148">
        <v>0</v>
      </c>
      <c r="C59" s="220">
        <v>0</v>
      </c>
      <c r="D59" s="127">
        <v>0</v>
      </c>
      <c r="E59" s="220">
        <v>0</v>
      </c>
      <c r="F59" s="138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9">
        <v>0</v>
      </c>
      <c r="R59" s="134">
        <v>0</v>
      </c>
      <c r="S59" s="127">
        <v>0</v>
      </c>
      <c r="T59" s="127">
        <v>0</v>
      </c>
      <c r="U59" s="127">
        <v>0</v>
      </c>
      <c r="V59" s="127">
        <v>0</v>
      </c>
      <c r="W59" s="143">
        <v>0</v>
      </c>
      <c r="X59" s="138">
        <v>0</v>
      </c>
      <c r="Y59" s="127">
        <v>0</v>
      </c>
      <c r="Z59" s="129">
        <v>0</v>
      </c>
    </row>
    <row r="60" spans="1:26">
      <c r="A60" s="312" t="s">
        <v>438</v>
      </c>
      <c r="B60" s="148">
        <v>0</v>
      </c>
      <c r="C60" s="220">
        <v>0</v>
      </c>
      <c r="D60" s="127">
        <v>0</v>
      </c>
      <c r="E60" s="220">
        <v>0</v>
      </c>
      <c r="F60" s="138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9">
        <v>0</v>
      </c>
      <c r="R60" s="134">
        <v>0</v>
      </c>
      <c r="S60" s="127">
        <v>0</v>
      </c>
      <c r="T60" s="127">
        <v>0</v>
      </c>
      <c r="U60" s="127">
        <v>0</v>
      </c>
      <c r="V60" s="127">
        <v>0</v>
      </c>
      <c r="W60" s="143">
        <v>0</v>
      </c>
      <c r="X60" s="138">
        <v>0</v>
      </c>
      <c r="Y60" s="127">
        <v>0</v>
      </c>
      <c r="Z60" s="129">
        <v>0</v>
      </c>
    </row>
    <row r="61" spans="1:26">
      <c r="A61" s="312" t="s">
        <v>439</v>
      </c>
      <c r="B61" s="148">
        <v>0</v>
      </c>
      <c r="C61" s="220">
        <v>0</v>
      </c>
      <c r="D61" s="127">
        <v>0</v>
      </c>
      <c r="E61" s="220">
        <v>0</v>
      </c>
      <c r="F61" s="138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9">
        <v>0</v>
      </c>
      <c r="R61" s="134">
        <v>0</v>
      </c>
      <c r="S61" s="127">
        <v>0</v>
      </c>
      <c r="T61" s="127">
        <v>0</v>
      </c>
      <c r="U61" s="127">
        <v>0</v>
      </c>
      <c r="V61" s="127">
        <v>0</v>
      </c>
      <c r="W61" s="143">
        <v>0</v>
      </c>
      <c r="X61" s="138">
        <v>0</v>
      </c>
      <c r="Y61" s="127">
        <v>0</v>
      </c>
      <c r="Z61" s="129">
        <v>0</v>
      </c>
    </row>
    <row r="62" spans="1:26">
      <c r="A62" s="312" t="s">
        <v>440</v>
      </c>
      <c r="B62" s="148">
        <v>0</v>
      </c>
      <c r="C62" s="220">
        <v>0</v>
      </c>
      <c r="D62" s="127">
        <v>0</v>
      </c>
      <c r="E62" s="220">
        <v>0</v>
      </c>
      <c r="F62" s="138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9">
        <v>0</v>
      </c>
      <c r="R62" s="134">
        <v>0</v>
      </c>
      <c r="S62" s="127">
        <v>0</v>
      </c>
      <c r="T62" s="127">
        <v>0</v>
      </c>
      <c r="U62" s="127">
        <v>0</v>
      </c>
      <c r="V62" s="127">
        <v>0</v>
      </c>
      <c r="W62" s="143">
        <v>0</v>
      </c>
      <c r="X62" s="138">
        <v>0</v>
      </c>
      <c r="Y62" s="127">
        <v>0</v>
      </c>
      <c r="Z62" s="129">
        <v>0</v>
      </c>
    </row>
    <row r="63" spans="1:26">
      <c r="A63" s="312" t="s">
        <v>441</v>
      </c>
      <c r="B63" s="148">
        <v>0</v>
      </c>
      <c r="C63" s="220">
        <v>0</v>
      </c>
      <c r="D63" s="127">
        <v>0</v>
      </c>
      <c r="E63" s="220">
        <v>0</v>
      </c>
      <c r="F63" s="138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9">
        <v>0</v>
      </c>
      <c r="R63" s="134">
        <v>0</v>
      </c>
      <c r="S63" s="127">
        <v>0</v>
      </c>
      <c r="T63" s="127">
        <v>0</v>
      </c>
      <c r="U63" s="127">
        <v>0</v>
      </c>
      <c r="V63" s="127">
        <v>0</v>
      </c>
      <c r="W63" s="143">
        <v>0</v>
      </c>
      <c r="X63" s="138">
        <v>0</v>
      </c>
      <c r="Y63" s="127">
        <v>0</v>
      </c>
      <c r="Z63" s="129">
        <v>0</v>
      </c>
    </row>
    <row r="64" spans="1:26">
      <c r="A64" s="312" t="s">
        <v>442</v>
      </c>
      <c r="B64" s="148">
        <v>0</v>
      </c>
      <c r="C64" s="220">
        <v>0</v>
      </c>
      <c r="D64" s="127">
        <v>0</v>
      </c>
      <c r="E64" s="220">
        <v>0</v>
      </c>
      <c r="F64" s="138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9">
        <v>0</v>
      </c>
      <c r="R64" s="134">
        <v>0</v>
      </c>
      <c r="S64" s="127">
        <v>0</v>
      </c>
      <c r="T64" s="127">
        <v>0</v>
      </c>
      <c r="U64" s="127">
        <v>0</v>
      </c>
      <c r="V64" s="127">
        <v>0</v>
      </c>
      <c r="W64" s="143">
        <v>0</v>
      </c>
      <c r="X64" s="138">
        <v>0</v>
      </c>
      <c r="Y64" s="127">
        <v>0</v>
      </c>
      <c r="Z64" s="129">
        <v>0</v>
      </c>
    </row>
    <row r="65" spans="1:26">
      <c r="A65" s="312" t="s">
        <v>443</v>
      </c>
      <c r="B65" s="148">
        <v>0</v>
      </c>
      <c r="C65" s="220">
        <v>0</v>
      </c>
      <c r="D65" s="127">
        <v>0</v>
      </c>
      <c r="E65" s="220">
        <v>0</v>
      </c>
      <c r="F65" s="138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9">
        <v>0</v>
      </c>
      <c r="R65" s="134">
        <v>0</v>
      </c>
      <c r="S65" s="127">
        <v>0</v>
      </c>
      <c r="T65" s="127">
        <v>0</v>
      </c>
      <c r="U65" s="127">
        <v>0</v>
      </c>
      <c r="V65" s="127">
        <v>0</v>
      </c>
      <c r="W65" s="143">
        <v>0</v>
      </c>
      <c r="X65" s="138">
        <v>0</v>
      </c>
      <c r="Y65" s="127">
        <v>0</v>
      </c>
      <c r="Z65" s="129">
        <v>0</v>
      </c>
    </row>
    <row r="66" spans="1:26">
      <c r="A66" s="312" t="s">
        <v>444</v>
      </c>
      <c r="B66" s="148">
        <v>0</v>
      </c>
      <c r="C66" s="220">
        <v>0</v>
      </c>
      <c r="D66" s="127">
        <v>0</v>
      </c>
      <c r="E66" s="220">
        <v>0</v>
      </c>
      <c r="F66" s="138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9">
        <v>0</v>
      </c>
      <c r="R66" s="134">
        <v>0</v>
      </c>
      <c r="S66" s="127">
        <v>0</v>
      </c>
      <c r="T66" s="127">
        <v>0</v>
      </c>
      <c r="U66" s="127">
        <v>0</v>
      </c>
      <c r="V66" s="127">
        <v>0</v>
      </c>
      <c r="W66" s="143">
        <v>0</v>
      </c>
      <c r="X66" s="138">
        <v>0</v>
      </c>
      <c r="Y66" s="127">
        <v>0</v>
      </c>
      <c r="Z66" s="129">
        <v>0</v>
      </c>
    </row>
    <row r="67" spans="1:26">
      <c r="A67" s="312" t="s">
        <v>445</v>
      </c>
      <c r="B67" s="148">
        <v>0</v>
      </c>
      <c r="C67" s="220">
        <v>0</v>
      </c>
      <c r="D67" s="127">
        <v>0</v>
      </c>
      <c r="E67" s="220">
        <v>0</v>
      </c>
      <c r="F67" s="138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9">
        <v>0</v>
      </c>
      <c r="R67" s="134">
        <v>0</v>
      </c>
      <c r="S67" s="127">
        <v>0</v>
      </c>
      <c r="T67" s="127">
        <v>0</v>
      </c>
      <c r="U67" s="127">
        <v>0</v>
      </c>
      <c r="V67" s="127">
        <v>0</v>
      </c>
      <c r="W67" s="143">
        <v>0</v>
      </c>
      <c r="X67" s="138">
        <v>0</v>
      </c>
      <c r="Y67" s="127">
        <v>0</v>
      </c>
      <c r="Z67" s="129">
        <v>0</v>
      </c>
    </row>
    <row r="68" spans="1:26">
      <c r="A68" s="312" t="s">
        <v>446</v>
      </c>
      <c r="B68" s="148">
        <v>0</v>
      </c>
      <c r="C68" s="220">
        <v>0</v>
      </c>
      <c r="D68" s="127">
        <v>0</v>
      </c>
      <c r="E68" s="220">
        <v>0</v>
      </c>
      <c r="F68" s="138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9">
        <v>0</v>
      </c>
      <c r="R68" s="134">
        <v>0</v>
      </c>
      <c r="S68" s="127">
        <v>0</v>
      </c>
      <c r="T68" s="127">
        <v>0</v>
      </c>
      <c r="U68" s="127">
        <v>0</v>
      </c>
      <c r="V68" s="127">
        <v>0</v>
      </c>
      <c r="W68" s="143">
        <v>0</v>
      </c>
      <c r="X68" s="138">
        <v>0</v>
      </c>
      <c r="Y68" s="127">
        <v>0</v>
      </c>
      <c r="Z68" s="129">
        <v>0</v>
      </c>
    </row>
    <row r="69" spans="1:26" ht="13.5">
      <c r="A69" s="316" t="s">
        <v>447</v>
      </c>
      <c r="B69" s="149">
        <f>SUM(B56:B68)</f>
        <v>0</v>
      </c>
      <c r="C69" s="221">
        <f t="shared" ref="C69:Z69" si="5">SUM(C56:C68)</f>
        <v>0</v>
      </c>
      <c r="D69" s="130">
        <f t="shared" si="5"/>
        <v>0</v>
      </c>
      <c r="E69" s="221">
        <f t="shared" si="5"/>
        <v>0</v>
      </c>
      <c r="F69" s="139">
        <f t="shared" si="5"/>
        <v>0</v>
      </c>
      <c r="G69" s="130">
        <f t="shared" si="5"/>
        <v>0</v>
      </c>
      <c r="H69" s="130">
        <f t="shared" si="5"/>
        <v>0</v>
      </c>
      <c r="I69" s="130">
        <f t="shared" si="5"/>
        <v>0</v>
      </c>
      <c r="J69" s="130">
        <f t="shared" si="5"/>
        <v>0</v>
      </c>
      <c r="K69" s="130">
        <f t="shared" si="5"/>
        <v>0</v>
      </c>
      <c r="L69" s="130">
        <f t="shared" si="5"/>
        <v>0</v>
      </c>
      <c r="M69" s="130">
        <f t="shared" si="5"/>
        <v>0</v>
      </c>
      <c r="N69" s="130">
        <f t="shared" si="5"/>
        <v>0</v>
      </c>
      <c r="O69" s="130">
        <f t="shared" si="5"/>
        <v>0</v>
      </c>
      <c r="P69" s="130">
        <f t="shared" si="5"/>
        <v>0</v>
      </c>
      <c r="Q69" s="141">
        <f t="shared" si="5"/>
        <v>0</v>
      </c>
      <c r="R69" s="135">
        <f t="shared" si="5"/>
        <v>0</v>
      </c>
      <c r="S69" s="130">
        <f t="shared" si="5"/>
        <v>0</v>
      </c>
      <c r="T69" s="130">
        <f t="shared" si="5"/>
        <v>0</v>
      </c>
      <c r="U69" s="130">
        <f t="shared" si="5"/>
        <v>0</v>
      </c>
      <c r="V69" s="130">
        <f t="shared" si="5"/>
        <v>0</v>
      </c>
      <c r="W69" s="144">
        <f t="shared" si="5"/>
        <v>0</v>
      </c>
      <c r="X69" s="139">
        <f t="shared" si="5"/>
        <v>0</v>
      </c>
      <c r="Y69" s="130">
        <f t="shared" si="5"/>
        <v>0</v>
      </c>
      <c r="Z69" s="141">
        <f t="shared" si="5"/>
        <v>0</v>
      </c>
    </row>
    <row r="70" spans="1:26">
      <c r="A70" s="312" t="s">
        <v>448</v>
      </c>
      <c r="B70" s="148">
        <v>0</v>
      </c>
      <c r="C70" s="220">
        <v>0</v>
      </c>
      <c r="D70" s="127">
        <v>0</v>
      </c>
      <c r="E70" s="220">
        <v>0</v>
      </c>
      <c r="F70" s="138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9">
        <v>0</v>
      </c>
      <c r="R70" s="134">
        <v>0</v>
      </c>
      <c r="S70" s="127">
        <v>0</v>
      </c>
      <c r="T70" s="127">
        <v>0</v>
      </c>
      <c r="U70" s="127">
        <v>0</v>
      </c>
      <c r="V70" s="127">
        <v>0</v>
      </c>
      <c r="W70" s="143">
        <v>0</v>
      </c>
      <c r="X70" s="138">
        <v>0</v>
      </c>
      <c r="Y70" s="127">
        <v>0</v>
      </c>
      <c r="Z70" s="129">
        <v>0</v>
      </c>
    </row>
    <row r="71" spans="1:26">
      <c r="A71" s="312" t="s">
        <v>449</v>
      </c>
      <c r="B71" s="148">
        <v>0</v>
      </c>
      <c r="C71" s="220">
        <v>0</v>
      </c>
      <c r="D71" s="127">
        <v>0</v>
      </c>
      <c r="E71" s="220">
        <v>0</v>
      </c>
      <c r="F71" s="138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9">
        <v>0</v>
      </c>
      <c r="R71" s="134">
        <v>0</v>
      </c>
      <c r="S71" s="127">
        <v>0</v>
      </c>
      <c r="T71" s="127">
        <v>0</v>
      </c>
      <c r="U71" s="127">
        <v>0</v>
      </c>
      <c r="V71" s="127">
        <v>0</v>
      </c>
      <c r="W71" s="143">
        <v>0</v>
      </c>
      <c r="X71" s="138">
        <v>0</v>
      </c>
      <c r="Y71" s="127">
        <v>0</v>
      </c>
      <c r="Z71" s="129">
        <v>0</v>
      </c>
    </row>
    <row r="72" spans="1:26">
      <c r="A72" s="312" t="s">
        <v>450</v>
      </c>
      <c r="B72" s="148">
        <v>0</v>
      </c>
      <c r="C72" s="220">
        <v>0</v>
      </c>
      <c r="D72" s="127">
        <v>0</v>
      </c>
      <c r="E72" s="220">
        <v>0</v>
      </c>
      <c r="F72" s="138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9">
        <v>0</v>
      </c>
      <c r="R72" s="134">
        <v>0</v>
      </c>
      <c r="S72" s="127">
        <v>0</v>
      </c>
      <c r="T72" s="127">
        <v>0</v>
      </c>
      <c r="U72" s="127">
        <v>0</v>
      </c>
      <c r="V72" s="127">
        <v>0</v>
      </c>
      <c r="W72" s="143">
        <v>0</v>
      </c>
      <c r="X72" s="138">
        <v>0</v>
      </c>
      <c r="Y72" s="127">
        <v>0</v>
      </c>
      <c r="Z72" s="129">
        <v>0</v>
      </c>
    </row>
    <row r="73" spans="1:26">
      <c r="A73" s="312" t="s">
        <v>451</v>
      </c>
      <c r="B73" s="148">
        <v>0</v>
      </c>
      <c r="C73" s="220">
        <v>0</v>
      </c>
      <c r="D73" s="127">
        <v>0</v>
      </c>
      <c r="E73" s="220">
        <v>0</v>
      </c>
      <c r="F73" s="138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9">
        <v>0</v>
      </c>
      <c r="R73" s="134">
        <v>0</v>
      </c>
      <c r="S73" s="127">
        <v>0</v>
      </c>
      <c r="T73" s="127">
        <v>0</v>
      </c>
      <c r="U73" s="127">
        <v>0</v>
      </c>
      <c r="V73" s="127">
        <v>0</v>
      </c>
      <c r="W73" s="143">
        <v>0</v>
      </c>
      <c r="X73" s="138">
        <v>0</v>
      </c>
      <c r="Y73" s="127">
        <v>0</v>
      </c>
      <c r="Z73" s="129">
        <v>0</v>
      </c>
    </row>
    <row r="74" spans="1:26">
      <c r="A74" s="312" t="s">
        <v>452</v>
      </c>
      <c r="B74" s="148">
        <v>0</v>
      </c>
      <c r="C74" s="220">
        <v>0</v>
      </c>
      <c r="D74" s="127">
        <v>0</v>
      </c>
      <c r="E74" s="220">
        <v>0</v>
      </c>
      <c r="F74" s="138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9">
        <v>0</v>
      </c>
      <c r="R74" s="134">
        <v>0</v>
      </c>
      <c r="S74" s="127">
        <v>0</v>
      </c>
      <c r="T74" s="127">
        <v>0</v>
      </c>
      <c r="U74" s="127">
        <v>0</v>
      </c>
      <c r="V74" s="127">
        <v>0</v>
      </c>
      <c r="W74" s="143">
        <v>0</v>
      </c>
      <c r="X74" s="138">
        <v>0</v>
      </c>
      <c r="Y74" s="127">
        <v>0</v>
      </c>
      <c r="Z74" s="129">
        <v>0</v>
      </c>
    </row>
    <row r="75" spans="1:26">
      <c r="A75" s="312" t="s">
        <v>453</v>
      </c>
      <c r="B75" s="148">
        <v>0</v>
      </c>
      <c r="C75" s="220">
        <v>0</v>
      </c>
      <c r="D75" s="127">
        <v>0</v>
      </c>
      <c r="E75" s="220">
        <v>0</v>
      </c>
      <c r="F75" s="138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9">
        <v>0</v>
      </c>
      <c r="R75" s="134">
        <v>0</v>
      </c>
      <c r="S75" s="127">
        <v>0</v>
      </c>
      <c r="T75" s="127">
        <v>0</v>
      </c>
      <c r="U75" s="127">
        <v>0</v>
      </c>
      <c r="V75" s="127">
        <v>0</v>
      </c>
      <c r="W75" s="143">
        <v>0</v>
      </c>
      <c r="X75" s="138">
        <v>0</v>
      </c>
      <c r="Y75" s="127">
        <v>0</v>
      </c>
      <c r="Z75" s="129">
        <v>0</v>
      </c>
    </row>
    <row r="76" spans="1:26">
      <c r="A76" s="312" t="s">
        <v>454</v>
      </c>
      <c r="B76" s="148">
        <v>0</v>
      </c>
      <c r="C76" s="220">
        <v>0</v>
      </c>
      <c r="D76" s="127">
        <v>0</v>
      </c>
      <c r="E76" s="220">
        <v>0</v>
      </c>
      <c r="F76" s="138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9">
        <v>0</v>
      </c>
      <c r="R76" s="134">
        <v>0</v>
      </c>
      <c r="S76" s="127">
        <v>0</v>
      </c>
      <c r="T76" s="127">
        <v>0</v>
      </c>
      <c r="U76" s="127">
        <v>0</v>
      </c>
      <c r="V76" s="127">
        <v>0</v>
      </c>
      <c r="W76" s="143">
        <v>0</v>
      </c>
      <c r="X76" s="138">
        <v>0</v>
      </c>
      <c r="Y76" s="127">
        <v>0</v>
      </c>
      <c r="Z76" s="129">
        <v>0</v>
      </c>
    </row>
    <row r="77" spans="1:26">
      <c r="A77" s="312" t="s">
        <v>455</v>
      </c>
      <c r="B77" s="148">
        <v>0</v>
      </c>
      <c r="C77" s="220">
        <v>0</v>
      </c>
      <c r="D77" s="127">
        <v>0</v>
      </c>
      <c r="E77" s="220">
        <v>0</v>
      </c>
      <c r="F77" s="138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9">
        <v>0</v>
      </c>
      <c r="R77" s="134">
        <v>0</v>
      </c>
      <c r="S77" s="127">
        <v>0</v>
      </c>
      <c r="T77" s="127">
        <v>0</v>
      </c>
      <c r="U77" s="127">
        <v>0</v>
      </c>
      <c r="V77" s="127">
        <v>0</v>
      </c>
      <c r="W77" s="143">
        <v>0</v>
      </c>
      <c r="X77" s="138">
        <v>0</v>
      </c>
      <c r="Y77" s="127">
        <v>0</v>
      </c>
      <c r="Z77" s="129">
        <v>0</v>
      </c>
    </row>
    <row r="78" spans="1:26">
      <c r="A78" s="312" t="s">
        <v>456</v>
      </c>
      <c r="B78" s="148">
        <v>0</v>
      </c>
      <c r="C78" s="220">
        <v>0</v>
      </c>
      <c r="D78" s="127">
        <v>0</v>
      </c>
      <c r="E78" s="220">
        <v>0</v>
      </c>
      <c r="F78" s="138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9">
        <v>0</v>
      </c>
      <c r="R78" s="134">
        <v>0</v>
      </c>
      <c r="S78" s="127">
        <v>0</v>
      </c>
      <c r="T78" s="127">
        <v>0</v>
      </c>
      <c r="U78" s="127">
        <v>0</v>
      </c>
      <c r="V78" s="127">
        <v>0</v>
      </c>
      <c r="W78" s="143">
        <v>0</v>
      </c>
      <c r="X78" s="138">
        <v>0</v>
      </c>
      <c r="Y78" s="127">
        <v>0</v>
      </c>
      <c r="Z78" s="129">
        <v>0</v>
      </c>
    </row>
    <row r="79" spans="1:26">
      <c r="A79" s="312" t="s">
        <v>457</v>
      </c>
      <c r="B79" s="148">
        <v>0</v>
      </c>
      <c r="C79" s="220">
        <v>0</v>
      </c>
      <c r="D79" s="127">
        <v>0</v>
      </c>
      <c r="E79" s="220">
        <v>0</v>
      </c>
      <c r="F79" s="138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9">
        <v>0</v>
      </c>
      <c r="R79" s="134">
        <v>0</v>
      </c>
      <c r="S79" s="127">
        <v>0</v>
      </c>
      <c r="T79" s="127">
        <v>0</v>
      </c>
      <c r="U79" s="127">
        <v>0</v>
      </c>
      <c r="V79" s="127">
        <v>0</v>
      </c>
      <c r="W79" s="143">
        <v>0</v>
      </c>
      <c r="X79" s="138">
        <v>0</v>
      </c>
      <c r="Y79" s="127">
        <v>0</v>
      </c>
      <c r="Z79" s="129">
        <v>0</v>
      </c>
    </row>
    <row r="80" spans="1:26">
      <c r="A80" s="312" t="s">
        <v>458</v>
      </c>
      <c r="B80" s="148">
        <v>0</v>
      </c>
      <c r="C80" s="220">
        <v>0</v>
      </c>
      <c r="D80" s="127">
        <v>0</v>
      </c>
      <c r="E80" s="220">
        <v>0</v>
      </c>
      <c r="F80" s="138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9">
        <v>0</v>
      </c>
      <c r="R80" s="134">
        <v>0</v>
      </c>
      <c r="S80" s="127">
        <v>0</v>
      </c>
      <c r="T80" s="127">
        <v>0</v>
      </c>
      <c r="U80" s="127">
        <v>0</v>
      </c>
      <c r="V80" s="127">
        <v>0</v>
      </c>
      <c r="W80" s="143">
        <v>0</v>
      </c>
      <c r="X80" s="138">
        <v>0</v>
      </c>
      <c r="Y80" s="127">
        <v>0</v>
      </c>
      <c r="Z80" s="129">
        <v>0</v>
      </c>
    </row>
    <row r="81" spans="1:26">
      <c r="A81" s="312" t="s">
        <v>459</v>
      </c>
      <c r="B81" s="148">
        <v>0</v>
      </c>
      <c r="C81" s="220">
        <v>0</v>
      </c>
      <c r="D81" s="127">
        <v>0</v>
      </c>
      <c r="E81" s="220">
        <v>0</v>
      </c>
      <c r="F81" s="138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9">
        <v>0</v>
      </c>
      <c r="R81" s="134">
        <v>0</v>
      </c>
      <c r="S81" s="127">
        <v>0</v>
      </c>
      <c r="T81" s="127">
        <v>0</v>
      </c>
      <c r="U81" s="127">
        <v>0</v>
      </c>
      <c r="V81" s="127">
        <v>0</v>
      </c>
      <c r="W81" s="143">
        <v>0</v>
      </c>
      <c r="X81" s="138">
        <v>0</v>
      </c>
      <c r="Y81" s="127">
        <v>0</v>
      </c>
      <c r="Z81" s="129">
        <v>0</v>
      </c>
    </row>
    <row r="82" spans="1:26">
      <c r="A82" s="312" t="s">
        <v>460</v>
      </c>
      <c r="B82" s="148">
        <v>0</v>
      </c>
      <c r="C82" s="220">
        <v>0</v>
      </c>
      <c r="D82" s="127">
        <v>0</v>
      </c>
      <c r="E82" s="220">
        <v>0</v>
      </c>
      <c r="F82" s="138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9">
        <v>0</v>
      </c>
      <c r="R82" s="134">
        <v>0</v>
      </c>
      <c r="S82" s="127">
        <v>0</v>
      </c>
      <c r="T82" s="127">
        <v>0</v>
      </c>
      <c r="U82" s="127">
        <v>0</v>
      </c>
      <c r="V82" s="127">
        <v>0</v>
      </c>
      <c r="W82" s="143">
        <v>0</v>
      </c>
      <c r="X82" s="138">
        <v>0</v>
      </c>
      <c r="Y82" s="127">
        <v>0</v>
      </c>
      <c r="Z82" s="129">
        <v>0</v>
      </c>
    </row>
    <row r="83" spans="1:26" ht="13.5">
      <c r="A83" s="316" t="s">
        <v>461</v>
      </c>
      <c r="B83" s="149">
        <f>SUM(B70:B82)</f>
        <v>0</v>
      </c>
      <c r="C83" s="221">
        <f t="shared" ref="C83:Z83" si="6">SUM(C70:C82)</f>
        <v>0</v>
      </c>
      <c r="D83" s="130">
        <f t="shared" si="6"/>
        <v>0</v>
      </c>
      <c r="E83" s="221">
        <f t="shared" si="6"/>
        <v>0</v>
      </c>
      <c r="F83" s="139">
        <f t="shared" si="6"/>
        <v>0</v>
      </c>
      <c r="G83" s="130">
        <f t="shared" si="6"/>
        <v>0</v>
      </c>
      <c r="H83" s="130">
        <f t="shared" si="6"/>
        <v>0</v>
      </c>
      <c r="I83" s="130">
        <f t="shared" si="6"/>
        <v>0</v>
      </c>
      <c r="J83" s="130">
        <f t="shared" si="6"/>
        <v>0</v>
      </c>
      <c r="K83" s="130">
        <f t="shared" si="6"/>
        <v>0</v>
      </c>
      <c r="L83" s="130">
        <f t="shared" si="6"/>
        <v>0</v>
      </c>
      <c r="M83" s="130">
        <f t="shared" si="6"/>
        <v>0</v>
      </c>
      <c r="N83" s="130">
        <f t="shared" si="6"/>
        <v>0</v>
      </c>
      <c r="O83" s="130">
        <f t="shared" si="6"/>
        <v>0</v>
      </c>
      <c r="P83" s="130">
        <f t="shared" si="6"/>
        <v>0</v>
      </c>
      <c r="Q83" s="141">
        <f t="shared" si="6"/>
        <v>0</v>
      </c>
      <c r="R83" s="135">
        <f t="shared" si="6"/>
        <v>0</v>
      </c>
      <c r="S83" s="130">
        <f t="shared" si="6"/>
        <v>0</v>
      </c>
      <c r="T83" s="130">
        <f t="shared" si="6"/>
        <v>0</v>
      </c>
      <c r="U83" s="130">
        <f t="shared" si="6"/>
        <v>0</v>
      </c>
      <c r="V83" s="130">
        <f t="shared" si="6"/>
        <v>0</v>
      </c>
      <c r="W83" s="144">
        <f t="shared" si="6"/>
        <v>0</v>
      </c>
      <c r="X83" s="139">
        <f t="shared" si="6"/>
        <v>0</v>
      </c>
      <c r="Y83" s="130">
        <f t="shared" si="6"/>
        <v>0</v>
      </c>
      <c r="Z83" s="141">
        <f t="shared" si="6"/>
        <v>0</v>
      </c>
    </row>
    <row r="84" spans="1:26">
      <c r="A84" s="312" t="s">
        <v>462</v>
      </c>
      <c r="B84" s="148">
        <v>0</v>
      </c>
      <c r="C84" s="220">
        <v>0</v>
      </c>
      <c r="D84" s="127">
        <v>0</v>
      </c>
      <c r="E84" s="220">
        <v>0</v>
      </c>
      <c r="F84" s="138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9">
        <v>0</v>
      </c>
      <c r="R84" s="134">
        <v>0</v>
      </c>
      <c r="S84" s="127">
        <v>0</v>
      </c>
      <c r="T84" s="127">
        <v>0</v>
      </c>
      <c r="U84" s="127">
        <v>0</v>
      </c>
      <c r="V84" s="127">
        <v>0</v>
      </c>
      <c r="W84" s="143">
        <v>0</v>
      </c>
      <c r="X84" s="138">
        <v>0</v>
      </c>
      <c r="Y84" s="127">
        <v>0</v>
      </c>
      <c r="Z84" s="129">
        <v>0</v>
      </c>
    </row>
    <row r="85" spans="1:26">
      <c r="A85" s="312" t="s">
        <v>463</v>
      </c>
      <c r="B85" s="148">
        <v>0</v>
      </c>
      <c r="C85" s="220">
        <v>0</v>
      </c>
      <c r="D85" s="127">
        <v>0</v>
      </c>
      <c r="E85" s="220">
        <v>0</v>
      </c>
      <c r="F85" s="138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9">
        <v>0</v>
      </c>
      <c r="R85" s="134">
        <v>0</v>
      </c>
      <c r="S85" s="127">
        <v>0</v>
      </c>
      <c r="T85" s="127">
        <v>0</v>
      </c>
      <c r="U85" s="127">
        <v>0</v>
      </c>
      <c r="V85" s="127">
        <v>0</v>
      </c>
      <c r="W85" s="143">
        <v>0</v>
      </c>
      <c r="X85" s="138">
        <v>0</v>
      </c>
      <c r="Y85" s="127">
        <v>0</v>
      </c>
      <c r="Z85" s="129">
        <v>0</v>
      </c>
    </row>
    <row r="86" spans="1:26">
      <c r="A86" s="312" t="s">
        <v>464</v>
      </c>
      <c r="B86" s="148">
        <v>0</v>
      </c>
      <c r="C86" s="220">
        <v>0</v>
      </c>
      <c r="D86" s="127">
        <v>0</v>
      </c>
      <c r="E86" s="220">
        <v>0</v>
      </c>
      <c r="F86" s="138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9">
        <v>0</v>
      </c>
      <c r="R86" s="134">
        <v>0</v>
      </c>
      <c r="S86" s="127">
        <v>0</v>
      </c>
      <c r="T86" s="127">
        <v>0</v>
      </c>
      <c r="U86" s="127">
        <v>0</v>
      </c>
      <c r="V86" s="127">
        <v>0</v>
      </c>
      <c r="W86" s="143">
        <v>0</v>
      </c>
      <c r="X86" s="138">
        <v>0</v>
      </c>
      <c r="Y86" s="127">
        <v>0</v>
      </c>
      <c r="Z86" s="129">
        <v>0</v>
      </c>
    </row>
    <row r="87" spans="1:26">
      <c r="A87" s="312" t="s">
        <v>465</v>
      </c>
      <c r="B87" s="148">
        <v>0</v>
      </c>
      <c r="C87" s="220">
        <v>0</v>
      </c>
      <c r="D87" s="127">
        <v>0</v>
      </c>
      <c r="E87" s="220">
        <v>0</v>
      </c>
      <c r="F87" s="138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127">
        <v>0</v>
      </c>
      <c r="P87" s="127">
        <v>0</v>
      </c>
      <c r="Q87" s="129">
        <v>0</v>
      </c>
      <c r="R87" s="134">
        <v>0</v>
      </c>
      <c r="S87" s="127">
        <v>0</v>
      </c>
      <c r="T87" s="127">
        <v>0</v>
      </c>
      <c r="U87" s="127">
        <v>0</v>
      </c>
      <c r="V87" s="127">
        <v>0</v>
      </c>
      <c r="W87" s="143">
        <v>0</v>
      </c>
      <c r="X87" s="138">
        <v>0</v>
      </c>
      <c r="Y87" s="127">
        <v>0</v>
      </c>
      <c r="Z87" s="129">
        <v>0</v>
      </c>
    </row>
    <row r="88" spans="1:26">
      <c r="A88" s="312" t="s">
        <v>466</v>
      </c>
      <c r="B88" s="148">
        <v>0</v>
      </c>
      <c r="C88" s="220">
        <v>0</v>
      </c>
      <c r="D88" s="127">
        <v>0</v>
      </c>
      <c r="E88" s="220">
        <v>0</v>
      </c>
      <c r="F88" s="138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127">
        <v>0</v>
      </c>
      <c r="P88" s="127">
        <v>0</v>
      </c>
      <c r="Q88" s="129">
        <v>0</v>
      </c>
      <c r="R88" s="134">
        <v>0</v>
      </c>
      <c r="S88" s="127">
        <v>0</v>
      </c>
      <c r="T88" s="127">
        <v>0</v>
      </c>
      <c r="U88" s="127">
        <v>0</v>
      </c>
      <c r="V88" s="127">
        <v>0</v>
      </c>
      <c r="W88" s="143">
        <v>0</v>
      </c>
      <c r="X88" s="138">
        <v>0</v>
      </c>
      <c r="Y88" s="127">
        <v>0</v>
      </c>
      <c r="Z88" s="129">
        <v>0</v>
      </c>
    </row>
    <row r="89" spans="1:26">
      <c r="A89" s="312" t="s">
        <v>467</v>
      </c>
      <c r="B89" s="148">
        <v>0</v>
      </c>
      <c r="C89" s="220">
        <v>0</v>
      </c>
      <c r="D89" s="127">
        <v>0</v>
      </c>
      <c r="E89" s="220">
        <v>0</v>
      </c>
      <c r="F89" s="138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9">
        <v>0</v>
      </c>
      <c r="R89" s="134">
        <v>0</v>
      </c>
      <c r="S89" s="127">
        <v>0</v>
      </c>
      <c r="T89" s="127">
        <v>0</v>
      </c>
      <c r="U89" s="127">
        <v>0</v>
      </c>
      <c r="V89" s="127">
        <v>0</v>
      </c>
      <c r="W89" s="143">
        <v>0</v>
      </c>
      <c r="X89" s="138">
        <v>0</v>
      </c>
      <c r="Y89" s="127">
        <v>0</v>
      </c>
      <c r="Z89" s="129">
        <v>0</v>
      </c>
    </row>
    <row r="90" spans="1:26">
      <c r="A90" s="312" t="s">
        <v>468</v>
      </c>
      <c r="B90" s="148">
        <v>0</v>
      </c>
      <c r="C90" s="220">
        <v>0</v>
      </c>
      <c r="D90" s="127">
        <v>0</v>
      </c>
      <c r="E90" s="220">
        <v>0</v>
      </c>
      <c r="F90" s="138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0</v>
      </c>
      <c r="Q90" s="129">
        <v>0</v>
      </c>
      <c r="R90" s="134">
        <v>0</v>
      </c>
      <c r="S90" s="127">
        <v>0</v>
      </c>
      <c r="T90" s="127">
        <v>0</v>
      </c>
      <c r="U90" s="127">
        <v>0</v>
      </c>
      <c r="V90" s="127">
        <v>0</v>
      </c>
      <c r="W90" s="143">
        <v>0</v>
      </c>
      <c r="X90" s="138">
        <v>0</v>
      </c>
      <c r="Y90" s="127">
        <v>0</v>
      </c>
      <c r="Z90" s="129">
        <v>0</v>
      </c>
    </row>
    <row r="91" spans="1:26">
      <c r="A91" s="312" t="s">
        <v>469</v>
      </c>
      <c r="B91" s="148">
        <v>0</v>
      </c>
      <c r="C91" s="220">
        <v>0</v>
      </c>
      <c r="D91" s="127">
        <v>0</v>
      </c>
      <c r="E91" s="220">
        <v>0</v>
      </c>
      <c r="F91" s="138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9">
        <v>0</v>
      </c>
      <c r="R91" s="134">
        <v>0</v>
      </c>
      <c r="S91" s="127">
        <v>0</v>
      </c>
      <c r="T91" s="127">
        <v>0</v>
      </c>
      <c r="U91" s="127">
        <v>0</v>
      </c>
      <c r="V91" s="127">
        <v>0</v>
      </c>
      <c r="W91" s="143">
        <v>0</v>
      </c>
      <c r="X91" s="138">
        <v>0</v>
      </c>
      <c r="Y91" s="127">
        <v>0</v>
      </c>
      <c r="Z91" s="129">
        <v>0</v>
      </c>
    </row>
    <row r="92" spans="1:26">
      <c r="A92" s="312" t="s">
        <v>470</v>
      </c>
      <c r="B92" s="148">
        <v>0</v>
      </c>
      <c r="C92" s="220">
        <v>0</v>
      </c>
      <c r="D92" s="127">
        <v>0</v>
      </c>
      <c r="E92" s="220">
        <v>0</v>
      </c>
      <c r="F92" s="138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9">
        <v>0</v>
      </c>
      <c r="R92" s="134">
        <v>0</v>
      </c>
      <c r="S92" s="127">
        <v>0</v>
      </c>
      <c r="T92" s="127">
        <v>0</v>
      </c>
      <c r="U92" s="127">
        <v>0</v>
      </c>
      <c r="V92" s="127">
        <v>0</v>
      </c>
      <c r="W92" s="143">
        <v>0</v>
      </c>
      <c r="X92" s="138">
        <v>0</v>
      </c>
      <c r="Y92" s="127">
        <v>0</v>
      </c>
      <c r="Z92" s="129">
        <v>0</v>
      </c>
    </row>
    <row r="93" spans="1:26">
      <c r="A93" s="312" t="s">
        <v>471</v>
      </c>
      <c r="B93" s="148">
        <v>0</v>
      </c>
      <c r="C93" s="220">
        <v>0</v>
      </c>
      <c r="D93" s="127">
        <v>0</v>
      </c>
      <c r="E93" s="220">
        <v>0</v>
      </c>
      <c r="F93" s="138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127">
        <v>0</v>
      </c>
      <c r="P93" s="127">
        <v>0</v>
      </c>
      <c r="Q93" s="129">
        <v>0</v>
      </c>
      <c r="R93" s="134">
        <v>0</v>
      </c>
      <c r="S93" s="127">
        <v>0</v>
      </c>
      <c r="T93" s="127">
        <v>0</v>
      </c>
      <c r="U93" s="127">
        <v>0</v>
      </c>
      <c r="V93" s="127">
        <v>0</v>
      </c>
      <c r="W93" s="143">
        <v>0</v>
      </c>
      <c r="X93" s="138">
        <v>0</v>
      </c>
      <c r="Y93" s="127">
        <v>0</v>
      </c>
      <c r="Z93" s="129">
        <v>0</v>
      </c>
    </row>
    <row r="94" spans="1:26">
      <c r="A94" s="312" t="s">
        <v>472</v>
      </c>
      <c r="B94" s="148">
        <v>0</v>
      </c>
      <c r="C94" s="220">
        <v>0</v>
      </c>
      <c r="D94" s="127">
        <v>0</v>
      </c>
      <c r="E94" s="220">
        <v>0</v>
      </c>
      <c r="F94" s="138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0</v>
      </c>
      <c r="Q94" s="129">
        <v>0</v>
      </c>
      <c r="R94" s="134">
        <v>0</v>
      </c>
      <c r="S94" s="127">
        <v>0</v>
      </c>
      <c r="T94" s="127">
        <v>0</v>
      </c>
      <c r="U94" s="127">
        <v>0</v>
      </c>
      <c r="V94" s="127">
        <v>0</v>
      </c>
      <c r="W94" s="143">
        <v>0</v>
      </c>
      <c r="X94" s="138">
        <v>0</v>
      </c>
      <c r="Y94" s="127">
        <v>0</v>
      </c>
      <c r="Z94" s="129">
        <v>0</v>
      </c>
    </row>
    <row r="95" spans="1:26" ht="14.25" thickBot="1">
      <c r="A95" s="316" t="s">
        <v>473</v>
      </c>
      <c r="B95" s="151">
        <f>SUM(B84:B94)</f>
        <v>0</v>
      </c>
      <c r="C95" s="222">
        <f t="shared" ref="C95:Z95" si="7">SUM(C84:C94)</f>
        <v>0</v>
      </c>
      <c r="D95" s="152">
        <f t="shared" si="7"/>
        <v>0</v>
      </c>
      <c r="E95" s="222">
        <f t="shared" si="7"/>
        <v>0</v>
      </c>
      <c r="F95" s="155">
        <f t="shared" si="7"/>
        <v>0</v>
      </c>
      <c r="G95" s="152">
        <f t="shared" si="7"/>
        <v>0</v>
      </c>
      <c r="H95" s="152">
        <f t="shared" si="7"/>
        <v>0</v>
      </c>
      <c r="I95" s="152">
        <f t="shared" si="7"/>
        <v>0</v>
      </c>
      <c r="J95" s="152">
        <f t="shared" si="7"/>
        <v>0</v>
      </c>
      <c r="K95" s="152">
        <f t="shared" si="7"/>
        <v>0</v>
      </c>
      <c r="L95" s="152">
        <f t="shared" si="7"/>
        <v>0</v>
      </c>
      <c r="M95" s="152">
        <f t="shared" si="7"/>
        <v>0</v>
      </c>
      <c r="N95" s="152">
        <f t="shared" si="7"/>
        <v>0</v>
      </c>
      <c r="O95" s="152">
        <f t="shared" si="7"/>
        <v>0</v>
      </c>
      <c r="P95" s="152">
        <f t="shared" si="7"/>
        <v>0</v>
      </c>
      <c r="Q95" s="153">
        <f t="shared" si="7"/>
        <v>0</v>
      </c>
      <c r="R95" s="156">
        <f t="shared" si="7"/>
        <v>0</v>
      </c>
      <c r="S95" s="152">
        <f t="shared" si="7"/>
        <v>0</v>
      </c>
      <c r="T95" s="152">
        <f t="shared" si="7"/>
        <v>0</v>
      </c>
      <c r="U95" s="152">
        <f t="shared" si="7"/>
        <v>0</v>
      </c>
      <c r="V95" s="152">
        <f t="shared" si="7"/>
        <v>0</v>
      </c>
      <c r="W95" s="154">
        <f t="shared" si="7"/>
        <v>0</v>
      </c>
      <c r="X95" s="155">
        <f t="shared" si="7"/>
        <v>0</v>
      </c>
      <c r="Y95" s="152">
        <f t="shared" si="7"/>
        <v>0</v>
      </c>
      <c r="Z95" s="153">
        <f t="shared" si="7"/>
        <v>0</v>
      </c>
    </row>
    <row r="96" spans="1:26" ht="14.25" thickBot="1">
      <c r="A96" s="318" t="s">
        <v>386</v>
      </c>
      <c r="B96" s="150">
        <f>B17+B25+B35+B43+B55+B69+B83+B95</f>
        <v>0</v>
      </c>
      <c r="C96" s="217">
        <f>C17+C25+C35+C43+C55+C69+C83+C95</f>
        <v>0</v>
      </c>
      <c r="D96" s="131">
        <f t="shared" ref="D96:Z96" si="8">D17+D25+D35+D43+D55+D69+D83+D95</f>
        <v>0</v>
      </c>
      <c r="E96" s="217">
        <f t="shared" si="8"/>
        <v>0</v>
      </c>
      <c r="F96" s="140">
        <f t="shared" si="8"/>
        <v>0</v>
      </c>
      <c r="G96" s="131">
        <f t="shared" si="8"/>
        <v>0</v>
      </c>
      <c r="H96" s="131">
        <f t="shared" si="8"/>
        <v>0</v>
      </c>
      <c r="I96" s="131">
        <f t="shared" si="8"/>
        <v>0</v>
      </c>
      <c r="J96" s="131">
        <f t="shared" si="8"/>
        <v>0</v>
      </c>
      <c r="K96" s="131">
        <f t="shared" si="8"/>
        <v>0</v>
      </c>
      <c r="L96" s="131">
        <f t="shared" si="8"/>
        <v>0</v>
      </c>
      <c r="M96" s="131">
        <f t="shared" si="8"/>
        <v>0</v>
      </c>
      <c r="N96" s="131">
        <f t="shared" si="8"/>
        <v>0</v>
      </c>
      <c r="O96" s="131">
        <f t="shared" si="8"/>
        <v>0</v>
      </c>
      <c r="P96" s="131">
        <f t="shared" si="8"/>
        <v>0</v>
      </c>
      <c r="Q96" s="132">
        <f t="shared" si="8"/>
        <v>0</v>
      </c>
      <c r="R96" s="136">
        <f t="shared" si="8"/>
        <v>0</v>
      </c>
      <c r="S96" s="131">
        <f t="shared" si="8"/>
        <v>0</v>
      </c>
      <c r="T96" s="131">
        <f t="shared" si="8"/>
        <v>0</v>
      </c>
      <c r="U96" s="131">
        <f t="shared" si="8"/>
        <v>0</v>
      </c>
      <c r="V96" s="131">
        <f t="shared" si="8"/>
        <v>0</v>
      </c>
      <c r="W96" s="145">
        <f t="shared" si="8"/>
        <v>0</v>
      </c>
      <c r="X96" s="140">
        <f t="shared" si="8"/>
        <v>0</v>
      </c>
      <c r="Y96" s="131">
        <f t="shared" si="8"/>
        <v>0</v>
      </c>
      <c r="Z96" s="132">
        <f t="shared" si="8"/>
        <v>0</v>
      </c>
    </row>
    <row r="98" spans="1:26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</row>
    <row r="99" spans="1:26">
      <c r="A99" s="1" t="s">
        <v>491</v>
      </c>
      <c r="B99" s="467">
        <f>B17</f>
        <v>0</v>
      </c>
      <c r="C99" s="352">
        <f t="shared" ref="C99:Z99" si="9">C17</f>
        <v>0</v>
      </c>
      <c r="D99" s="328">
        <f t="shared" si="9"/>
        <v>0</v>
      </c>
      <c r="E99" s="352">
        <f t="shared" si="9"/>
        <v>0</v>
      </c>
      <c r="F99" s="328">
        <f t="shared" si="9"/>
        <v>0</v>
      </c>
      <c r="G99" s="328">
        <f t="shared" si="9"/>
        <v>0</v>
      </c>
      <c r="H99" s="328">
        <f t="shared" si="9"/>
        <v>0</v>
      </c>
      <c r="I99" s="328">
        <f t="shared" si="9"/>
        <v>0</v>
      </c>
      <c r="J99" s="328">
        <f t="shared" si="9"/>
        <v>0</v>
      </c>
      <c r="K99" s="328">
        <f t="shared" si="9"/>
        <v>0</v>
      </c>
      <c r="L99" s="328">
        <f t="shared" si="9"/>
        <v>0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0</v>
      </c>
      <c r="S99" s="328">
        <f t="shared" si="9"/>
        <v>0</v>
      </c>
      <c r="T99" s="328">
        <f t="shared" si="9"/>
        <v>0</v>
      </c>
      <c r="U99" s="328">
        <f t="shared" si="9"/>
        <v>0</v>
      </c>
      <c r="V99" s="328">
        <f t="shared" si="9"/>
        <v>0</v>
      </c>
      <c r="W99" s="328">
        <f t="shared" si="9"/>
        <v>0</v>
      </c>
      <c r="X99" s="328">
        <f t="shared" si="9"/>
        <v>0</v>
      </c>
      <c r="Y99" s="328">
        <f t="shared" si="9"/>
        <v>0</v>
      </c>
      <c r="Z99" s="328">
        <f t="shared" si="9"/>
        <v>0</v>
      </c>
    </row>
    <row r="100" spans="1:26">
      <c r="A100" s="1" t="s">
        <v>386</v>
      </c>
      <c r="B100" s="467">
        <f>B96-B17</f>
        <v>0</v>
      </c>
      <c r="C100" s="352">
        <f t="shared" ref="C100:Z100" si="10">C96-C17</f>
        <v>0</v>
      </c>
      <c r="D100" s="328">
        <f t="shared" si="10"/>
        <v>0</v>
      </c>
      <c r="E100" s="352">
        <f t="shared" si="10"/>
        <v>0</v>
      </c>
      <c r="F100" s="328">
        <f t="shared" si="10"/>
        <v>0</v>
      </c>
      <c r="G100" s="328">
        <f t="shared" si="10"/>
        <v>0</v>
      </c>
      <c r="H100" s="328">
        <f t="shared" si="10"/>
        <v>0</v>
      </c>
      <c r="I100" s="328">
        <f t="shared" si="10"/>
        <v>0</v>
      </c>
      <c r="J100" s="328">
        <f t="shared" si="10"/>
        <v>0</v>
      </c>
      <c r="K100" s="328">
        <f t="shared" si="10"/>
        <v>0</v>
      </c>
      <c r="L100" s="328">
        <f t="shared" si="10"/>
        <v>0</v>
      </c>
      <c r="M100" s="328">
        <f t="shared" si="10"/>
        <v>0</v>
      </c>
      <c r="N100" s="328">
        <f t="shared" si="10"/>
        <v>0</v>
      </c>
      <c r="O100" s="328">
        <f t="shared" si="10"/>
        <v>0</v>
      </c>
      <c r="P100" s="328">
        <f t="shared" si="10"/>
        <v>0</v>
      </c>
      <c r="Q100" s="328">
        <f t="shared" si="10"/>
        <v>0</v>
      </c>
      <c r="R100" s="328">
        <f t="shared" si="10"/>
        <v>0</v>
      </c>
      <c r="S100" s="328">
        <f t="shared" si="10"/>
        <v>0</v>
      </c>
      <c r="T100" s="328">
        <f t="shared" si="10"/>
        <v>0</v>
      </c>
      <c r="U100" s="328">
        <f t="shared" si="10"/>
        <v>0</v>
      </c>
      <c r="V100" s="328">
        <f t="shared" si="10"/>
        <v>0</v>
      </c>
      <c r="W100" s="328">
        <f t="shared" si="10"/>
        <v>0</v>
      </c>
      <c r="X100" s="328">
        <f t="shared" si="10"/>
        <v>0</v>
      </c>
      <c r="Y100" s="328">
        <f t="shared" si="10"/>
        <v>0</v>
      </c>
      <c r="Z100" s="328">
        <f t="shared" si="10"/>
        <v>0</v>
      </c>
    </row>
    <row r="101" spans="1:26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</sheetData>
  <mergeCells count="21">
    <mergeCell ref="E6:E7"/>
    <mergeCell ref="U6:V6"/>
    <mergeCell ref="A5:A7"/>
    <mergeCell ref="B5:C5"/>
    <mergeCell ref="F6:F7"/>
    <mergeCell ref="G6:H6"/>
    <mergeCell ref="B6:B7"/>
    <mergeCell ref="C6:C7"/>
    <mergeCell ref="F5:Q5"/>
    <mergeCell ref="D5:E5"/>
    <mergeCell ref="D6:D7"/>
    <mergeCell ref="I6:J6"/>
    <mergeCell ref="K6:M6"/>
    <mergeCell ref="N6:Q6"/>
    <mergeCell ref="R6:R7"/>
    <mergeCell ref="X5:Z5"/>
    <mergeCell ref="Y6:Z6"/>
    <mergeCell ref="X6:X7"/>
    <mergeCell ref="S6:T6"/>
    <mergeCell ref="W5:W7"/>
    <mergeCell ref="R5:V5"/>
  </mergeCells>
  <phoneticPr fontId="17" type="noConversion"/>
  <pageMargins left="0.75" right="0.75" top="1" bottom="1" header="0.4921259845" footer="0.4921259845"/>
  <pageSetup paperSize="9" scale="3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18">
    <pageSetUpPr fitToPage="1"/>
  </sheetPr>
  <dimension ref="A1:BQ122"/>
  <sheetViews>
    <sheetView showGridLines="0" zoomScale="85" zoomScaleNormal="85" workbookViewId="0">
      <pane xSplit="1" ySplit="8" topLeftCell="B90" activePane="bottomRight" state="frozenSplit"/>
      <selection pane="topRight" activeCell="B1" sqref="B1"/>
      <selection pane="bottomLeft" activeCell="A9" sqref="A9"/>
      <selection pane="bottomRight" activeCell="R1" sqref="R1:R1048576"/>
    </sheetView>
  </sheetViews>
  <sheetFormatPr defaultRowHeight="12.75"/>
  <cols>
    <col min="1" max="1" width="24.42578125" style="303" customWidth="1"/>
    <col min="2" max="2" width="9.140625" style="303" customWidth="1"/>
    <col min="3" max="3" width="9.7109375" style="303" customWidth="1"/>
    <col min="4" max="4" width="12.5703125" style="303" customWidth="1"/>
    <col min="5" max="5" width="9" style="303" customWidth="1"/>
    <col min="6" max="6" width="10.28515625" style="303" customWidth="1"/>
    <col min="7" max="7" width="9.7109375" style="303" customWidth="1"/>
    <col min="8" max="8" width="10.28515625" style="303" customWidth="1"/>
    <col min="9" max="9" width="13.140625" style="303" customWidth="1"/>
    <col min="10" max="10" width="18.140625" style="303" bestFit="1" customWidth="1"/>
    <col min="11" max="18" width="7.7109375" style="303" customWidth="1"/>
    <col min="19" max="19" width="8.140625" style="303" bestFit="1" customWidth="1"/>
    <col min="20" max="20" width="5.85546875" style="303" bestFit="1" customWidth="1"/>
    <col min="21" max="31" width="7.7109375" style="303" customWidth="1"/>
    <col min="32" max="38" width="7.7109375" style="326" customWidth="1"/>
    <col min="39" max="39" width="8.5703125" style="303" customWidth="1"/>
    <col min="40" max="40" width="8.85546875" style="303" customWidth="1"/>
    <col min="41" max="41" width="10.140625" style="303" customWidth="1"/>
    <col min="42" max="42" width="8.5703125" style="303" customWidth="1"/>
    <col min="43" max="43" width="9.42578125" style="303" customWidth="1"/>
    <col min="44" max="44" width="10" style="303" customWidth="1"/>
    <col min="45" max="46" width="7.7109375" style="303" customWidth="1"/>
    <col min="47" max="47" width="9.140625" style="303" customWidth="1"/>
    <col min="48" max="48" width="7.7109375" style="303" customWidth="1"/>
    <col min="49" max="51" width="8.7109375" style="303" customWidth="1"/>
    <col min="52" max="52" width="11.42578125" style="303" customWidth="1"/>
    <col min="53" max="56" width="8.7109375" style="303" customWidth="1"/>
    <col min="57" max="57" width="11.85546875" style="303" customWidth="1"/>
    <col min="58" max="58" width="8.7109375" style="303" customWidth="1"/>
    <col min="59" max="60" width="10.85546875" style="44" hidden="1" customWidth="1"/>
    <col min="61" max="61" width="9.140625" style="303"/>
    <col min="62" max="62" width="20.7109375" style="303" customWidth="1"/>
    <col min="63" max="16384" width="9.140625" style="303"/>
  </cols>
  <sheetData>
    <row r="1" spans="1:69" s="343" customFormat="1" ht="20.25">
      <c r="A1" s="26" t="s">
        <v>185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26"/>
      <c r="AG1" s="326"/>
      <c r="AH1" s="326"/>
      <c r="AI1" s="326"/>
      <c r="AJ1" s="326"/>
      <c r="AK1" s="326"/>
      <c r="AL1" s="326"/>
      <c r="AM1" s="342"/>
      <c r="AN1" s="342"/>
      <c r="AO1" s="342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42"/>
      <c r="BB1" s="342"/>
      <c r="BC1" s="342"/>
      <c r="BD1" s="303"/>
      <c r="BE1" s="303"/>
      <c r="BF1" s="303"/>
      <c r="BG1" s="303"/>
      <c r="BH1" s="303"/>
    </row>
    <row r="2" spans="1:69" s="304" customFormat="1" ht="15.75">
      <c r="A2" s="28" t="s">
        <v>501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AF2" s="327"/>
      <c r="AG2" s="327"/>
      <c r="AH2" s="327"/>
      <c r="AI2" s="327"/>
      <c r="AJ2" s="327"/>
      <c r="AK2" s="327"/>
      <c r="AL2" s="327"/>
      <c r="AM2" s="344"/>
      <c r="AN2" s="344"/>
      <c r="AO2" s="344"/>
      <c r="BA2" s="344"/>
      <c r="BB2" s="344"/>
      <c r="BC2" s="344"/>
    </row>
    <row r="3" spans="1:69" s="304" customFormat="1" ht="15.75">
      <c r="A3" s="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AF3" s="327"/>
      <c r="AG3" s="327"/>
      <c r="AH3" s="327"/>
      <c r="AI3" s="327"/>
      <c r="AJ3" s="327"/>
      <c r="AK3" s="327"/>
      <c r="AL3" s="327"/>
      <c r="AM3" s="344"/>
      <c r="AN3" s="344"/>
      <c r="AO3" s="344"/>
      <c r="BA3" s="344"/>
      <c r="BB3" s="344"/>
      <c r="BC3" s="344"/>
    </row>
    <row r="4" spans="1:69" ht="16.5" thickBot="1"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AF4" s="301"/>
      <c r="AG4" s="301"/>
      <c r="AH4" s="301"/>
      <c r="AI4" s="301"/>
      <c r="AJ4" s="301"/>
      <c r="AK4" s="301"/>
      <c r="AL4" s="301"/>
      <c r="AM4" s="345"/>
      <c r="AN4" s="345"/>
      <c r="AO4" s="345"/>
      <c r="BA4" s="345"/>
      <c r="BB4" s="345"/>
      <c r="BC4" s="345"/>
      <c r="BF4" s="25" t="s">
        <v>215</v>
      </c>
      <c r="BG4" s="304"/>
      <c r="BH4" s="304"/>
    </row>
    <row r="5" spans="1:69" ht="26.25" customHeight="1" thickBot="1">
      <c r="A5" s="533" t="s">
        <v>231</v>
      </c>
      <c r="B5" s="604" t="s">
        <v>23</v>
      </c>
      <c r="C5" s="605"/>
      <c r="D5" s="605"/>
      <c r="E5" s="605"/>
      <c r="F5" s="721"/>
      <c r="G5" s="547" t="s">
        <v>24</v>
      </c>
      <c r="H5" s="605"/>
      <c r="I5" s="605"/>
      <c r="J5" s="527"/>
      <c r="K5" s="537" t="s">
        <v>321</v>
      </c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6" t="s">
        <v>322</v>
      </c>
      <c r="AN5" s="537"/>
      <c r="AO5" s="537"/>
      <c r="AP5" s="537"/>
      <c r="AQ5" s="537"/>
      <c r="AR5" s="537"/>
      <c r="AS5" s="537"/>
      <c r="AT5" s="537"/>
      <c r="AU5" s="537"/>
      <c r="AV5" s="587"/>
      <c r="AW5" s="605" t="s">
        <v>324</v>
      </c>
      <c r="AX5" s="605"/>
      <c r="AY5" s="605"/>
      <c r="AZ5" s="725" t="s">
        <v>55</v>
      </c>
      <c r="BA5" s="536" t="s">
        <v>325</v>
      </c>
      <c r="BB5" s="537"/>
      <c r="BC5" s="537"/>
      <c r="BD5" s="537"/>
      <c r="BE5" s="537"/>
      <c r="BF5" s="587"/>
      <c r="BG5" s="524"/>
      <c r="BH5" s="524"/>
    </row>
    <row r="6" spans="1:69" ht="27.75" customHeight="1" thickBot="1">
      <c r="A6" s="534"/>
      <c r="B6" s="606"/>
      <c r="C6" s="603"/>
      <c r="D6" s="603"/>
      <c r="E6" s="603"/>
      <c r="F6" s="722"/>
      <c r="G6" s="539"/>
      <c r="H6" s="603"/>
      <c r="I6" s="603"/>
      <c r="J6" s="529"/>
      <c r="K6" s="693" t="s">
        <v>0</v>
      </c>
      <c r="L6" s="551" t="s">
        <v>46</v>
      </c>
      <c r="M6" s="549"/>
      <c r="N6" s="549"/>
      <c r="O6" s="549"/>
      <c r="P6" s="550"/>
      <c r="Q6" s="530" t="s">
        <v>358</v>
      </c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70" t="s">
        <v>249</v>
      </c>
      <c r="AG6" s="570"/>
      <c r="AH6" s="570"/>
      <c r="AI6" s="570" t="s">
        <v>250</v>
      </c>
      <c r="AJ6" s="570"/>
      <c r="AK6" s="570"/>
      <c r="AL6" s="564"/>
      <c r="AM6" s="588" t="s">
        <v>0</v>
      </c>
      <c r="AN6" s="551" t="s">
        <v>46</v>
      </c>
      <c r="AO6" s="549"/>
      <c r="AP6" s="549"/>
      <c r="AQ6" s="549"/>
      <c r="AR6" s="550"/>
      <c r="AS6" s="551" t="s">
        <v>323</v>
      </c>
      <c r="AT6" s="549"/>
      <c r="AU6" s="549"/>
      <c r="AV6" s="608"/>
      <c r="AW6" s="603"/>
      <c r="AX6" s="603"/>
      <c r="AY6" s="603"/>
      <c r="AZ6" s="725"/>
      <c r="BA6" s="723" t="s">
        <v>45</v>
      </c>
      <c r="BB6" s="551" t="s">
        <v>46</v>
      </c>
      <c r="BC6" s="549"/>
      <c r="BD6" s="549"/>
      <c r="BE6" s="549"/>
      <c r="BF6" s="608"/>
      <c r="BG6" s="525"/>
      <c r="BH6" s="525"/>
    </row>
    <row r="7" spans="1:69" ht="102">
      <c r="A7" s="534"/>
      <c r="B7" s="266" t="s">
        <v>232</v>
      </c>
      <c r="C7" s="16" t="s">
        <v>10</v>
      </c>
      <c r="D7" s="363" t="s">
        <v>152</v>
      </c>
      <c r="E7" s="16" t="s">
        <v>235</v>
      </c>
      <c r="F7" s="16" t="s">
        <v>233</v>
      </c>
      <c r="G7" s="16" t="s">
        <v>232</v>
      </c>
      <c r="H7" s="16" t="s">
        <v>10</v>
      </c>
      <c r="I7" s="363" t="s">
        <v>152</v>
      </c>
      <c r="J7" s="259" t="s">
        <v>11</v>
      </c>
      <c r="K7" s="693"/>
      <c r="L7" s="16" t="s">
        <v>381</v>
      </c>
      <c r="M7" s="16" t="s">
        <v>257</v>
      </c>
      <c r="N7" s="16" t="s">
        <v>47</v>
      </c>
      <c r="O7" s="16" t="s">
        <v>74</v>
      </c>
      <c r="P7" s="16" t="s">
        <v>53</v>
      </c>
      <c r="Q7" s="261" t="s">
        <v>132</v>
      </c>
      <c r="R7" s="17" t="s">
        <v>133</v>
      </c>
      <c r="S7" s="17" t="s">
        <v>134</v>
      </c>
      <c r="T7" s="17" t="s">
        <v>135</v>
      </c>
      <c r="U7" s="17" t="s">
        <v>136</v>
      </c>
      <c r="V7" s="17" t="s">
        <v>137</v>
      </c>
      <c r="W7" s="17" t="s">
        <v>138</v>
      </c>
      <c r="X7" s="262" t="s">
        <v>139</v>
      </c>
      <c r="Y7" s="257" t="s">
        <v>140</v>
      </c>
      <c r="Z7" s="17" t="s">
        <v>141</v>
      </c>
      <c r="AA7" s="17" t="s">
        <v>227</v>
      </c>
      <c r="AB7" s="17" t="s">
        <v>143</v>
      </c>
      <c r="AC7" s="17" t="s">
        <v>144</v>
      </c>
      <c r="AD7" s="17" t="s">
        <v>145</v>
      </c>
      <c r="AE7" s="262" t="s">
        <v>228</v>
      </c>
      <c r="AF7" s="363" t="s">
        <v>246</v>
      </c>
      <c r="AG7" s="363" t="s">
        <v>238</v>
      </c>
      <c r="AH7" s="363" t="s">
        <v>239</v>
      </c>
      <c r="AI7" s="363" t="s">
        <v>244</v>
      </c>
      <c r="AJ7" s="363" t="s">
        <v>242</v>
      </c>
      <c r="AK7" s="363" t="s">
        <v>243</v>
      </c>
      <c r="AL7" s="364" t="s">
        <v>245</v>
      </c>
      <c r="AM7" s="588"/>
      <c r="AN7" s="16" t="s">
        <v>381</v>
      </c>
      <c r="AO7" s="16" t="s">
        <v>33</v>
      </c>
      <c r="AP7" s="16" t="s">
        <v>47</v>
      </c>
      <c r="AQ7" s="16" t="s">
        <v>52</v>
      </c>
      <c r="AR7" s="16" t="s">
        <v>53</v>
      </c>
      <c r="AS7" s="296" t="s">
        <v>38</v>
      </c>
      <c r="AT7" s="296" t="s">
        <v>39</v>
      </c>
      <c r="AU7" s="296" t="s">
        <v>37</v>
      </c>
      <c r="AV7" s="259" t="s">
        <v>40</v>
      </c>
      <c r="AW7" s="299" t="s">
        <v>31</v>
      </c>
      <c r="AX7" s="296" t="s">
        <v>32</v>
      </c>
      <c r="AY7" s="296" t="s">
        <v>20</v>
      </c>
      <c r="AZ7" s="726"/>
      <c r="BA7" s="724"/>
      <c r="BB7" s="291" t="s">
        <v>382</v>
      </c>
      <c r="BC7" s="291" t="s">
        <v>33</v>
      </c>
      <c r="BD7" s="16" t="s">
        <v>47</v>
      </c>
      <c r="BE7" s="16" t="s">
        <v>74</v>
      </c>
      <c r="BF7" s="259" t="s">
        <v>53</v>
      </c>
      <c r="BG7" s="525"/>
      <c r="BH7" s="525"/>
    </row>
    <row r="8" spans="1:69" ht="13.5" thickBot="1">
      <c r="A8" s="100">
        <v>1</v>
      </c>
      <c r="B8" s="512">
        <v>2</v>
      </c>
      <c r="C8" s="513">
        <v>3</v>
      </c>
      <c r="D8" s="513">
        <v>4</v>
      </c>
      <c r="E8" s="513">
        <v>6</v>
      </c>
      <c r="F8" s="513">
        <v>7</v>
      </c>
      <c r="G8" s="513">
        <v>8</v>
      </c>
      <c r="H8" s="513">
        <v>9</v>
      </c>
      <c r="I8" s="513">
        <v>10</v>
      </c>
      <c r="J8" s="514">
        <v>12</v>
      </c>
      <c r="K8" s="124">
        <v>13</v>
      </c>
      <c r="L8" s="124">
        <v>14</v>
      </c>
      <c r="M8" s="58">
        <v>15</v>
      </c>
      <c r="N8" s="58">
        <v>16</v>
      </c>
      <c r="O8" s="58">
        <v>17</v>
      </c>
      <c r="P8" s="58">
        <v>18</v>
      </c>
      <c r="Q8" s="58">
        <v>19</v>
      </c>
      <c r="R8" s="58">
        <v>20</v>
      </c>
      <c r="S8" s="58">
        <v>21</v>
      </c>
      <c r="T8" s="58">
        <v>22</v>
      </c>
      <c r="U8" s="58">
        <v>23</v>
      </c>
      <c r="V8" s="58">
        <v>24</v>
      </c>
      <c r="W8" s="58">
        <v>25</v>
      </c>
      <c r="X8" s="58">
        <v>26</v>
      </c>
      <c r="Y8" s="58">
        <v>27</v>
      </c>
      <c r="Z8" s="58">
        <v>28</v>
      </c>
      <c r="AA8" s="58">
        <v>29</v>
      </c>
      <c r="AB8" s="58">
        <v>30</v>
      </c>
      <c r="AC8" s="58">
        <v>31</v>
      </c>
      <c r="AD8" s="79">
        <v>32</v>
      </c>
      <c r="AE8" s="79">
        <v>33</v>
      </c>
      <c r="AF8" s="79">
        <v>34</v>
      </c>
      <c r="AG8" s="79">
        <v>35</v>
      </c>
      <c r="AH8" s="79">
        <v>36</v>
      </c>
      <c r="AI8" s="79">
        <v>37</v>
      </c>
      <c r="AJ8" s="79">
        <v>38</v>
      </c>
      <c r="AK8" s="79">
        <v>39</v>
      </c>
      <c r="AL8" s="79">
        <v>40</v>
      </c>
      <c r="AM8" s="57">
        <v>41</v>
      </c>
      <c r="AN8" s="79">
        <v>42</v>
      </c>
      <c r="AO8" s="79">
        <v>43</v>
      </c>
      <c r="AP8" s="79">
        <v>44</v>
      </c>
      <c r="AQ8" s="79">
        <v>45</v>
      </c>
      <c r="AR8" s="79">
        <v>46</v>
      </c>
      <c r="AS8" s="79">
        <v>47</v>
      </c>
      <c r="AT8" s="79">
        <v>48</v>
      </c>
      <c r="AU8" s="79">
        <v>49</v>
      </c>
      <c r="AV8" s="59">
        <v>50</v>
      </c>
      <c r="AW8" s="160">
        <v>51</v>
      </c>
      <c r="AX8" s="79">
        <v>52</v>
      </c>
      <c r="AY8" s="79">
        <v>53</v>
      </c>
      <c r="AZ8" s="79">
        <v>54</v>
      </c>
      <c r="BA8" s="100">
        <v>55</v>
      </c>
      <c r="BB8" s="79">
        <v>56</v>
      </c>
      <c r="BC8" s="79">
        <v>57</v>
      </c>
      <c r="BD8" s="79">
        <v>58</v>
      </c>
      <c r="BE8" s="79">
        <v>59</v>
      </c>
      <c r="BF8" s="59">
        <v>60</v>
      </c>
      <c r="BG8" s="526"/>
      <c r="BH8" s="526"/>
    </row>
    <row r="9" spans="1:69" ht="13.5" thickTop="1">
      <c r="A9" s="306" t="s">
        <v>387</v>
      </c>
      <c r="B9" s="515">
        <v>0</v>
      </c>
      <c r="C9" s="516">
        <v>0</v>
      </c>
      <c r="D9" s="517">
        <v>0</v>
      </c>
      <c r="E9" s="516">
        <v>0</v>
      </c>
      <c r="F9" s="516">
        <v>0</v>
      </c>
      <c r="G9" s="516">
        <v>0</v>
      </c>
      <c r="H9" s="516">
        <v>0</v>
      </c>
      <c r="I9" s="517">
        <v>0</v>
      </c>
      <c r="J9" s="518">
        <v>0</v>
      </c>
      <c r="K9" s="187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88">
        <v>0</v>
      </c>
      <c r="AM9" s="163">
        <v>0</v>
      </c>
      <c r="AN9" s="164">
        <v>0</v>
      </c>
      <c r="AO9" s="164">
        <v>0</v>
      </c>
      <c r="AP9" s="164">
        <v>0</v>
      </c>
      <c r="AQ9" s="164">
        <v>0</v>
      </c>
      <c r="AR9" s="164">
        <v>0</v>
      </c>
      <c r="AS9" s="164">
        <v>0</v>
      </c>
      <c r="AT9" s="164">
        <v>0</v>
      </c>
      <c r="AU9" s="164">
        <v>0</v>
      </c>
      <c r="AV9" s="189">
        <v>0</v>
      </c>
      <c r="AW9" s="187">
        <v>0</v>
      </c>
      <c r="AX9" s="164">
        <v>0</v>
      </c>
      <c r="AY9" s="164">
        <v>0</v>
      </c>
      <c r="AZ9" s="188">
        <v>0</v>
      </c>
      <c r="BA9" s="163">
        <v>0</v>
      </c>
      <c r="BB9" s="164">
        <v>0</v>
      </c>
      <c r="BC9" s="164">
        <v>0</v>
      </c>
      <c r="BD9" s="164">
        <v>0</v>
      </c>
      <c r="BE9" s="164">
        <v>0</v>
      </c>
      <c r="BF9" s="189">
        <v>0</v>
      </c>
      <c r="BG9" s="310"/>
      <c r="BH9" s="310"/>
      <c r="BI9" s="311"/>
      <c r="BJ9" s="311"/>
      <c r="BK9" s="311"/>
      <c r="BL9" s="311"/>
      <c r="BM9" s="311"/>
      <c r="BN9" s="311"/>
      <c r="BO9" s="311"/>
      <c r="BP9" s="311"/>
      <c r="BQ9" s="311"/>
    </row>
    <row r="10" spans="1:69">
      <c r="A10" s="312" t="s">
        <v>388</v>
      </c>
      <c r="B10" s="126">
        <v>20</v>
      </c>
      <c r="C10" s="168">
        <v>0</v>
      </c>
      <c r="D10" s="169">
        <v>1968</v>
      </c>
      <c r="E10" s="168">
        <v>1</v>
      </c>
      <c r="F10" s="168">
        <v>1</v>
      </c>
      <c r="G10" s="168">
        <v>3</v>
      </c>
      <c r="H10" s="168">
        <v>0</v>
      </c>
      <c r="I10" s="169">
        <v>295.2</v>
      </c>
      <c r="J10" s="170">
        <v>6</v>
      </c>
      <c r="K10" s="190">
        <v>3</v>
      </c>
      <c r="L10" s="168">
        <v>3</v>
      </c>
      <c r="M10" s="168">
        <v>0</v>
      </c>
      <c r="N10" s="168">
        <v>0</v>
      </c>
      <c r="O10" s="168">
        <v>3</v>
      </c>
      <c r="P10" s="168">
        <v>3</v>
      </c>
      <c r="Q10" s="168">
        <v>0</v>
      </c>
      <c r="R10" s="168">
        <v>0</v>
      </c>
      <c r="S10" s="168">
        <v>3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3</v>
      </c>
      <c r="AH10" s="168">
        <v>0</v>
      </c>
      <c r="AI10" s="168">
        <v>0</v>
      </c>
      <c r="AJ10" s="168">
        <v>3</v>
      </c>
      <c r="AK10" s="168">
        <v>0</v>
      </c>
      <c r="AL10" s="191">
        <v>0</v>
      </c>
      <c r="AM10" s="167">
        <v>4</v>
      </c>
      <c r="AN10" s="168">
        <v>4</v>
      </c>
      <c r="AO10" s="168">
        <v>0</v>
      </c>
      <c r="AP10" s="168">
        <v>0</v>
      </c>
      <c r="AQ10" s="168">
        <v>4</v>
      </c>
      <c r="AR10" s="168">
        <v>4</v>
      </c>
      <c r="AS10" s="168">
        <v>0</v>
      </c>
      <c r="AT10" s="168">
        <v>0</v>
      </c>
      <c r="AU10" s="168">
        <v>0</v>
      </c>
      <c r="AV10" s="192">
        <v>4</v>
      </c>
      <c r="AW10" s="190">
        <v>0</v>
      </c>
      <c r="AX10" s="168">
        <v>0</v>
      </c>
      <c r="AY10" s="168">
        <v>0</v>
      </c>
      <c r="AZ10" s="191">
        <v>0</v>
      </c>
      <c r="BA10" s="167">
        <v>2</v>
      </c>
      <c r="BB10" s="168">
        <v>2</v>
      </c>
      <c r="BC10" s="168">
        <v>0</v>
      </c>
      <c r="BD10" s="168">
        <v>0</v>
      </c>
      <c r="BE10" s="168">
        <v>2</v>
      </c>
      <c r="BF10" s="192">
        <v>2</v>
      </c>
      <c r="BG10" s="315"/>
      <c r="BH10" s="315"/>
    </row>
    <row r="11" spans="1:69">
      <c r="A11" s="312" t="s">
        <v>389</v>
      </c>
      <c r="B11" s="126">
        <v>3</v>
      </c>
      <c r="C11" s="168">
        <v>0</v>
      </c>
      <c r="D11" s="169">
        <v>295.2</v>
      </c>
      <c r="E11" s="168">
        <v>1</v>
      </c>
      <c r="F11" s="168">
        <v>1</v>
      </c>
      <c r="G11" s="168">
        <v>0</v>
      </c>
      <c r="H11" s="168">
        <v>0</v>
      </c>
      <c r="I11" s="169">
        <v>0</v>
      </c>
      <c r="J11" s="170">
        <v>0</v>
      </c>
      <c r="K11" s="190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91">
        <v>0</v>
      </c>
      <c r="AM11" s="167">
        <v>1</v>
      </c>
      <c r="AN11" s="168">
        <v>1</v>
      </c>
      <c r="AO11" s="168">
        <v>0</v>
      </c>
      <c r="AP11" s="168">
        <v>1</v>
      </c>
      <c r="AQ11" s="168">
        <v>1</v>
      </c>
      <c r="AR11" s="168">
        <v>1</v>
      </c>
      <c r="AS11" s="168">
        <v>0</v>
      </c>
      <c r="AT11" s="168">
        <v>0</v>
      </c>
      <c r="AU11" s="168">
        <v>0</v>
      </c>
      <c r="AV11" s="192">
        <v>1</v>
      </c>
      <c r="AW11" s="190">
        <v>0</v>
      </c>
      <c r="AX11" s="168">
        <v>0</v>
      </c>
      <c r="AY11" s="168">
        <v>0</v>
      </c>
      <c r="AZ11" s="191">
        <v>0</v>
      </c>
      <c r="BA11" s="167">
        <v>0</v>
      </c>
      <c r="BB11" s="168">
        <v>0</v>
      </c>
      <c r="BC11" s="168">
        <v>0</v>
      </c>
      <c r="BD11" s="168">
        <v>0</v>
      </c>
      <c r="BE11" s="168">
        <v>0</v>
      </c>
      <c r="BF11" s="192">
        <v>0</v>
      </c>
      <c r="BG11" s="315"/>
      <c r="BH11" s="315"/>
    </row>
    <row r="12" spans="1:69">
      <c r="A12" s="312" t="s">
        <v>390</v>
      </c>
      <c r="B12" s="126">
        <v>15</v>
      </c>
      <c r="C12" s="168">
        <v>0</v>
      </c>
      <c r="D12" s="169">
        <v>1476</v>
      </c>
      <c r="E12" s="168">
        <v>2</v>
      </c>
      <c r="F12" s="168">
        <v>2</v>
      </c>
      <c r="G12" s="168">
        <v>5</v>
      </c>
      <c r="H12" s="168">
        <v>0</v>
      </c>
      <c r="I12" s="169">
        <v>492</v>
      </c>
      <c r="J12" s="170">
        <v>4</v>
      </c>
      <c r="K12" s="190">
        <v>5</v>
      </c>
      <c r="L12" s="168">
        <v>5</v>
      </c>
      <c r="M12" s="168">
        <v>0</v>
      </c>
      <c r="N12" s="168">
        <v>0</v>
      </c>
      <c r="O12" s="168">
        <v>5</v>
      </c>
      <c r="P12" s="168">
        <v>5</v>
      </c>
      <c r="Q12" s="168">
        <v>0</v>
      </c>
      <c r="R12" s="168">
        <v>3</v>
      </c>
      <c r="S12" s="168">
        <v>5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3</v>
      </c>
      <c r="AH12" s="168">
        <v>2</v>
      </c>
      <c r="AI12" s="168">
        <v>0</v>
      </c>
      <c r="AJ12" s="168">
        <v>2</v>
      </c>
      <c r="AK12" s="168">
        <v>3</v>
      </c>
      <c r="AL12" s="191">
        <v>0</v>
      </c>
      <c r="AM12" s="167">
        <v>8</v>
      </c>
      <c r="AN12" s="168">
        <v>8</v>
      </c>
      <c r="AO12" s="168">
        <v>0</v>
      </c>
      <c r="AP12" s="168">
        <v>0</v>
      </c>
      <c r="AQ12" s="168">
        <v>8</v>
      </c>
      <c r="AR12" s="168">
        <v>8</v>
      </c>
      <c r="AS12" s="168">
        <v>0</v>
      </c>
      <c r="AT12" s="168">
        <v>0</v>
      </c>
      <c r="AU12" s="168">
        <v>0</v>
      </c>
      <c r="AV12" s="192">
        <v>8</v>
      </c>
      <c r="AW12" s="190">
        <v>0</v>
      </c>
      <c r="AX12" s="168">
        <v>0</v>
      </c>
      <c r="AY12" s="168">
        <v>0</v>
      </c>
      <c r="AZ12" s="191">
        <v>0</v>
      </c>
      <c r="BA12" s="167">
        <v>1</v>
      </c>
      <c r="BB12" s="168">
        <v>1</v>
      </c>
      <c r="BC12" s="168">
        <v>0</v>
      </c>
      <c r="BD12" s="168">
        <v>0</v>
      </c>
      <c r="BE12" s="168">
        <v>1</v>
      </c>
      <c r="BF12" s="192">
        <v>1</v>
      </c>
      <c r="BG12" s="315"/>
      <c r="BH12" s="315"/>
    </row>
    <row r="13" spans="1:69">
      <c r="A13" s="312" t="s">
        <v>391</v>
      </c>
      <c r="B13" s="126">
        <v>10</v>
      </c>
      <c r="C13" s="168">
        <v>0</v>
      </c>
      <c r="D13" s="169">
        <v>984</v>
      </c>
      <c r="E13" s="168">
        <v>1</v>
      </c>
      <c r="F13" s="168">
        <v>1</v>
      </c>
      <c r="G13" s="168">
        <v>8</v>
      </c>
      <c r="H13" s="168">
        <v>0</v>
      </c>
      <c r="I13" s="169">
        <v>787.2</v>
      </c>
      <c r="J13" s="170">
        <v>6</v>
      </c>
      <c r="K13" s="190">
        <v>8</v>
      </c>
      <c r="L13" s="168">
        <v>8</v>
      </c>
      <c r="M13" s="168">
        <v>0</v>
      </c>
      <c r="N13" s="168">
        <v>0</v>
      </c>
      <c r="O13" s="168">
        <v>8</v>
      </c>
      <c r="P13" s="168">
        <v>8</v>
      </c>
      <c r="Q13" s="168">
        <v>0</v>
      </c>
      <c r="R13" s="168">
        <v>8</v>
      </c>
      <c r="S13" s="168">
        <v>8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6</v>
      </c>
      <c r="AH13" s="168">
        <v>2</v>
      </c>
      <c r="AI13" s="168">
        <v>0</v>
      </c>
      <c r="AJ13" s="168">
        <v>6</v>
      </c>
      <c r="AK13" s="168">
        <v>2</v>
      </c>
      <c r="AL13" s="191">
        <v>0</v>
      </c>
      <c r="AM13" s="167">
        <v>5</v>
      </c>
      <c r="AN13" s="168">
        <v>5</v>
      </c>
      <c r="AO13" s="168">
        <v>0</v>
      </c>
      <c r="AP13" s="168">
        <v>1</v>
      </c>
      <c r="AQ13" s="168">
        <v>5</v>
      </c>
      <c r="AR13" s="168">
        <v>5</v>
      </c>
      <c r="AS13" s="168">
        <v>1</v>
      </c>
      <c r="AT13" s="168">
        <v>0</v>
      </c>
      <c r="AU13" s="168">
        <v>0</v>
      </c>
      <c r="AV13" s="192">
        <v>4</v>
      </c>
      <c r="AW13" s="190">
        <v>4</v>
      </c>
      <c r="AX13" s="168">
        <v>0</v>
      </c>
      <c r="AY13" s="168">
        <v>0</v>
      </c>
      <c r="AZ13" s="191">
        <v>0</v>
      </c>
      <c r="BA13" s="167">
        <v>7</v>
      </c>
      <c r="BB13" s="168">
        <v>7</v>
      </c>
      <c r="BC13" s="168">
        <v>0</v>
      </c>
      <c r="BD13" s="168">
        <v>0</v>
      </c>
      <c r="BE13" s="168">
        <v>7</v>
      </c>
      <c r="BF13" s="192">
        <v>7</v>
      </c>
      <c r="BG13" s="315"/>
      <c r="BH13" s="315"/>
    </row>
    <row r="14" spans="1:69">
      <c r="A14" s="312" t="s">
        <v>392</v>
      </c>
      <c r="B14" s="126">
        <v>54</v>
      </c>
      <c r="C14" s="168">
        <v>10</v>
      </c>
      <c r="D14" s="169">
        <v>17504.8</v>
      </c>
      <c r="E14" s="168">
        <v>8</v>
      </c>
      <c r="F14" s="168">
        <v>8</v>
      </c>
      <c r="G14" s="168">
        <v>51</v>
      </c>
      <c r="H14" s="168">
        <v>11</v>
      </c>
      <c r="I14" s="169">
        <v>13974</v>
      </c>
      <c r="J14" s="170">
        <v>8.0299999999999994</v>
      </c>
      <c r="K14" s="190">
        <v>52</v>
      </c>
      <c r="L14" s="168">
        <v>51</v>
      </c>
      <c r="M14" s="168">
        <v>1</v>
      </c>
      <c r="N14" s="168">
        <v>23</v>
      </c>
      <c r="O14" s="168">
        <v>51</v>
      </c>
      <c r="P14" s="168">
        <v>51</v>
      </c>
      <c r="Q14" s="168">
        <v>0</v>
      </c>
      <c r="R14" s="168">
        <v>16</v>
      </c>
      <c r="S14" s="168">
        <v>51</v>
      </c>
      <c r="T14" s="168">
        <v>0</v>
      </c>
      <c r="U14" s="168">
        <v>1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5</v>
      </c>
      <c r="AB14" s="168">
        <v>0</v>
      </c>
      <c r="AC14" s="168">
        <v>0</v>
      </c>
      <c r="AD14" s="168">
        <v>0</v>
      </c>
      <c r="AE14" s="168">
        <v>0</v>
      </c>
      <c r="AF14" s="168">
        <v>3</v>
      </c>
      <c r="AG14" s="168">
        <v>37</v>
      </c>
      <c r="AH14" s="168">
        <v>12</v>
      </c>
      <c r="AI14" s="168">
        <v>51</v>
      </c>
      <c r="AJ14" s="168">
        <v>1</v>
      </c>
      <c r="AK14" s="168">
        <v>0</v>
      </c>
      <c r="AL14" s="191">
        <v>0</v>
      </c>
      <c r="AM14" s="167">
        <v>82</v>
      </c>
      <c r="AN14" s="168">
        <v>82</v>
      </c>
      <c r="AO14" s="168">
        <v>0</v>
      </c>
      <c r="AP14" s="168">
        <v>45</v>
      </c>
      <c r="AQ14" s="168">
        <v>82</v>
      </c>
      <c r="AR14" s="168">
        <v>82</v>
      </c>
      <c r="AS14" s="168">
        <v>1</v>
      </c>
      <c r="AT14" s="168">
        <v>0</v>
      </c>
      <c r="AU14" s="168">
        <v>1</v>
      </c>
      <c r="AV14" s="192">
        <v>80</v>
      </c>
      <c r="AW14" s="190">
        <v>1</v>
      </c>
      <c r="AX14" s="168">
        <v>0</v>
      </c>
      <c r="AY14" s="168">
        <v>0</v>
      </c>
      <c r="AZ14" s="191">
        <v>1</v>
      </c>
      <c r="BA14" s="167">
        <v>22</v>
      </c>
      <c r="BB14" s="168">
        <v>21</v>
      </c>
      <c r="BC14" s="168">
        <v>1</v>
      </c>
      <c r="BD14" s="168">
        <v>12</v>
      </c>
      <c r="BE14" s="168">
        <v>21</v>
      </c>
      <c r="BF14" s="192">
        <v>21</v>
      </c>
      <c r="BG14" s="315"/>
      <c r="BH14" s="315"/>
    </row>
    <row r="15" spans="1:69">
      <c r="A15" s="312" t="s">
        <v>393</v>
      </c>
      <c r="B15" s="126">
        <v>46</v>
      </c>
      <c r="C15" s="168">
        <v>5</v>
      </c>
      <c r="D15" s="169">
        <v>6705.6</v>
      </c>
      <c r="E15" s="168">
        <v>6</v>
      </c>
      <c r="F15" s="168">
        <v>3</v>
      </c>
      <c r="G15" s="168">
        <v>43</v>
      </c>
      <c r="H15" s="168">
        <v>5</v>
      </c>
      <c r="I15" s="169">
        <v>6188.4</v>
      </c>
      <c r="J15" s="170">
        <v>6.0999999999999988</v>
      </c>
      <c r="K15" s="190">
        <v>43</v>
      </c>
      <c r="L15" s="168">
        <v>43</v>
      </c>
      <c r="M15" s="168">
        <v>0</v>
      </c>
      <c r="N15" s="168">
        <v>19</v>
      </c>
      <c r="O15" s="168">
        <v>43</v>
      </c>
      <c r="P15" s="168">
        <v>43</v>
      </c>
      <c r="Q15" s="168">
        <v>0</v>
      </c>
      <c r="R15" s="168">
        <v>15</v>
      </c>
      <c r="S15" s="168">
        <v>43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6</v>
      </c>
      <c r="AG15" s="168">
        <v>25</v>
      </c>
      <c r="AH15" s="168">
        <v>12</v>
      </c>
      <c r="AI15" s="168">
        <v>29</v>
      </c>
      <c r="AJ15" s="168">
        <v>12</v>
      </c>
      <c r="AK15" s="168">
        <v>2</v>
      </c>
      <c r="AL15" s="191">
        <v>0</v>
      </c>
      <c r="AM15" s="167">
        <v>66</v>
      </c>
      <c r="AN15" s="168">
        <v>66</v>
      </c>
      <c r="AO15" s="168">
        <v>0</v>
      </c>
      <c r="AP15" s="168">
        <v>27</v>
      </c>
      <c r="AQ15" s="168">
        <v>66</v>
      </c>
      <c r="AR15" s="168">
        <v>66</v>
      </c>
      <c r="AS15" s="168">
        <v>26</v>
      </c>
      <c r="AT15" s="168">
        <v>2</v>
      </c>
      <c r="AU15" s="168">
        <v>0</v>
      </c>
      <c r="AV15" s="192">
        <v>38</v>
      </c>
      <c r="AW15" s="190">
        <v>5</v>
      </c>
      <c r="AX15" s="168">
        <v>18</v>
      </c>
      <c r="AY15" s="168">
        <v>22</v>
      </c>
      <c r="AZ15" s="191">
        <v>0</v>
      </c>
      <c r="BA15" s="167">
        <v>13</v>
      </c>
      <c r="BB15" s="168">
        <v>13</v>
      </c>
      <c r="BC15" s="168">
        <v>0</v>
      </c>
      <c r="BD15" s="168">
        <v>7</v>
      </c>
      <c r="BE15" s="168">
        <v>13</v>
      </c>
      <c r="BF15" s="192">
        <v>13</v>
      </c>
      <c r="BG15" s="315"/>
      <c r="BH15" s="315"/>
    </row>
    <row r="16" spans="1:69">
      <c r="A16" s="312" t="s">
        <v>394</v>
      </c>
      <c r="B16" s="126">
        <v>18</v>
      </c>
      <c r="C16" s="168">
        <v>2</v>
      </c>
      <c r="D16" s="169">
        <v>3808.8</v>
      </c>
      <c r="E16" s="168">
        <v>3</v>
      </c>
      <c r="F16" s="168">
        <v>3</v>
      </c>
      <c r="G16" s="168">
        <v>13</v>
      </c>
      <c r="H16" s="168">
        <v>2</v>
      </c>
      <c r="I16" s="169">
        <v>2566.8000000000002</v>
      </c>
      <c r="J16" s="170">
        <v>6</v>
      </c>
      <c r="K16" s="190">
        <v>13</v>
      </c>
      <c r="L16" s="168">
        <v>13</v>
      </c>
      <c r="M16" s="168">
        <v>0</v>
      </c>
      <c r="N16" s="168">
        <v>6</v>
      </c>
      <c r="O16" s="168">
        <v>13</v>
      </c>
      <c r="P16" s="168">
        <v>13</v>
      </c>
      <c r="Q16" s="168">
        <v>0</v>
      </c>
      <c r="R16" s="168">
        <v>6</v>
      </c>
      <c r="S16" s="168">
        <v>13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1</v>
      </c>
      <c r="AB16" s="168">
        <v>0</v>
      </c>
      <c r="AC16" s="168">
        <v>0</v>
      </c>
      <c r="AD16" s="168">
        <v>0</v>
      </c>
      <c r="AE16" s="168">
        <v>0</v>
      </c>
      <c r="AF16" s="168">
        <v>0</v>
      </c>
      <c r="AG16" s="168">
        <v>11</v>
      </c>
      <c r="AH16" s="168">
        <v>2</v>
      </c>
      <c r="AI16" s="168">
        <v>12</v>
      </c>
      <c r="AJ16" s="168">
        <v>1</v>
      </c>
      <c r="AK16" s="168">
        <v>0</v>
      </c>
      <c r="AL16" s="191">
        <v>0</v>
      </c>
      <c r="AM16" s="167">
        <v>13</v>
      </c>
      <c r="AN16" s="168">
        <v>13</v>
      </c>
      <c r="AO16" s="168">
        <v>0</v>
      </c>
      <c r="AP16" s="168">
        <v>6</v>
      </c>
      <c r="AQ16" s="168">
        <v>13</v>
      </c>
      <c r="AR16" s="168">
        <v>13</v>
      </c>
      <c r="AS16" s="168">
        <v>3</v>
      </c>
      <c r="AT16" s="168">
        <v>0</v>
      </c>
      <c r="AU16" s="168">
        <v>0</v>
      </c>
      <c r="AV16" s="192">
        <v>10</v>
      </c>
      <c r="AW16" s="190">
        <v>3</v>
      </c>
      <c r="AX16" s="168">
        <v>7</v>
      </c>
      <c r="AY16" s="168">
        <v>13</v>
      </c>
      <c r="AZ16" s="191">
        <v>0</v>
      </c>
      <c r="BA16" s="167">
        <v>0</v>
      </c>
      <c r="BB16" s="168">
        <v>0</v>
      </c>
      <c r="BC16" s="168">
        <v>0</v>
      </c>
      <c r="BD16" s="168">
        <v>0</v>
      </c>
      <c r="BE16" s="168">
        <v>0</v>
      </c>
      <c r="BF16" s="192">
        <v>0</v>
      </c>
      <c r="BG16" s="315"/>
      <c r="BH16" s="315"/>
    </row>
    <row r="17" spans="1:60" ht="13.5">
      <c r="A17" s="316" t="s">
        <v>395</v>
      </c>
      <c r="B17" s="200">
        <f>SUM(B9:B16)</f>
        <v>166</v>
      </c>
      <c r="C17" s="172">
        <f t="shared" ref="C17:BF17" si="0">SUM(C9:C16)</f>
        <v>17</v>
      </c>
      <c r="D17" s="173">
        <f t="shared" si="0"/>
        <v>32742.399999999998</v>
      </c>
      <c r="E17" s="172">
        <f t="shared" si="0"/>
        <v>22</v>
      </c>
      <c r="F17" s="172">
        <f t="shared" si="0"/>
        <v>19</v>
      </c>
      <c r="G17" s="172">
        <f t="shared" si="0"/>
        <v>123</v>
      </c>
      <c r="H17" s="172">
        <f t="shared" si="0"/>
        <v>18</v>
      </c>
      <c r="I17" s="173">
        <f t="shared" si="0"/>
        <v>24303.599999999999</v>
      </c>
      <c r="J17" s="174">
        <f>((F9+G9)*J9+(F10+G10)*J10+(F11+G11)*J11+(F12+G12)*J12+(F13+G13)*J13+(F14+G14)*J14+(F15+G15)*J15+(F16+G16)*J16)/(F17+G17)</f>
        <v>6.7349999999999994</v>
      </c>
      <c r="K17" s="193">
        <f t="shared" si="0"/>
        <v>124</v>
      </c>
      <c r="L17" s="172">
        <f t="shared" si="0"/>
        <v>123</v>
      </c>
      <c r="M17" s="172">
        <f t="shared" si="0"/>
        <v>1</v>
      </c>
      <c r="N17" s="172">
        <f t="shared" si="0"/>
        <v>48</v>
      </c>
      <c r="O17" s="172">
        <f t="shared" si="0"/>
        <v>123</v>
      </c>
      <c r="P17" s="172">
        <f t="shared" si="0"/>
        <v>123</v>
      </c>
      <c r="Q17" s="172">
        <f t="shared" si="0"/>
        <v>0</v>
      </c>
      <c r="R17" s="172">
        <f t="shared" si="0"/>
        <v>48</v>
      </c>
      <c r="S17" s="172">
        <f t="shared" si="0"/>
        <v>123</v>
      </c>
      <c r="T17" s="172">
        <f t="shared" si="0"/>
        <v>0</v>
      </c>
      <c r="U17" s="172">
        <f t="shared" si="0"/>
        <v>1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6</v>
      </c>
      <c r="AB17" s="172">
        <f t="shared" si="0"/>
        <v>0</v>
      </c>
      <c r="AC17" s="172">
        <f t="shared" si="0"/>
        <v>0</v>
      </c>
      <c r="AD17" s="172">
        <f t="shared" si="0"/>
        <v>0</v>
      </c>
      <c r="AE17" s="172">
        <f t="shared" si="0"/>
        <v>0</v>
      </c>
      <c r="AF17" s="172">
        <f t="shared" si="0"/>
        <v>9</v>
      </c>
      <c r="AG17" s="172">
        <f t="shared" si="0"/>
        <v>85</v>
      </c>
      <c r="AH17" s="172">
        <f t="shared" si="0"/>
        <v>30</v>
      </c>
      <c r="AI17" s="172">
        <f t="shared" si="0"/>
        <v>92</v>
      </c>
      <c r="AJ17" s="172">
        <f t="shared" si="0"/>
        <v>25</v>
      </c>
      <c r="AK17" s="172">
        <f t="shared" si="0"/>
        <v>7</v>
      </c>
      <c r="AL17" s="194">
        <f t="shared" si="0"/>
        <v>0</v>
      </c>
      <c r="AM17" s="171">
        <f t="shared" si="0"/>
        <v>179</v>
      </c>
      <c r="AN17" s="172">
        <f t="shared" si="0"/>
        <v>179</v>
      </c>
      <c r="AO17" s="172">
        <f t="shared" si="0"/>
        <v>0</v>
      </c>
      <c r="AP17" s="172">
        <f t="shared" si="0"/>
        <v>80</v>
      </c>
      <c r="AQ17" s="172">
        <f t="shared" si="0"/>
        <v>179</v>
      </c>
      <c r="AR17" s="172">
        <f t="shared" si="0"/>
        <v>179</v>
      </c>
      <c r="AS17" s="172">
        <f t="shared" si="0"/>
        <v>31</v>
      </c>
      <c r="AT17" s="172">
        <f t="shared" si="0"/>
        <v>2</v>
      </c>
      <c r="AU17" s="172">
        <f t="shared" si="0"/>
        <v>1</v>
      </c>
      <c r="AV17" s="195">
        <f t="shared" si="0"/>
        <v>145</v>
      </c>
      <c r="AW17" s="193">
        <f t="shared" si="0"/>
        <v>13</v>
      </c>
      <c r="AX17" s="172">
        <f t="shared" si="0"/>
        <v>25</v>
      </c>
      <c r="AY17" s="172">
        <f t="shared" si="0"/>
        <v>35</v>
      </c>
      <c r="AZ17" s="194">
        <f t="shared" si="0"/>
        <v>1</v>
      </c>
      <c r="BA17" s="171">
        <f t="shared" si="0"/>
        <v>45</v>
      </c>
      <c r="BB17" s="172">
        <f t="shared" si="0"/>
        <v>44</v>
      </c>
      <c r="BC17" s="172">
        <f t="shared" si="0"/>
        <v>1</v>
      </c>
      <c r="BD17" s="172">
        <f t="shared" si="0"/>
        <v>19</v>
      </c>
      <c r="BE17" s="172">
        <f t="shared" si="0"/>
        <v>44</v>
      </c>
      <c r="BF17" s="195">
        <f t="shared" si="0"/>
        <v>44</v>
      </c>
      <c r="BG17" s="317"/>
      <c r="BH17" s="317"/>
    </row>
    <row r="18" spans="1:60">
      <c r="A18" s="312" t="s">
        <v>396</v>
      </c>
      <c r="B18" s="126">
        <v>168</v>
      </c>
      <c r="C18" s="168">
        <v>9</v>
      </c>
      <c r="D18" s="169">
        <v>37800.199999999997</v>
      </c>
      <c r="E18" s="168">
        <v>24</v>
      </c>
      <c r="F18" s="168">
        <v>11</v>
      </c>
      <c r="G18" s="168">
        <v>164</v>
      </c>
      <c r="H18" s="168">
        <v>10</v>
      </c>
      <c r="I18" s="169">
        <v>35766.6</v>
      </c>
      <c r="J18" s="170">
        <v>6.47</v>
      </c>
      <c r="K18" s="190">
        <v>164</v>
      </c>
      <c r="L18" s="168">
        <v>164</v>
      </c>
      <c r="M18" s="168">
        <v>0</v>
      </c>
      <c r="N18" s="168">
        <v>71</v>
      </c>
      <c r="O18" s="168">
        <v>164</v>
      </c>
      <c r="P18" s="168">
        <v>164</v>
      </c>
      <c r="Q18" s="168">
        <v>0</v>
      </c>
      <c r="R18" s="168">
        <v>53</v>
      </c>
      <c r="S18" s="168">
        <v>164</v>
      </c>
      <c r="T18" s="168">
        <v>2</v>
      </c>
      <c r="U18" s="168">
        <v>0</v>
      </c>
      <c r="V18" s="168">
        <v>0</v>
      </c>
      <c r="W18" s="168">
        <v>0</v>
      </c>
      <c r="X18" s="168">
        <v>2</v>
      </c>
      <c r="Y18" s="168">
        <v>1</v>
      </c>
      <c r="Z18" s="168">
        <v>0</v>
      </c>
      <c r="AA18" s="168">
        <v>6</v>
      </c>
      <c r="AB18" s="168">
        <v>0</v>
      </c>
      <c r="AC18" s="168">
        <v>0</v>
      </c>
      <c r="AD18" s="168">
        <v>0</v>
      </c>
      <c r="AE18" s="168">
        <v>0</v>
      </c>
      <c r="AF18" s="168">
        <v>7</v>
      </c>
      <c r="AG18" s="168">
        <v>127</v>
      </c>
      <c r="AH18" s="168">
        <v>30</v>
      </c>
      <c r="AI18" s="168">
        <v>156</v>
      </c>
      <c r="AJ18" s="168">
        <v>8</v>
      </c>
      <c r="AK18" s="168">
        <v>0</v>
      </c>
      <c r="AL18" s="191">
        <v>0</v>
      </c>
      <c r="AM18" s="167">
        <v>153</v>
      </c>
      <c r="AN18" s="168">
        <v>153</v>
      </c>
      <c r="AO18" s="168">
        <v>0</v>
      </c>
      <c r="AP18" s="168">
        <v>67</v>
      </c>
      <c r="AQ18" s="168">
        <v>153</v>
      </c>
      <c r="AR18" s="168">
        <v>153</v>
      </c>
      <c r="AS18" s="168">
        <v>2</v>
      </c>
      <c r="AT18" s="168">
        <v>8</v>
      </c>
      <c r="AU18" s="168">
        <v>0</v>
      </c>
      <c r="AV18" s="192">
        <v>143</v>
      </c>
      <c r="AW18" s="190">
        <v>17</v>
      </c>
      <c r="AX18" s="168">
        <v>4</v>
      </c>
      <c r="AY18" s="168">
        <v>0</v>
      </c>
      <c r="AZ18" s="191">
        <v>15</v>
      </c>
      <c r="BA18" s="167">
        <v>69</v>
      </c>
      <c r="BB18" s="168">
        <v>69</v>
      </c>
      <c r="BC18" s="168">
        <v>0</v>
      </c>
      <c r="BD18" s="168">
        <v>31</v>
      </c>
      <c r="BE18" s="168">
        <v>69</v>
      </c>
      <c r="BF18" s="192">
        <v>69</v>
      </c>
      <c r="BG18" s="315"/>
      <c r="BH18" s="315"/>
    </row>
    <row r="19" spans="1:60">
      <c r="A19" s="312" t="s">
        <v>397</v>
      </c>
      <c r="B19" s="126">
        <v>72</v>
      </c>
      <c r="C19" s="168">
        <v>1</v>
      </c>
      <c r="D19" s="169">
        <v>11492.8</v>
      </c>
      <c r="E19" s="168">
        <v>24</v>
      </c>
      <c r="F19" s="168">
        <v>18</v>
      </c>
      <c r="G19" s="168">
        <v>69</v>
      </c>
      <c r="H19" s="168">
        <v>1</v>
      </c>
      <c r="I19" s="169">
        <v>10838.4</v>
      </c>
      <c r="J19" s="170">
        <v>6.38</v>
      </c>
      <c r="K19" s="190">
        <v>69</v>
      </c>
      <c r="L19" s="168">
        <v>69</v>
      </c>
      <c r="M19" s="168">
        <v>0</v>
      </c>
      <c r="N19" s="168">
        <v>27</v>
      </c>
      <c r="O19" s="168">
        <v>69</v>
      </c>
      <c r="P19" s="168">
        <v>69</v>
      </c>
      <c r="Q19" s="168">
        <v>1</v>
      </c>
      <c r="R19" s="168">
        <v>29</v>
      </c>
      <c r="S19" s="168">
        <v>69</v>
      </c>
      <c r="T19" s="168">
        <v>0</v>
      </c>
      <c r="U19" s="168">
        <v>2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8</v>
      </c>
      <c r="AB19" s="168">
        <v>0</v>
      </c>
      <c r="AC19" s="168">
        <v>0</v>
      </c>
      <c r="AD19" s="168">
        <v>0</v>
      </c>
      <c r="AE19" s="168">
        <v>0</v>
      </c>
      <c r="AF19" s="168">
        <v>2</v>
      </c>
      <c r="AG19" s="168">
        <v>55</v>
      </c>
      <c r="AH19" s="168">
        <v>12</v>
      </c>
      <c r="AI19" s="168">
        <v>58</v>
      </c>
      <c r="AJ19" s="168">
        <v>11</v>
      </c>
      <c r="AK19" s="168">
        <v>0</v>
      </c>
      <c r="AL19" s="191">
        <v>0</v>
      </c>
      <c r="AM19" s="167">
        <v>100</v>
      </c>
      <c r="AN19" s="168">
        <v>100</v>
      </c>
      <c r="AO19" s="168">
        <v>0</v>
      </c>
      <c r="AP19" s="168">
        <v>50</v>
      </c>
      <c r="AQ19" s="168">
        <v>100</v>
      </c>
      <c r="AR19" s="168">
        <v>100</v>
      </c>
      <c r="AS19" s="168">
        <v>5</v>
      </c>
      <c r="AT19" s="168">
        <v>8</v>
      </c>
      <c r="AU19" s="168">
        <v>22</v>
      </c>
      <c r="AV19" s="192">
        <v>65</v>
      </c>
      <c r="AW19" s="190">
        <v>3</v>
      </c>
      <c r="AX19" s="168">
        <v>0</v>
      </c>
      <c r="AY19" s="168">
        <v>0</v>
      </c>
      <c r="AZ19" s="191">
        <v>7</v>
      </c>
      <c r="BA19" s="167">
        <v>24</v>
      </c>
      <c r="BB19" s="168">
        <v>24</v>
      </c>
      <c r="BC19" s="168">
        <v>0</v>
      </c>
      <c r="BD19" s="168">
        <v>11</v>
      </c>
      <c r="BE19" s="168">
        <v>24</v>
      </c>
      <c r="BF19" s="192">
        <v>24</v>
      </c>
      <c r="BG19" s="315"/>
      <c r="BH19" s="315"/>
    </row>
    <row r="20" spans="1:60">
      <c r="A20" s="312" t="s">
        <v>398</v>
      </c>
      <c r="B20" s="126">
        <v>20</v>
      </c>
      <c r="C20" s="168">
        <v>1</v>
      </c>
      <c r="D20" s="169">
        <v>3117</v>
      </c>
      <c r="E20" s="168">
        <v>6</v>
      </c>
      <c r="F20" s="168">
        <v>6</v>
      </c>
      <c r="G20" s="168">
        <v>18</v>
      </c>
      <c r="H20" s="168">
        <v>1</v>
      </c>
      <c r="I20" s="169">
        <v>2814.6</v>
      </c>
      <c r="J20" s="170">
        <v>6</v>
      </c>
      <c r="K20" s="190">
        <v>18</v>
      </c>
      <c r="L20" s="168">
        <v>18</v>
      </c>
      <c r="M20" s="168">
        <v>0</v>
      </c>
      <c r="N20" s="168">
        <v>9</v>
      </c>
      <c r="O20" s="168">
        <v>18</v>
      </c>
      <c r="P20" s="168">
        <v>18</v>
      </c>
      <c r="Q20" s="168">
        <v>0</v>
      </c>
      <c r="R20" s="168">
        <v>7</v>
      </c>
      <c r="S20" s="168">
        <v>18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3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15</v>
      </c>
      <c r="AH20" s="168">
        <v>3</v>
      </c>
      <c r="AI20" s="168">
        <v>18</v>
      </c>
      <c r="AJ20" s="168">
        <v>0</v>
      </c>
      <c r="AK20" s="168">
        <v>0</v>
      </c>
      <c r="AL20" s="191">
        <v>0</v>
      </c>
      <c r="AM20" s="167">
        <v>64</v>
      </c>
      <c r="AN20" s="168">
        <v>64</v>
      </c>
      <c r="AO20" s="168">
        <v>0</v>
      </c>
      <c r="AP20" s="168">
        <v>28</v>
      </c>
      <c r="AQ20" s="168">
        <v>64</v>
      </c>
      <c r="AR20" s="168">
        <v>64</v>
      </c>
      <c r="AS20" s="168">
        <v>0</v>
      </c>
      <c r="AT20" s="168">
        <v>4</v>
      </c>
      <c r="AU20" s="168">
        <v>0</v>
      </c>
      <c r="AV20" s="192">
        <v>60</v>
      </c>
      <c r="AW20" s="190">
        <v>4</v>
      </c>
      <c r="AX20" s="168">
        <v>0</v>
      </c>
      <c r="AY20" s="168">
        <v>0</v>
      </c>
      <c r="AZ20" s="191">
        <v>4</v>
      </c>
      <c r="BA20" s="167">
        <v>0</v>
      </c>
      <c r="BB20" s="168">
        <v>0</v>
      </c>
      <c r="BC20" s="168">
        <v>0</v>
      </c>
      <c r="BD20" s="168">
        <v>0</v>
      </c>
      <c r="BE20" s="168">
        <v>0</v>
      </c>
      <c r="BF20" s="192">
        <v>0</v>
      </c>
      <c r="BG20" s="315"/>
      <c r="BH20" s="315"/>
    </row>
    <row r="21" spans="1:60">
      <c r="A21" s="312" t="s">
        <v>399</v>
      </c>
      <c r="B21" s="126">
        <v>58</v>
      </c>
      <c r="C21" s="168">
        <v>2</v>
      </c>
      <c r="D21" s="169">
        <v>10945.8</v>
      </c>
      <c r="E21" s="168">
        <v>6</v>
      </c>
      <c r="F21" s="168">
        <v>4</v>
      </c>
      <c r="G21" s="168">
        <v>56</v>
      </c>
      <c r="H21" s="168">
        <v>2</v>
      </c>
      <c r="I21" s="169">
        <v>10643.4</v>
      </c>
      <c r="J21" s="170">
        <v>6</v>
      </c>
      <c r="K21" s="190">
        <v>56</v>
      </c>
      <c r="L21" s="168">
        <v>56</v>
      </c>
      <c r="M21" s="168">
        <v>0</v>
      </c>
      <c r="N21" s="168">
        <v>3</v>
      </c>
      <c r="O21" s="168">
        <v>56</v>
      </c>
      <c r="P21" s="168">
        <v>56</v>
      </c>
      <c r="Q21" s="168">
        <v>0</v>
      </c>
      <c r="R21" s="168">
        <v>25</v>
      </c>
      <c r="S21" s="168">
        <v>56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1</v>
      </c>
      <c r="AB21" s="168">
        <v>0</v>
      </c>
      <c r="AC21" s="168">
        <v>0</v>
      </c>
      <c r="AD21" s="168">
        <v>0</v>
      </c>
      <c r="AE21" s="168">
        <v>0</v>
      </c>
      <c r="AF21" s="168">
        <v>1</v>
      </c>
      <c r="AG21" s="168">
        <v>44</v>
      </c>
      <c r="AH21" s="168">
        <v>11</v>
      </c>
      <c r="AI21" s="168">
        <v>46</v>
      </c>
      <c r="AJ21" s="168">
        <v>10</v>
      </c>
      <c r="AK21" s="168">
        <v>0</v>
      </c>
      <c r="AL21" s="191">
        <v>0</v>
      </c>
      <c r="AM21" s="167">
        <v>95</v>
      </c>
      <c r="AN21" s="168">
        <v>95</v>
      </c>
      <c r="AO21" s="168">
        <v>0</v>
      </c>
      <c r="AP21" s="168">
        <v>13</v>
      </c>
      <c r="AQ21" s="168">
        <v>95</v>
      </c>
      <c r="AR21" s="168">
        <v>95</v>
      </c>
      <c r="AS21" s="168">
        <v>1</v>
      </c>
      <c r="AT21" s="168">
        <v>14</v>
      </c>
      <c r="AU21" s="168">
        <v>0</v>
      </c>
      <c r="AV21" s="192">
        <v>78</v>
      </c>
      <c r="AW21" s="190">
        <v>2</v>
      </c>
      <c r="AX21" s="168">
        <v>0</v>
      </c>
      <c r="AY21" s="168">
        <v>0</v>
      </c>
      <c r="AZ21" s="191">
        <v>0</v>
      </c>
      <c r="BA21" s="167">
        <v>32</v>
      </c>
      <c r="BB21" s="168">
        <v>32</v>
      </c>
      <c r="BC21" s="168">
        <v>0</v>
      </c>
      <c r="BD21" s="168">
        <v>3</v>
      </c>
      <c r="BE21" s="168">
        <v>32</v>
      </c>
      <c r="BF21" s="192">
        <v>32</v>
      </c>
      <c r="BG21" s="315"/>
      <c r="BH21" s="315"/>
    </row>
    <row r="22" spans="1:60">
      <c r="A22" s="312" t="s">
        <v>400</v>
      </c>
      <c r="B22" s="126">
        <v>138</v>
      </c>
      <c r="C22" s="168">
        <v>14</v>
      </c>
      <c r="D22" s="169">
        <v>22354.799999999999</v>
      </c>
      <c r="E22" s="168">
        <v>19</v>
      </c>
      <c r="F22" s="168">
        <v>12</v>
      </c>
      <c r="G22" s="168">
        <v>124</v>
      </c>
      <c r="H22" s="168">
        <v>17</v>
      </c>
      <c r="I22" s="169">
        <v>20861</v>
      </c>
      <c r="J22" s="170">
        <v>5.7</v>
      </c>
      <c r="K22" s="190">
        <v>124</v>
      </c>
      <c r="L22" s="168">
        <v>124</v>
      </c>
      <c r="M22" s="168">
        <v>0</v>
      </c>
      <c r="N22" s="168">
        <v>79</v>
      </c>
      <c r="O22" s="168">
        <v>124</v>
      </c>
      <c r="P22" s="168">
        <v>124</v>
      </c>
      <c r="Q22" s="168">
        <v>0</v>
      </c>
      <c r="R22" s="168">
        <v>31</v>
      </c>
      <c r="S22" s="168">
        <v>124</v>
      </c>
      <c r="T22" s="168">
        <v>4</v>
      </c>
      <c r="U22" s="168">
        <v>6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13</v>
      </c>
      <c r="AB22" s="168">
        <v>0</v>
      </c>
      <c r="AC22" s="168">
        <v>0</v>
      </c>
      <c r="AD22" s="168">
        <v>0</v>
      </c>
      <c r="AE22" s="168">
        <v>0</v>
      </c>
      <c r="AF22" s="168">
        <v>11</v>
      </c>
      <c r="AG22" s="168">
        <v>99</v>
      </c>
      <c r="AH22" s="168">
        <v>14</v>
      </c>
      <c r="AI22" s="168">
        <v>111</v>
      </c>
      <c r="AJ22" s="168">
        <v>13</v>
      </c>
      <c r="AK22" s="168">
        <v>0</v>
      </c>
      <c r="AL22" s="191">
        <v>0</v>
      </c>
      <c r="AM22" s="167">
        <v>151</v>
      </c>
      <c r="AN22" s="168">
        <v>151</v>
      </c>
      <c r="AO22" s="168">
        <v>0</v>
      </c>
      <c r="AP22" s="168">
        <v>77</v>
      </c>
      <c r="AQ22" s="168">
        <v>151</v>
      </c>
      <c r="AR22" s="168">
        <v>151</v>
      </c>
      <c r="AS22" s="168">
        <v>6</v>
      </c>
      <c r="AT22" s="168">
        <v>6</v>
      </c>
      <c r="AU22" s="168">
        <v>0</v>
      </c>
      <c r="AV22" s="192">
        <v>139</v>
      </c>
      <c r="AW22" s="190">
        <v>17</v>
      </c>
      <c r="AX22" s="168">
        <v>2</v>
      </c>
      <c r="AY22" s="168">
        <v>6</v>
      </c>
      <c r="AZ22" s="191">
        <v>0</v>
      </c>
      <c r="BA22" s="167">
        <v>38</v>
      </c>
      <c r="BB22" s="168">
        <v>38</v>
      </c>
      <c r="BC22" s="168">
        <v>0</v>
      </c>
      <c r="BD22" s="168">
        <v>24</v>
      </c>
      <c r="BE22" s="168">
        <v>38</v>
      </c>
      <c r="BF22" s="192">
        <v>38</v>
      </c>
      <c r="BG22" s="315"/>
      <c r="BH22" s="315"/>
    </row>
    <row r="23" spans="1:60">
      <c r="A23" s="312" t="s">
        <v>401</v>
      </c>
      <c r="B23" s="126">
        <v>67</v>
      </c>
      <c r="C23" s="168">
        <v>7</v>
      </c>
      <c r="D23" s="169">
        <v>10304.4</v>
      </c>
      <c r="E23" s="168">
        <v>9</v>
      </c>
      <c r="F23" s="168">
        <v>6</v>
      </c>
      <c r="G23" s="168">
        <v>120</v>
      </c>
      <c r="H23" s="168">
        <v>11</v>
      </c>
      <c r="I23" s="169">
        <v>20497.8</v>
      </c>
      <c r="J23" s="170">
        <v>5.3</v>
      </c>
      <c r="K23" s="190">
        <v>120</v>
      </c>
      <c r="L23" s="168">
        <v>120</v>
      </c>
      <c r="M23" s="168">
        <v>0</v>
      </c>
      <c r="N23" s="168">
        <v>65</v>
      </c>
      <c r="O23" s="168">
        <v>120</v>
      </c>
      <c r="P23" s="168">
        <v>120</v>
      </c>
      <c r="Q23" s="168">
        <v>0</v>
      </c>
      <c r="R23" s="168">
        <v>37</v>
      </c>
      <c r="S23" s="168">
        <v>120</v>
      </c>
      <c r="T23" s="168">
        <v>4</v>
      </c>
      <c r="U23" s="168">
        <v>2</v>
      </c>
      <c r="V23" s="168">
        <v>0</v>
      </c>
      <c r="W23" s="168">
        <v>0</v>
      </c>
      <c r="X23" s="168">
        <v>1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9</v>
      </c>
      <c r="AG23" s="168">
        <v>94</v>
      </c>
      <c r="AH23" s="168">
        <v>17</v>
      </c>
      <c r="AI23" s="168">
        <v>110</v>
      </c>
      <c r="AJ23" s="168">
        <v>10</v>
      </c>
      <c r="AK23" s="168">
        <v>0</v>
      </c>
      <c r="AL23" s="191">
        <v>0</v>
      </c>
      <c r="AM23" s="167">
        <v>161</v>
      </c>
      <c r="AN23" s="168">
        <v>161</v>
      </c>
      <c r="AO23" s="168">
        <v>0</v>
      </c>
      <c r="AP23" s="168">
        <v>90</v>
      </c>
      <c r="AQ23" s="168">
        <v>161</v>
      </c>
      <c r="AR23" s="168">
        <v>161</v>
      </c>
      <c r="AS23" s="168">
        <v>6</v>
      </c>
      <c r="AT23" s="168">
        <v>13</v>
      </c>
      <c r="AU23" s="168">
        <v>3</v>
      </c>
      <c r="AV23" s="192">
        <v>139</v>
      </c>
      <c r="AW23" s="190">
        <v>39</v>
      </c>
      <c r="AX23" s="168">
        <v>14</v>
      </c>
      <c r="AY23" s="168">
        <v>15</v>
      </c>
      <c r="AZ23" s="191">
        <v>19</v>
      </c>
      <c r="BA23" s="167">
        <v>27</v>
      </c>
      <c r="BB23" s="168">
        <v>27</v>
      </c>
      <c r="BC23" s="168">
        <v>0</v>
      </c>
      <c r="BD23" s="168">
        <v>17</v>
      </c>
      <c r="BE23" s="168">
        <v>27</v>
      </c>
      <c r="BF23" s="192">
        <v>27</v>
      </c>
      <c r="BG23" s="315"/>
      <c r="BH23" s="315"/>
    </row>
    <row r="24" spans="1:60" ht="13.5" thickBot="1">
      <c r="A24" s="312" t="s">
        <v>402</v>
      </c>
      <c r="B24" s="126">
        <v>110</v>
      </c>
      <c r="C24" s="168">
        <v>3</v>
      </c>
      <c r="D24" s="366">
        <v>23781.200000000001</v>
      </c>
      <c r="E24" s="168">
        <v>8</v>
      </c>
      <c r="F24" s="168">
        <v>7</v>
      </c>
      <c r="G24" s="168">
        <v>60</v>
      </c>
      <c r="H24" s="168">
        <v>2</v>
      </c>
      <c r="I24" s="169">
        <v>12996.8</v>
      </c>
      <c r="J24" s="170">
        <v>5.0199999999999996</v>
      </c>
      <c r="K24" s="190">
        <v>63</v>
      </c>
      <c r="L24" s="168">
        <v>62</v>
      </c>
      <c r="M24" s="168">
        <v>1</v>
      </c>
      <c r="N24" s="168">
        <v>24</v>
      </c>
      <c r="O24" s="168">
        <v>62</v>
      </c>
      <c r="P24" s="168">
        <v>62</v>
      </c>
      <c r="Q24" s="168">
        <v>0</v>
      </c>
      <c r="R24" s="168">
        <v>27</v>
      </c>
      <c r="S24" s="168">
        <v>60</v>
      </c>
      <c r="T24" s="168">
        <v>0</v>
      </c>
      <c r="U24" s="168">
        <v>0</v>
      </c>
      <c r="V24" s="168">
        <v>0</v>
      </c>
      <c r="W24" s="168">
        <v>0</v>
      </c>
      <c r="X24" s="168">
        <v>2</v>
      </c>
      <c r="Y24" s="168">
        <v>0</v>
      </c>
      <c r="Z24" s="168">
        <v>0</v>
      </c>
      <c r="AA24" s="168">
        <v>3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45</v>
      </c>
      <c r="AH24" s="168">
        <v>18</v>
      </c>
      <c r="AI24" s="168">
        <v>51</v>
      </c>
      <c r="AJ24" s="168">
        <v>8</v>
      </c>
      <c r="AK24" s="168">
        <v>0</v>
      </c>
      <c r="AL24" s="191">
        <v>4</v>
      </c>
      <c r="AM24" s="167">
        <v>126</v>
      </c>
      <c r="AN24" s="168">
        <v>117</v>
      </c>
      <c r="AO24" s="168">
        <v>9</v>
      </c>
      <c r="AP24" s="168">
        <v>45</v>
      </c>
      <c r="AQ24" s="168">
        <v>117</v>
      </c>
      <c r="AR24" s="168">
        <v>120</v>
      </c>
      <c r="AS24" s="168">
        <v>8</v>
      </c>
      <c r="AT24" s="168">
        <v>0</v>
      </c>
      <c r="AU24" s="168">
        <v>0</v>
      </c>
      <c r="AV24" s="192">
        <v>118</v>
      </c>
      <c r="AW24" s="190">
        <v>8</v>
      </c>
      <c r="AX24" s="168">
        <v>3</v>
      </c>
      <c r="AY24" s="168">
        <v>1</v>
      </c>
      <c r="AZ24" s="191">
        <v>0</v>
      </c>
      <c r="BA24" s="167">
        <v>30</v>
      </c>
      <c r="BB24" s="168">
        <v>29</v>
      </c>
      <c r="BC24" s="168">
        <v>1</v>
      </c>
      <c r="BD24" s="168">
        <v>12</v>
      </c>
      <c r="BE24" s="168">
        <v>29</v>
      </c>
      <c r="BF24" s="192">
        <v>30</v>
      </c>
      <c r="BG24" s="315"/>
      <c r="BH24" s="315"/>
    </row>
    <row r="25" spans="1:60" ht="13.5">
      <c r="A25" s="316" t="s">
        <v>403</v>
      </c>
      <c r="B25" s="200">
        <f>SUM(B18:B24)</f>
        <v>633</v>
      </c>
      <c r="C25" s="172">
        <f t="shared" ref="C25:BF25" si="1">SUM(C18:C24)</f>
        <v>37</v>
      </c>
      <c r="D25" s="367">
        <f t="shared" si="1"/>
        <v>119796.2</v>
      </c>
      <c r="E25" s="172">
        <f t="shared" si="1"/>
        <v>96</v>
      </c>
      <c r="F25" s="172">
        <f t="shared" si="1"/>
        <v>64</v>
      </c>
      <c r="G25" s="172">
        <f t="shared" si="1"/>
        <v>611</v>
      </c>
      <c r="H25" s="172">
        <f t="shared" si="1"/>
        <v>44</v>
      </c>
      <c r="I25" s="173">
        <f t="shared" si="1"/>
        <v>114418.6</v>
      </c>
      <c r="J25" s="174">
        <f>((F18+G18)*J18+(F19+G19)*J19+(F20+G20)*J20+(F21+G21)*J21+(F22+G22)*J22+(F23+G23)*J23+(F24+G24)*J24)/(F25+G25)</f>
        <v>5.8824444444444453</v>
      </c>
      <c r="K25" s="193">
        <f t="shared" si="1"/>
        <v>614</v>
      </c>
      <c r="L25" s="172">
        <f t="shared" si="1"/>
        <v>613</v>
      </c>
      <c r="M25" s="172">
        <f t="shared" si="1"/>
        <v>1</v>
      </c>
      <c r="N25" s="172">
        <f t="shared" si="1"/>
        <v>278</v>
      </c>
      <c r="O25" s="172">
        <f t="shared" si="1"/>
        <v>613</v>
      </c>
      <c r="P25" s="172">
        <f t="shared" si="1"/>
        <v>613</v>
      </c>
      <c r="Q25" s="172">
        <f t="shared" si="1"/>
        <v>1</v>
      </c>
      <c r="R25" s="172">
        <f t="shared" si="1"/>
        <v>209</v>
      </c>
      <c r="S25" s="172">
        <f t="shared" si="1"/>
        <v>611</v>
      </c>
      <c r="T25" s="172">
        <f t="shared" si="1"/>
        <v>10</v>
      </c>
      <c r="U25" s="172">
        <f t="shared" si="1"/>
        <v>10</v>
      </c>
      <c r="V25" s="172">
        <f t="shared" si="1"/>
        <v>0</v>
      </c>
      <c r="W25" s="172">
        <f t="shared" si="1"/>
        <v>0</v>
      </c>
      <c r="X25" s="172">
        <f t="shared" si="1"/>
        <v>5</v>
      </c>
      <c r="Y25" s="172">
        <f t="shared" si="1"/>
        <v>1</v>
      </c>
      <c r="Z25" s="172">
        <f t="shared" si="1"/>
        <v>0</v>
      </c>
      <c r="AA25" s="172">
        <f t="shared" si="1"/>
        <v>34</v>
      </c>
      <c r="AB25" s="172">
        <f t="shared" si="1"/>
        <v>0</v>
      </c>
      <c r="AC25" s="172">
        <f t="shared" si="1"/>
        <v>0</v>
      </c>
      <c r="AD25" s="172">
        <f t="shared" si="1"/>
        <v>0</v>
      </c>
      <c r="AE25" s="172">
        <f t="shared" si="1"/>
        <v>0</v>
      </c>
      <c r="AF25" s="172">
        <f t="shared" si="1"/>
        <v>30</v>
      </c>
      <c r="AG25" s="172">
        <f t="shared" si="1"/>
        <v>479</v>
      </c>
      <c r="AH25" s="172">
        <f t="shared" si="1"/>
        <v>105</v>
      </c>
      <c r="AI25" s="172">
        <f t="shared" si="1"/>
        <v>550</v>
      </c>
      <c r="AJ25" s="172">
        <f t="shared" si="1"/>
        <v>60</v>
      </c>
      <c r="AK25" s="172">
        <f t="shared" si="1"/>
        <v>0</v>
      </c>
      <c r="AL25" s="194">
        <f t="shared" si="1"/>
        <v>4</v>
      </c>
      <c r="AM25" s="171">
        <f t="shared" si="1"/>
        <v>850</v>
      </c>
      <c r="AN25" s="172">
        <f t="shared" si="1"/>
        <v>841</v>
      </c>
      <c r="AO25" s="172">
        <f t="shared" si="1"/>
        <v>9</v>
      </c>
      <c r="AP25" s="172">
        <f t="shared" si="1"/>
        <v>370</v>
      </c>
      <c r="AQ25" s="172">
        <f t="shared" si="1"/>
        <v>841</v>
      </c>
      <c r="AR25" s="172">
        <f t="shared" si="1"/>
        <v>844</v>
      </c>
      <c r="AS25" s="172">
        <f t="shared" si="1"/>
        <v>28</v>
      </c>
      <c r="AT25" s="172">
        <f t="shared" si="1"/>
        <v>53</v>
      </c>
      <c r="AU25" s="172">
        <f t="shared" si="1"/>
        <v>25</v>
      </c>
      <c r="AV25" s="195">
        <f t="shared" si="1"/>
        <v>742</v>
      </c>
      <c r="AW25" s="193">
        <f t="shared" si="1"/>
        <v>90</v>
      </c>
      <c r="AX25" s="172">
        <f t="shared" si="1"/>
        <v>23</v>
      </c>
      <c r="AY25" s="172">
        <f t="shared" si="1"/>
        <v>22</v>
      </c>
      <c r="AZ25" s="194">
        <f t="shared" si="1"/>
        <v>45</v>
      </c>
      <c r="BA25" s="171">
        <f t="shared" si="1"/>
        <v>220</v>
      </c>
      <c r="BB25" s="172">
        <f t="shared" si="1"/>
        <v>219</v>
      </c>
      <c r="BC25" s="172">
        <f t="shared" si="1"/>
        <v>1</v>
      </c>
      <c r="BD25" s="172">
        <f t="shared" si="1"/>
        <v>98</v>
      </c>
      <c r="BE25" s="172">
        <f t="shared" si="1"/>
        <v>219</v>
      </c>
      <c r="BF25" s="195">
        <f t="shared" si="1"/>
        <v>220</v>
      </c>
      <c r="BG25" s="317"/>
      <c r="BH25" s="317"/>
    </row>
    <row r="26" spans="1:60">
      <c r="A26" s="312" t="s">
        <v>404</v>
      </c>
      <c r="B26" s="126">
        <v>77</v>
      </c>
      <c r="C26" s="168">
        <v>4</v>
      </c>
      <c r="D26" s="169">
        <v>16137.6</v>
      </c>
      <c r="E26" s="168">
        <v>12</v>
      </c>
      <c r="F26" s="168">
        <v>12</v>
      </c>
      <c r="G26" s="168">
        <v>74</v>
      </c>
      <c r="H26" s="168">
        <v>4</v>
      </c>
      <c r="I26" s="169">
        <v>15507.6</v>
      </c>
      <c r="J26" s="170">
        <v>6</v>
      </c>
      <c r="K26" s="190">
        <v>78</v>
      </c>
      <c r="L26" s="168">
        <v>74</v>
      </c>
      <c r="M26" s="168">
        <v>4</v>
      </c>
      <c r="N26" s="168">
        <v>29</v>
      </c>
      <c r="O26" s="168">
        <v>74</v>
      </c>
      <c r="P26" s="168">
        <v>74</v>
      </c>
      <c r="Q26" s="168">
        <v>0</v>
      </c>
      <c r="R26" s="168">
        <v>18</v>
      </c>
      <c r="S26" s="168">
        <v>74</v>
      </c>
      <c r="T26" s="168">
        <v>3</v>
      </c>
      <c r="U26" s="168">
        <v>5</v>
      </c>
      <c r="V26" s="168">
        <v>0</v>
      </c>
      <c r="W26" s="168">
        <v>0</v>
      </c>
      <c r="X26" s="168">
        <v>2</v>
      </c>
      <c r="Y26" s="168">
        <v>0</v>
      </c>
      <c r="Z26" s="168">
        <v>0</v>
      </c>
      <c r="AA26" s="168">
        <v>1</v>
      </c>
      <c r="AB26" s="168">
        <v>0</v>
      </c>
      <c r="AC26" s="168">
        <v>0</v>
      </c>
      <c r="AD26" s="168">
        <v>0</v>
      </c>
      <c r="AE26" s="168">
        <v>0</v>
      </c>
      <c r="AF26" s="168">
        <v>5</v>
      </c>
      <c r="AG26" s="168">
        <v>65</v>
      </c>
      <c r="AH26" s="168">
        <v>8</v>
      </c>
      <c r="AI26" s="168">
        <v>69</v>
      </c>
      <c r="AJ26" s="168">
        <v>7</v>
      </c>
      <c r="AK26" s="168">
        <v>0</v>
      </c>
      <c r="AL26" s="191">
        <v>2</v>
      </c>
      <c r="AM26" s="167">
        <v>78</v>
      </c>
      <c r="AN26" s="168">
        <v>74</v>
      </c>
      <c r="AO26" s="168">
        <v>4</v>
      </c>
      <c r="AP26" s="168">
        <v>29</v>
      </c>
      <c r="AQ26" s="168">
        <v>74</v>
      </c>
      <c r="AR26" s="168">
        <v>74</v>
      </c>
      <c r="AS26" s="168">
        <v>4</v>
      </c>
      <c r="AT26" s="168">
        <v>0</v>
      </c>
      <c r="AU26" s="168">
        <v>0</v>
      </c>
      <c r="AV26" s="192">
        <v>70</v>
      </c>
      <c r="AW26" s="190">
        <v>0</v>
      </c>
      <c r="AX26" s="168">
        <v>0</v>
      </c>
      <c r="AY26" s="168">
        <v>0</v>
      </c>
      <c r="AZ26" s="191">
        <v>4</v>
      </c>
      <c r="BA26" s="167">
        <v>0</v>
      </c>
      <c r="BB26" s="168">
        <v>0</v>
      </c>
      <c r="BC26" s="168">
        <v>0</v>
      </c>
      <c r="BD26" s="168">
        <v>0</v>
      </c>
      <c r="BE26" s="168">
        <v>0</v>
      </c>
      <c r="BF26" s="192">
        <v>0</v>
      </c>
      <c r="BG26" s="315"/>
      <c r="BH26" s="315"/>
    </row>
    <row r="27" spans="1:60">
      <c r="A27" s="312" t="s">
        <v>405</v>
      </c>
      <c r="B27" s="126">
        <v>1</v>
      </c>
      <c r="C27" s="168">
        <v>0</v>
      </c>
      <c r="D27" s="169">
        <v>151.19999999999999</v>
      </c>
      <c r="E27" s="168">
        <v>1</v>
      </c>
      <c r="F27" s="168">
        <v>1</v>
      </c>
      <c r="G27" s="168">
        <v>1</v>
      </c>
      <c r="H27" s="168">
        <v>0</v>
      </c>
      <c r="I27" s="169">
        <v>151.19999999999999</v>
      </c>
      <c r="J27" s="170">
        <v>6</v>
      </c>
      <c r="K27" s="190">
        <v>1</v>
      </c>
      <c r="L27" s="168">
        <v>1</v>
      </c>
      <c r="M27" s="168">
        <v>0</v>
      </c>
      <c r="N27" s="168">
        <v>0</v>
      </c>
      <c r="O27" s="168">
        <v>1</v>
      </c>
      <c r="P27" s="168">
        <v>1</v>
      </c>
      <c r="Q27" s="168">
        <v>0</v>
      </c>
      <c r="R27" s="168">
        <v>1</v>
      </c>
      <c r="S27" s="168">
        <v>1</v>
      </c>
      <c r="T27" s="168">
        <v>0</v>
      </c>
      <c r="U27" s="168">
        <v>0</v>
      </c>
      <c r="V27" s="168">
        <v>0</v>
      </c>
      <c r="W27" s="168">
        <v>0</v>
      </c>
      <c r="X27" s="168">
        <v>1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 s="168">
        <v>1</v>
      </c>
      <c r="AI27" s="168">
        <v>1</v>
      </c>
      <c r="AJ27" s="168">
        <v>0</v>
      </c>
      <c r="AK27" s="168">
        <v>0</v>
      </c>
      <c r="AL27" s="191">
        <v>0</v>
      </c>
      <c r="AM27" s="167">
        <v>1</v>
      </c>
      <c r="AN27" s="168">
        <v>0</v>
      </c>
      <c r="AO27" s="168">
        <v>1</v>
      </c>
      <c r="AP27" s="168">
        <v>0</v>
      </c>
      <c r="AQ27" s="168">
        <v>1</v>
      </c>
      <c r="AR27" s="168">
        <v>1</v>
      </c>
      <c r="AS27" s="168">
        <v>0</v>
      </c>
      <c r="AT27" s="168">
        <v>0</v>
      </c>
      <c r="AU27" s="168">
        <v>0</v>
      </c>
      <c r="AV27" s="192">
        <v>1</v>
      </c>
      <c r="AW27" s="190">
        <v>0</v>
      </c>
      <c r="AX27" s="168">
        <v>0</v>
      </c>
      <c r="AY27" s="168">
        <v>0</v>
      </c>
      <c r="AZ27" s="191">
        <v>0</v>
      </c>
      <c r="BA27" s="167">
        <v>0</v>
      </c>
      <c r="BB27" s="168">
        <v>0</v>
      </c>
      <c r="BC27" s="168">
        <v>0</v>
      </c>
      <c r="BD27" s="168">
        <v>0</v>
      </c>
      <c r="BE27" s="168">
        <v>0</v>
      </c>
      <c r="BF27" s="192">
        <v>0</v>
      </c>
      <c r="BG27" s="315"/>
      <c r="BH27" s="315"/>
    </row>
    <row r="28" spans="1:60">
      <c r="A28" s="312" t="s">
        <v>406</v>
      </c>
      <c r="B28" s="126">
        <v>5</v>
      </c>
      <c r="C28" s="168">
        <v>1</v>
      </c>
      <c r="D28" s="169">
        <v>1362</v>
      </c>
      <c r="E28" s="168">
        <v>1</v>
      </c>
      <c r="F28" s="168">
        <v>1</v>
      </c>
      <c r="G28" s="168">
        <v>0</v>
      </c>
      <c r="H28" s="168">
        <v>0</v>
      </c>
      <c r="I28" s="169">
        <v>0</v>
      </c>
      <c r="J28" s="170">
        <v>0</v>
      </c>
      <c r="K28" s="190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91">
        <v>0</v>
      </c>
      <c r="AM28" s="167">
        <v>32</v>
      </c>
      <c r="AN28" s="168">
        <v>32</v>
      </c>
      <c r="AO28" s="168">
        <v>0</v>
      </c>
      <c r="AP28" s="168">
        <v>12</v>
      </c>
      <c r="AQ28" s="168">
        <v>32</v>
      </c>
      <c r="AR28" s="168">
        <v>32</v>
      </c>
      <c r="AS28" s="168">
        <v>5</v>
      </c>
      <c r="AT28" s="168">
        <v>0</v>
      </c>
      <c r="AU28" s="168">
        <v>0</v>
      </c>
      <c r="AV28" s="192">
        <v>27</v>
      </c>
      <c r="AW28" s="190">
        <v>3</v>
      </c>
      <c r="AX28" s="168">
        <v>0</v>
      </c>
      <c r="AY28" s="168">
        <v>0</v>
      </c>
      <c r="AZ28" s="191">
        <v>0</v>
      </c>
      <c r="BA28" s="167">
        <v>0</v>
      </c>
      <c r="BB28" s="168">
        <v>0</v>
      </c>
      <c r="BC28" s="168">
        <v>0</v>
      </c>
      <c r="BD28" s="168">
        <v>0</v>
      </c>
      <c r="BE28" s="168">
        <v>0</v>
      </c>
      <c r="BF28" s="192">
        <v>0</v>
      </c>
      <c r="BG28" s="315"/>
      <c r="BH28" s="315"/>
    </row>
    <row r="29" spans="1:60">
      <c r="A29" s="312" t="s">
        <v>407</v>
      </c>
      <c r="B29" s="126">
        <v>72</v>
      </c>
      <c r="C29" s="168">
        <v>9</v>
      </c>
      <c r="D29" s="169">
        <v>18527.8</v>
      </c>
      <c r="E29" s="168">
        <v>12</v>
      </c>
      <c r="F29" s="168">
        <v>12</v>
      </c>
      <c r="G29" s="168">
        <v>70</v>
      </c>
      <c r="H29" s="168">
        <v>10</v>
      </c>
      <c r="I29" s="169">
        <v>17983</v>
      </c>
      <c r="J29" s="170">
        <v>5.8</v>
      </c>
      <c r="K29" s="190">
        <v>70</v>
      </c>
      <c r="L29" s="168">
        <v>70</v>
      </c>
      <c r="M29" s="168">
        <v>0</v>
      </c>
      <c r="N29" s="168">
        <v>18</v>
      </c>
      <c r="O29" s="168">
        <v>70</v>
      </c>
      <c r="P29" s="168">
        <v>70</v>
      </c>
      <c r="Q29" s="168">
        <v>0</v>
      </c>
      <c r="R29" s="168">
        <v>17</v>
      </c>
      <c r="S29" s="168">
        <v>70</v>
      </c>
      <c r="T29" s="168">
        <v>0</v>
      </c>
      <c r="U29" s="168">
        <v>1</v>
      </c>
      <c r="V29" s="168">
        <v>1</v>
      </c>
      <c r="W29" s="168">
        <v>0</v>
      </c>
      <c r="X29" s="168">
        <v>1</v>
      </c>
      <c r="Y29" s="168">
        <v>0</v>
      </c>
      <c r="Z29" s="168">
        <v>0</v>
      </c>
      <c r="AA29" s="168">
        <v>5</v>
      </c>
      <c r="AB29" s="168">
        <v>1</v>
      </c>
      <c r="AC29" s="168">
        <v>0</v>
      </c>
      <c r="AD29" s="168">
        <v>0</v>
      </c>
      <c r="AE29" s="168">
        <v>0</v>
      </c>
      <c r="AF29" s="168">
        <v>8</v>
      </c>
      <c r="AG29" s="168">
        <v>54</v>
      </c>
      <c r="AH29" s="168">
        <v>8</v>
      </c>
      <c r="AI29" s="168">
        <v>62</v>
      </c>
      <c r="AJ29" s="168">
        <v>8</v>
      </c>
      <c r="AK29" s="168">
        <v>0</v>
      </c>
      <c r="AL29" s="191">
        <v>0</v>
      </c>
      <c r="AM29" s="167">
        <v>125</v>
      </c>
      <c r="AN29" s="168">
        <v>125</v>
      </c>
      <c r="AO29" s="168">
        <v>0</v>
      </c>
      <c r="AP29" s="168">
        <v>41</v>
      </c>
      <c r="AQ29" s="168">
        <v>125</v>
      </c>
      <c r="AR29" s="168">
        <v>125</v>
      </c>
      <c r="AS29" s="168">
        <v>1</v>
      </c>
      <c r="AT29" s="168">
        <v>0</v>
      </c>
      <c r="AU29" s="168">
        <v>0</v>
      </c>
      <c r="AV29" s="192">
        <v>124</v>
      </c>
      <c r="AW29" s="190">
        <v>5</v>
      </c>
      <c r="AX29" s="168">
        <v>0</v>
      </c>
      <c r="AY29" s="168">
        <v>0</v>
      </c>
      <c r="AZ29" s="191">
        <v>0</v>
      </c>
      <c r="BA29" s="167">
        <v>38</v>
      </c>
      <c r="BB29" s="168">
        <v>38</v>
      </c>
      <c r="BC29" s="168">
        <v>0</v>
      </c>
      <c r="BD29" s="168">
        <v>13</v>
      </c>
      <c r="BE29" s="168">
        <v>38</v>
      </c>
      <c r="BF29" s="192">
        <v>38</v>
      </c>
      <c r="BG29" s="315"/>
      <c r="BH29" s="315"/>
    </row>
    <row r="30" spans="1:60">
      <c r="A30" s="312" t="s">
        <v>408</v>
      </c>
      <c r="B30" s="126">
        <v>71</v>
      </c>
      <c r="C30" s="168">
        <v>5</v>
      </c>
      <c r="D30" s="169">
        <v>12414.6</v>
      </c>
      <c r="E30" s="168">
        <v>9</v>
      </c>
      <c r="F30" s="168">
        <v>9</v>
      </c>
      <c r="G30" s="168">
        <v>68</v>
      </c>
      <c r="H30" s="168">
        <v>5</v>
      </c>
      <c r="I30" s="169">
        <v>11961</v>
      </c>
      <c r="J30" s="170">
        <v>6</v>
      </c>
      <c r="K30" s="190">
        <v>73</v>
      </c>
      <c r="L30" s="168">
        <v>68</v>
      </c>
      <c r="M30" s="168">
        <v>5</v>
      </c>
      <c r="N30" s="168">
        <v>27</v>
      </c>
      <c r="O30" s="168">
        <v>68</v>
      </c>
      <c r="P30" s="168">
        <v>68</v>
      </c>
      <c r="Q30" s="168">
        <v>0</v>
      </c>
      <c r="R30" s="168">
        <v>28</v>
      </c>
      <c r="S30" s="168">
        <v>68</v>
      </c>
      <c r="T30" s="168">
        <v>0</v>
      </c>
      <c r="U30" s="168">
        <v>1</v>
      </c>
      <c r="V30" s="168">
        <v>0</v>
      </c>
      <c r="W30" s="168">
        <v>0</v>
      </c>
      <c r="X30" s="168">
        <v>1</v>
      </c>
      <c r="Y30" s="168">
        <v>0</v>
      </c>
      <c r="Z30" s="168">
        <v>0</v>
      </c>
      <c r="AA30" s="168">
        <v>4</v>
      </c>
      <c r="AB30" s="168">
        <v>0</v>
      </c>
      <c r="AC30" s="168">
        <v>0</v>
      </c>
      <c r="AD30" s="168">
        <v>0</v>
      </c>
      <c r="AE30" s="168">
        <v>0</v>
      </c>
      <c r="AF30" s="168">
        <v>2</v>
      </c>
      <c r="AG30" s="168">
        <v>53</v>
      </c>
      <c r="AH30" s="168">
        <v>18</v>
      </c>
      <c r="AI30" s="168">
        <v>59</v>
      </c>
      <c r="AJ30" s="168">
        <v>14</v>
      </c>
      <c r="AK30" s="168">
        <v>0</v>
      </c>
      <c r="AL30" s="191">
        <v>0</v>
      </c>
      <c r="AM30" s="167">
        <v>73</v>
      </c>
      <c r="AN30" s="168">
        <v>68</v>
      </c>
      <c r="AO30" s="168">
        <v>5</v>
      </c>
      <c r="AP30" s="168">
        <v>27</v>
      </c>
      <c r="AQ30" s="168">
        <v>68</v>
      </c>
      <c r="AR30" s="168">
        <v>68</v>
      </c>
      <c r="AS30" s="168">
        <v>3</v>
      </c>
      <c r="AT30" s="168">
        <v>0</v>
      </c>
      <c r="AU30" s="168">
        <v>0</v>
      </c>
      <c r="AV30" s="192">
        <v>65</v>
      </c>
      <c r="AW30" s="190">
        <v>0</v>
      </c>
      <c r="AX30" s="168">
        <v>0</v>
      </c>
      <c r="AY30" s="168">
        <v>0</v>
      </c>
      <c r="AZ30" s="191">
        <v>0</v>
      </c>
      <c r="BA30" s="167">
        <v>0</v>
      </c>
      <c r="BB30" s="168">
        <v>0</v>
      </c>
      <c r="BC30" s="168">
        <v>0</v>
      </c>
      <c r="BD30" s="168">
        <v>0</v>
      </c>
      <c r="BE30" s="168">
        <v>0</v>
      </c>
      <c r="BF30" s="192">
        <v>0</v>
      </c>
      <c r="BG30" s="315"/>
      <c r="BH30" s="315"/>
    </row>
    <row r="31" spans="1:60">
      <c r="A31" s="312" t="s">
        <v>409</v>
      </c>
      <c r="B31" s="126">
        <v>48</v>
      </c>
      <c r="C31" s="168">
        <v>2</v>
      </c>
      <c r="D31" s="169">
        <v>7151.8</v>
      </c>
      <c r="E31" s="168">
        <v>20</v>
      </c>
      <c r="F31" s="168">
        <v>10</v>
      </c>
      <c r="G31" s="168">
        <v>44</v>
      </c>
      <c r="H31" s="168">
        <v>2</v>
      </c>
      <c r="I31" s="169">
        <v>6542.2</v>
      </c>
      <c r="J31" s="170">
        <v>6.4</v>
      </c>
      <c r="K31" s="190">
        <v>44</v>
      </c>
      <c r="L31" s="168">
        <v>44</v>
      </c>
      <c r="M31" s="168">
        <v>0</v>
      </c>
      <c r="N31" s="168">
        <v>3</v>
      </c>
      <c r="O31" s="168">
        <v>44</v>
      </c>
      <c r="P31" s="168">
        <v>44</v>
      </c>
      <c r="Q31" s="168">
        <v>1</v>
      </c>
      <c r="R31" s="168">
        <v>17</v>
      </c>
      <c r="S31" s="168">
        <v>44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4</v>
      </c>
      <c r="AB31" s="168">
        <v>0</v>
      </c>
      <c r="AC31" s="168">
        <v>0</v>
      </c>
      <c r="AD31" s="168">
        <v>0</v>
      </c>
      <c r="AE31" s="168">
        <v>0</v>
      </c>
      <c r="AF31" s="168">
        <v>1</v>
      </c>
      <c r="AG31" s="168">
        <v>37</v>
      </c>
      <c r="AH31" s="168">
        <v>6</v>
      </c>
      <c r="AI31" s="168">
        <v>32</v>
      </c>
      <c r="AJ31" s="168">
        <v>9</v>
      </c>
      <c r="AK31" s="168">
        <v>0</v>
      </c>
      <c r="AL31" s="191">
        <v>3</v>
      </c>
      <c r="AM31" s="167">
        <v>125</v>
      </c>
      <c r="AN31" s="168">
        <v>125</v>
      </c>
      <c r="AO31" s="168">
        <v>0</v>
      </c>
      <c r="AP31" s="168">
        <v>48</v>
      </c>
      <c r="AQ31" s="168">
        <v>125</v>
      </c>
      <c r="AR31" s="168">
        <v>125</v>
      </c>
      <c r="AS31" s="168">
        <v>7</v>
      </c>
      <c r="AT31" s="168">
        <v>0</v>
      </c>
      <c r="AU31" s="168">
        <v>0</v>
      </c>
      <c r="AV31" s="192">
        <v>105</v>
      </c>
      <c r="AW31" s="190">
        <v>12</v>
      </c>
      <c r="AX31" s="168">
        <v>0</v>
      </c>
      <c r="AY31" s="168">
        <v>2</v>
      </c>
      <c r="AZ31" s="191">
        <v>6</v>
      </c>
      <c r="BA31" s="167">
        <v>21</v>
      </c>
      <c r="BB31" s="168">
        <v>21</v>
      </c>
      <c r="BC31" s="168">
        <v>0</v>
      </c>
      <c r="BD31" s="168">
        <v>0</v>
      </c>
      <c r="BE31" s="168">
        <v>21</v>
      </c>
      <c r="BF31" s="192">
        <v>21</v>
      </c>
      <c r="BG31" s="315"/>
      <c r="BH31" s="315"/>
    </row>
    <row r="32" spans="1:60">
      <c r="A32" s="312" t="s">
        <v>410</v>
      </c>
      <c r="B32" s="126">
        <v>269</v>
      </c>
      <c r="C32" s="168">
        <v>11</v>
      </c>
      <c r="D32" s="169">
        <v>54424.2</v>
      </c>
      <c r="E32" s="168">
        <v>16</v>
      </c>
      <c r="F32" s="168">
        <v>16</v>
      </c>
      <c r="G32" s="168">
        <v>118</v>
      </c>
      <c r="H32" s="168">
        <v>9</v>
      </c>
      <c r="I32" s="169">
        <v>25961.8</v>
      </c>
      <c r="J32" s="170">
        <v>5.8</v>
      </c>
      <c r="K32" s="190">
        <v>123</v>
      </c>
      <c r="L32" s="168">
        <v>118</v>
      </c>
      <c r="M32" s="168">
        <v>5</v>
      </c>
      <c r="N32" s="168">
        <v>62</v>
      </c>
      <c r="O32" s="168">
        <v>118</v>
      </c>
      <c r="P32" s="168">
        <v>121</v>
      </c>
      <c r="Q32" s="168">
        <v>2</v>
      </c>
      <c r="R32" s="168">
        <v>31</v>
      </c>
      <c r="S32" s="168">
        <v>118</v>
      </c>
      <c r="T32" s="168">
        <v>0</v>
      </c>
      <c r="U32" s="168">
        <v>0</v>
      </c>
      <c r="V32" s="168">
        <v>0</v>
      </c>
      <c r="W32" s="168">
        <v>0</v>
      </c>
      <c r="X32" s="168">
        <v>5</v>
      </c>
      <c r="Y32" s="168">
        <v>0</v>
      </c>
      <c r="Z32" s="168">
        <v>0</v>
      </c>
      <c r="AA32" s="168">
        <v>9</v>
      </c>
      <c r="AB32" s="168">
        <v>0</v>
      </c>
      <c r="AC32" s="168">
        <v>0</v>
      </c>
      <c r="AD32" s="168">
        <v>0</v>
      </c>
      <c r="AE32" s="168">
        <v>0</v>
      </c>
      <c r="AF32" s="168">
        <v>17</v>
      </c>
      <c r="AG32" s="168">
        <v>94</v>
      </c>
      <c r="AH32" s="168">
        <v>12</v>
      </c>
      <c r="AI32" s="168">
        <v>44</v>
      </c>
      <c r="AJ32" s="168">
        <v>74</v>
      </c>
      <c r="AK32" s="168">
        <v>0</v>
      </c>
      <c r="AL32" s="191">
        <v>5</v>
      </c>
      <c r="AM32" s="167">
        <v>317</v>
      </c>
      <c r="AN32" s="168">
        <v>315</v>
      </c>
      <c r="AO32" s="168">
        <v>2</v>
      </c>
      <c r="AP32" s="168">
        <v>315</v>
      </c>
      <c r="AQ32" s="168">
        <v>0</v>
      </c>
      <c r="AR32" s="168">
        <v>316</v>
      </c>
      <c r="AS32" s="168">
        <v>40</v>
      </c>
      <c r="AT32" s="168">
        <v>0</v>
      </c>
      <c r="AU32" s="168">
        <v>0</v>
      </c>
      <c r="AV32" s="192">
        <v>277</v>
      </c>
      <c r="AW32" s="190">
        <v>81</v>
      </c>
      <c r="AX32" s="168">
        <v>15</v>
      </c>
      <c r="AY32" s="168">
        <v>235</v>
      </c>
      <c r="AZ32" s="191">
        <v>0</v>
      </c>
      <c r="BA32" s="167">
        <v>47</v>
      </c>
      <c r="BB32" s="168">
        <v>43</v>
      </c>
      <c r="BC32" s="168">
        <v>4</v>
      </c>
      <c r="BD32" s="168">
        <v>26</v>
      </c>
      <c r="BE32" s="168">
        <v>43</v>
      </c>
      <c r="BF32" s="192">
        <v>45</v>
      </c>
      <c r="BG32" s="315"/>
      <c r="BH32" s="315"/>
    </row>
    <row r="33" spans="1:60">
      <c r="A33" s="312" t="s">
        <v>411</v>
      </c>
      <c r="B33" s="126">
        <v>9</v>
      </c>
      <c r="C33" s="168">
        <v>0</v>
      </c>
      <c r="D33" s="169">
        <v>1465.2</v>
      </c>
      <c r="E33" s="168">
        <v>4</v>
      </c>
      <c r="F33" s="168">
        <v>2</v>
      </c>
      <c r="G33" s="168">
        <v>9</v>
      </c>
      <c r="H33" s="168">
        <v>0</v>
      </c>
      <c r="I33" s="169">
        <v>1465.2</v>
      </c>
      <c r="J33" s="170">
        <v>7.3000000000000007</v>
      </c>
      <c r="K33" s="190">
        <v>9</v>
      </c>
      <c r="L33" s="168">
        <v>9</v>
      </c>
      <c r="M33" s="168">
        <v>0</v>
      </c>
      <c r="N33" s="168">
        <v>2</v>
      </c>
      <c r="O33" s="168">
        <v>9</v>
      </c>
      <c r="P33" s="168">
        <v>9</v>
      </c>
      <c r="Q33" s="168">
        <v>0</v>
      </c>
      <c r="R33" s="168">
        <v>4</v>
      </c>
      <c r="S33" s="168">
        <v>9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68">
        <v>0</v>
      </c>
      <c r="AE33" s="168">
        <v>0</v>
      </c>
      <c r="AF33" s="168">
        <v>0</v>
      </c>
      <c r="AG33" s="168">
        <v>9</v>
      </c>
      <c r="AH33" s="168">
        <v>0</v>
      </c>
      <c r="AI33" s="168">
        <v>6</v>
      </c>
      <c r="AJ33" s="168">
        <v>3</v>
      </c>
      <c r="AK33" s="168">
        <v>0</v>
      </c>
      <c r="AL33" s="191">
        <v>0</v>
      </c>
      <c r="AM33" s="167">
        <v>67</v>
      </c>
      <c r="AN33" s="168">
        <v>67</v>
      </c>
      <c r="AO33" s="168">
        <v>0</v>
      </c>
      <c r="AP33" s="168">
        <v>16</v>
      </c>
      <c r="AQ33" s="168">
        <v>67</v>
      </c>
      <c r="AR33" s="168">
        <v>67</v>
      </c>
      <c r="AS33" s="168">
        <v>0</v>
      </c>
      <c r="AT33" s="168">
        <v>0</v>
      </c>
      <c r="AU33" s="168">
        <v>0</v>
      </c>
      <c r="AV33" s="192">
        <v>56</v>
      </c>
      <c r="AW33" s="190">
        <v>3</v>
      </c>
      <c r="AX33" s="168">
        <v>1</v>
      </c>
      <c r="AY33" s="168">
        <v>1</v>
      </c>
      <c r="AZ33" s="191">
        <v>1</v>
      </c>
      <c r="BA33" s="167">
        <v>5</v>
      </c>
      <c r="BB33" s="168">
        <v>5</v>
      </c>
      <c r="BC33" s="168">
        <v>0</v>
      </c>
      <c r="BD33" s="168">
        <v>1</v>
      </c>
      <c r="BE33" s="168">
        <v>5</v>
      </c>
      <c r="BF33" s="192">
        <v>5</v>
      </c>
      <c r="BG33" s="315"/>
      <c r="BH33" s="315"/>
    </row>
    <row r="34" spans="1:60">
      <c r="A34" s="312" t="s">
        <v>412</v>
      </c>
      <c r="B34" s="126">
        <v>21</v>
      </c>
      <c r="C34" s="168">
        <v>4</v>
      </c>
      <c r="D34" s="169">
        <v>4610.2</v>
      </c>
      <c r="E34" s="168">
        <v>4</v>
      </c>
      <c r="F34" s="168">
        <v>4</v>
      </c>
      <c r="G34" s="168">
        <v>21</v>
      </c>
      <c r="H34" s="168">
        <v>4</v>
      </c>
      <c r="I34" s="169">
        <v>5614.4</v>
      </c>
      <c r="J34" s="170">
        <v>7</v>
      </c>
      <c r="K34" s="190">
        <v>21</v>
      </c>
      <c r="L34" s="168">
        <v>21</v>
      </c>
      <c r="M34" s="168">
        <v>0</v>
      </c>
      <c r="N34" s="168">
        <v>8</v>
      </c>
      <c r="O34" s="168">
        <v>21</v>
      </c>
      <c r="P34" s="168">
        <v>21</v>
      </c>
      <c r="Q34" s="168">
        <v>0</v>
      </c>
      <c r="R34" s="168">
        <v>8</v>
      </c>
      <c r="S34" s="168">
        <v>21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1</v>
      </c>
      <c r="Z34" s="168">
        <v>0</v>
      </c>
      <c r="AA34" s="168">
        <v>3</v>
      </c>
      <c r="AB34" s="168">
        <v>0</v>
      </c>
      <c r="AC34" s="168">
        <v>0</v>
      </c>
      <c r="AD34" s="168">
        <v>0</v>
      </c>
      <c r="AE34" s="168">
        <v>1</v>
      </c>
      <c r="AF34" s="168">
        <v>0</v>
      </c>
      <c r="AG34" s="168">
        <v>15</v>
      </c>
      <c r="AH34" s="168">
        <v>6</v>
      </c>
      <c r="AI34" s="168">
        <v>15</v>
      </c>
      <c r="AJ34" s="168">
        <v>6</v>
      </c>
      <c r="AK34" s="168">
        <v>0</v>
      </c>
      <c r="AL34" s="191">
        <v>0</v>
      </c>
      <c r="AM34" s="167">
        <v>37</v>
      </c>
      <c r="AN34" s="168">
        <v>37</v>
      </c>
      <c r="AO34" s="168">
        <v>0</v>
      </c>
      <c r="AP34" s="168">
        <v>18</v>
      </c>
      <c r="AQ34" s="168">
        <v>37</v>
      </c>
      <c r="AR34" s="168">
        <v>37</v>
      </c>
      <c r="AS34" s="168">
        <v>2</v>
      </c>
      <c r="AT34" s="168">
        <v>0</v>
      </c>
      <c r="AU34" s="168">
        <v>0</v>
      </c>
      <c r="AV34" s="192">
        <v>19</v>
      </c>
      <c r="AW34" s="190">
        <v>2</v>
      </c>
      <c r="AX34" s="168">
        <v>0</v>
      </c>
      <c r="AY34" s="168">
        <v>0</v>
      </c>
      <c r="AZ34" s="191">
        <v>0</v>
      </c>
      <c r="BA34" s="167">
        <v>3</v>
      </c>
      <c r="BB34" s="168">
        <v>3</v>
      </c>
      <c r="BC34" s="168">
        <v>0</v>
      </c>
      <c r="BD34" s="168">
        <v>1</v>
      </c>
      <c r="BE34" s="168">
        <v>3</v>
      </c>
      <c r="BF34" s="192">
        <v>3</v>
      </c>
      <c r="BG34" s="315"/>
      <c r="BH34" s="315"/>
    </row>
    <row r="35" spans="1:60" ht="13.5">
      <c r="A35" s="316" t="s">
        <v>413</v>
      </c>
      <c r="B35" s="200">
        <f>SUM(B26:B34)</f>
        <v>573</v>
      </c>
      <c r="C35" s="172">
        <f t="shared" ref="C35:BF35" si="2">SUM(C26:C34)</f>
        <v>36</v>
      </c>
      <c r="D35" s="173">
        <f t="shared" si="2"/>
        <v>116244.6</v>
      </c>
      <c r="E35" s="172">
        <f t="shared" si="2"/>
        <v>79</v>
      </c>
      <c r="F35" s="172">
        <f t="shared" si="2"/>
        <v>67</v>
      </c>
      <c r="G35" s="172">
        <f t="shared" si="2"/>
        <v>405</v>
      </c>
      <c r="H35" s="172">
        <f t="shared" si="2"/>
        <v>34</v>
      </c>
      <c r="I35" s="173">
        <f t="shared" si="2"/>
        <v>85186.4</v>
      </c>
      <c r="J35" s="174">
        <f>((F26+G26)*J26+(F27+G27)*J27+(F28+G28)*J28+(F29+G29)*J29+(F30+G30)*J30+(F31+G31)*J31+(F32+G32)*J32+(F33+G33)*J33+(F34+G34)*J34)/(F35+G35)</f>
        <v>6.0247881355932202</v>
      </c>
      <c r="K35" s="193">
        <f t="shared" si="2"/>
        <v>419</v>
      </c>
      <c r="L35" s="172">
        <f t="shared" si="2"/>
        <v>405</v>
      </c>
      <c r="M35" s="172">
        <f t="shared" si="2"/>
        <v>14</v>
      </c>
      <c r="N35" s="172">
        <f t="shared" si="2"/>
        <v>149</v>
      </c>
      <c r="O35" s="172">
        <f t="shared" si="2"/>
        <v>405</v>
      </c>
      <c r="P35" s="172">
        <f t="shared" si="2"/>
        <v>408</v>
      </c>
      <c r="Q35" s="172">
        <f t="shared" si="2"/>
        <v>3</v>
      </c>
      <c r="R35" s="172">
        <f t="shared" si="2"/>
        <v>124</v>
      </c>
      <c r="S35" s="172">
        <f t="shared" si="2"/>
        <v>405</v>
      </c>
      <c r="T35" s="172">
        <f t="shared" si="2"/>
        <v>3</v>
      </c>
      <c r="U35" s="172">
        <f t="shared" si="2"/>
        <v>7</v>
      </c>
      <c r="V35" s="172">
        <f t="shared" si="2"/>
        <v>1</v>
      </c>
      <c r="W35" s="172">
        <f t="shared" si="2"/>
        <v>0</v>
      </c>
      <c r="X35" s="172">
        <f t="shared" si="2"/>
        <v>10</v>
      </c>
      <c r="Y35" s="172">
        <f t="shared" si="2"/>
        <v>1</v>
      </c>
      <c r="Z35" s="172">
        <f t="shared" si="2"/>
        <v>0</v>
      </c>
      <c r="AA35" s="172">
        <f t="shared" si="2"/>
        <v>26</v>
      </c>
      <c r="AB35" s="172">
        <f t="shared" si="2"/>
        <v>1</v>
      </c>
      <c r="AC35" s="172">
        <f t="shared" si="2"/>
        <v>0</v>
      </c>
      <c r="AD35" s="172">
        <f t="shared" si="2"/>
        <v>0</v>
      </c>
      <c r="AE35" s="172">
        <f t="shared" si="2"/>
        <v>1</v>
      </c>
      <c r="AF35" s="172">
        <f t="shared" si="2"/>
        <v>33</v>
      </c>
      <c r="AG35" s="172">
        <f t="shared" si="2"/>
        <v>327</v>
      </c>
      <c r="AH35" s="172">
        <f t="shared" si="2"/>
        <v>59</v>
      </c>
      <c r="AI35" s="172">
        <f t="shared" si="2"/>
        <v>288</v>
      </c>
      <c r="AJ35" s="172">
        <f t="shared" si="2"/>
        <v>121</v>
      </c>
      <c r="AK35" s="172">
        <f t="shared" si="2"/>
        <v>0</v>
      </c>
      <c r="AL35" s="194">
        <f t="shared" si="2"/>
        <v>10</v>
      </c>
      <c r="AM35" s="171">
        <f t="shared" si="2"/>
        <v>855</v>
      </c>
      <c r="AN35" s="172">
        <f t="shared" si="2"/>
        <v>843</v>
      </c>
      <c r="AO35" s="172">
        <f t="shared" si="2"/>
        <v>12</v>
      </c>
      <c r="AP35" s="172">
        <f t="shared" si="2"/>
        <v>506</v>
      </c>
      <c r="AQ35" s="172">
        <f t="shared" si="2"/>
        <v>529</v>
      </c>
      <c r="AR35" s="172">
        <f t="shared" si="2"/>
        <v>845</v>
      </c>
      <c r="AS35" s="172">
        <f t="shared" si="2"/>
        <v>62</v>
      </c>
      <c r="AT35" s="172">
        <f t="shared" si="2"/>
        <v>0</v>
      </c>
      <c r="AU35" s="172">
        <f t="shared" si="2"/>
        <v>0</v>
      </c>
      <c r="AV35" s="195">
        <f t="shared" si="2"/>
        <v>744</v>
      </c>
      <c r="AW35" s="193">
        <f t="shared" si="2"/>
        <v>106</v>
      </c>
      <c r="AX35" s="172">
        <f t="shared" si="2"/>
        <v>16</v>
      </c>
      <c r="AY35" s="172">
        <f t="shared" si="2"/>
        <v>238</v>
      </c>
      <c r="AZ35" s="194">
        <f t="shared" si="2"/>
        <v>11</v>
      </c>
      <c r="BA35" s="171">
        <f t="shared" si="2"/>
        <v>114</v>
      </c>
      <c r="BB35" s="172">
        <f t="shared" si="2"/>
        <v>110</v>
      </c>
      <c r="BC35" s="172">
        <f t="shared" si="2"/>
        <v>4</v>
      </c>
      <c r="BD35" s="172">
        <f t="shared" si="2"/>
        <v>41</v>
      </c>
      <c r="BE35" s="172">
        <f t="shared" si="2"/>
        <v>110</v>
      </c>
      <c r="BF35" s="195">
        <f t="shared" si="2"/>
        <v>112</v>
      </c>
      <c r="BG35" s="317"/>
      <c r="BH35" s="317"/>
    </row>
    <row r="36" spans="1:60">
      <c r="A36" s="312" t="s">
        <v>414</v>
      </c>
      <c r="B36" s="126">
        <v>535</v>
      </c>
      <c r="C36" s="168">
        <v>35</v>
      </c>
      <c r="D36" s="169">
        <v>113920.8</v>
      </c>
      <c r="E36" s="168">
        <v>26</v>
      </c>
      <c r="F36" s="168">
        <v>25</v>
      </c>
      <c r="G36" s="168">
        <v>510</v>
      </c>
      <c r="H36" s="168">
        <v>34</v>
      </c>
      <c r="I36" s="169">
        <v>107636</v>
      </c>
      <c r="J36" s="170">
        <v>5.95</v>
      </c>
      <c r="K36" s="190">
        <v>506</v>
      </c>
      <c r="L36" s="168">
        <v>499</v>
      </c>
      <c r="M36" s="168">
        <v>7</v>
      </c>
      <c r="N36" s="168">
        <v>240</v>
      </c>
      <c r="O36" s="168">
        <v>500</v>
      </c>
      <c r="P36" s="168">
        <v>504</v>
      </c>
      <c r="Q36" s="168">
        <v>0</v>
      </c>
      <c r="R36" s="168">
        <v>163</v>
      </c>
      <c r="S36" s="168">
        <v>503</v>
      </c>
      <c r="T36" s="168">
        <v>6</v>
      </c>
      <c r="U36" s="168">
        <v>14</v>
      </c>
      <c r="V36" s="168">
        <v>0</v>
      </c>
      <c r="W36" s="168">
        <v>0</v>
      </c>
      <c r="X36" s="168">
        <v>5</v>
      </c>
      <c r="Y36" s="168">
        <v>0</v>
      </c>
      <c r="Z36" s="168">
        <v>0</v>
      </c>
      <c r="AA36" s="168">
        <v>29</v>
      </c>
      <c r="AB36" s="168">
        <v>0</v>
      </c>
      <c r="AC36" s="168">
        <v>0</v>
      </c>
      <c r="AD36" s="168">
        <v>0</v>
      </c>
      <c r="AE36" s="168">
        <v>0</v>
      </c>
      <c r="AF36" s="168">
        <v>37</v>
      </c>
      <c r="AG36" s="168">
        <v>397</v>
      </c>
      <c r="AH36" s="168">
        <v>72</v>
      </c>
      <c r="AI36" s="168">
        <v>449</v>
      </c>
      <c r="AJ36" s="168">
        <v>53</v>
      </c>
      <c r="AK36" s="168">
        <v>0</v>
      </c>
      <c r="AL36" s="191">
        <v>4</v>
      </c>
      <c r="AM36" s="167">
        <v>712</v>
      </c>
      <c r="AN36" s="168">
        <v>705</v>
      </c>
      <c r="AO36" s="168">
        <v>7</v>
      </c>
      <c r="AP36" s="168">
        <v>313</v>
      </c>
      <c r="AQ36" s="168">
        <v>705</v>
      </c>
      <c r="AR36" s="168">
        <v>708</v>
      </c>
      <c r="AS36" s="168">
        <v>25</v>
      </c>
      <c r="AT36" s="168">
        <v>10</v>
      </c>
      <c r="AU36" s="168">
        <v>0</v>
      </c>
      <c r="AV36" s="192">
        <v>677</v>
      </c>
      <c r="AW36" s="190">
        <v>22</v>
      </c>
      <c r="AX36" s="168">
        <v>24</v>
      </c>
      <c r="AY36" s="168">
        <v>16</v>
      </c>
      <c r="AZ36" s="191">
        <v>45</v>
      </c>
      <c r="BA36" s="167">
        <v>181</v>
      </c>
      <c r="BB36" s="168">
        <v>179</v>
      </c>
      <c r="BC36" s="168">
        <v>2</v>
      </c>
      <c r="BD36" s="168">
        <v>99</v>
      </c>
      <c r="BE36" s="168">
        <v>179</v>
      </c>
      <c r="BF36" s="192">
        <v>180</v>
      </c>
      <c r="BG36" s="315"/>
      <c r="BH36" s="315"/>
    </row>
    <row r="37" spans="1:60">
      <c r="A37" s="312" t="s">
        <v>415</v>
      </c>
      <c r="B37" s="126">
        <v>561</v>
      </c>
      <c r="C37" s="168">
        <v>43</v>
      </c>
      <c r="D37" s="169">
        <v>136843.20000000001</v>
      </c>
      <c r="E37" s="168">
        <v>59</v>
      </c>
      <c r="F37" s="168">
        <v>52</v>
      </c>
      <c r="G37" s="168">
        <v>525</v>
      </c>
      <c r="H37" s="168">
        <v>43</v>
      </c>
      <c r="I37" s="169">
        <v>126870</v>
      </c>
      <c r="J37" s="170">
        <v>5.9</v>
      </c>
      <c r="K37" s="190">
        <v>525</v>
      </c>
      <c r="L37" s="168">
        <v>525</v>
      </c>
      <c r="M37" s="168">
        <v>0</v>
      </c>
      <c r="N37" s="168">
        <v>291</v>
      </c>
      <c r="O37" s="168">
        <v>525</v>
      </c>
      <c r="P37" s="168">
        <v>525</v>
      </c>
      <c r="Q37" s="168">
        <v>7</v>
      </c>
      <c r="R37" s="168">
        <v>109</v>
      </c>
      <c r="S37" s="168">
        <v>525</v>
      </c>
      <c r="T37" s="168">
        <v>6</v>
      </c>
      <c r="U37" s="168">
        <v>55</v>
      </c>
      <c r="V37" s="168">
        <v>0</v>
      </c>
      <c r="W37" s="168">
        <v>0</v>
      </c>
      <c r="X37" s="168">
        <v>4</v>
      </c>
      <c r="Y37" s="168">
        <v>0</v>
      </c>
      <c r="Z37" s="168">
        <v>0</v>
      </c>
      <c r="AA37" s="168">
        <v>10</v>
      </c>
      <c r="AB37" s="168">
        <v>4</v>
      </c>
      <c r="AC37" s="168">
        <v>0</v>
      </c>
      <c r="AD37" s="168">
        <v>0</v>
      </c>
      <c r="AE37" s="168">
        <v>0</v>
      </c>
      <c r="AF37" s="168">
        <v>57</v>
      </c>
      <c r="AG37" s="168">
        <v>421</v>
      </c>
      <c r="AH37" s="168">
        <v>47</v>
      </c>
      <c r="AI37" s="168">
        <v>452</v>
      </c>
      <c r="AJ37" s="168">
        <v>65</v>
      </c>
      <c r="AK37" s="168">
        <v>0</v>
      </c>
      <c r="AL37" s="191">
        <v>8</v>
      </c>
      <c r="AM37" s="167">
        <v>1431</v>
      </c>
      <c r="AN37" s="168">
        <v>1430</v>
      </c>
      <c r="AO37" s="168">
        <v>1</v>
      </c>
      <c r="AP37" s="168">
        <v>733</v>
      </c>
      <c r="AQ37" s="168">
        <v>1430</v>
      </c>
      <c r="AR37" s="168">
        <v>1430</v>
      </c>
      <c r="AS37" s="168">
        <v>74</v>
      </c>
      <c r="AT37" s="168">
        <v>26</v>
      </c>
      <c r="AU37" s="168">
        <v>1</v>
      </c>
      <c r="AV37" s="192">
        <v>1080</v>
      </c>
      <c r="AW37" s="190">
        <v>100</v>
      </c>
      <c r="AX37" s="168">
        <v>22</v>
      </c>
      <c r="AY37" s="168">
        <v>250</v>
      </c>
      <c r="AZ37" s="191">
        <v>1</v>
      </c>
      <c r="BA37" s="167">
        <v>244</v>
      </c>
      <c r="BB37" s="168">
        <v>244</v>
      </c>
      <c r="BC37" s="168">
        <v>0</v>
      </c>
      <c r="BD37" s="168">
        <v>141</v>
      </c>
      <c r="BE37" s="168">
        <v>244</v>
      </c>
      <c r="BF37" s="192">
        <v>244</v>
      </c>
      <c r="BG37" s="315"/>
      <c r="BH37" s="315"/>
    </row>
    <row r="38" spans="1:60">
      <c r="A38" s="312" t="s">
        <v>416</v>
      </c>
      <c r="B38" s="126">
        <v>181</v>
      </c>
      <c r="C38" s="168">
        <v>9</v>
      </c>
      <c r="D38" s="169">
        <v>33286.199999999997</v>
      </c>
      <c r="E38" s="168">
        <v>18</v>
      </c>
      <c r="F38" s="168">
        <v>18</v>
      </c>
      <c r="G38" s="168">
        <v>126</v>
      </c>
      <c r="H38" s="168">
        <v>5</v>
      </c>
      <c r="I38" s="169">
        <v>22979.4</v>
      </c>
      <c r="J38" s="170">
        <v>6.09</v>
      </c>
      <c r="K38" s="190">
        <v>126</v>
      </c>
      <c r="L38" s="168">
        <v>126</v>
      </c>
      <c r="M38" s="168">
        <v>0</v>
      </c>
      <c r="N38" s="168">
        <v>51</v>
      </c>
      <c r="O38" s="168">
        <v>126</v>
      </c>
      <c r="P38" s="168">
        <v>126</v>
      </c>
      <c r="Q38" s="168">
        <v>0</v>
      </c>
      <c r="R38" s="168">
        <v>54</v>
      </c>
      <c r="S38" s="168">
        <v>126</v>
      </c>
      <c r="T38" s="168">
        <v>2</v>
      </c>
      <c r="U38" s="168">
        <v>0</v>
      </c>
      <c r="V38" s="168">
        <v>0</v>
      </c>
      <c r="W38" s="168">
        <v>0</v>
      </c>
      <c r="X38" s="168">
        <v>1</v>
      </c>
      <c r="Y38" s="168">
        <v>1</v>
      </c>
      <c r="Z38" s="168">
        <v>0</v>
      </c>
      <c r="AA38" s="168">
        <v>7</v>
      </c>
      <c r="AB38" s="168">
        <v>0</v>
      </c>
      <c r="AC38" s="168">
        <v>0</v>
      </c>
      <c r="AD38" s="168">
        <v>0</v>
      </c>
      <c r="AE38" s="168">
        <v>0</v>
      </c>
      <c r="AF38" s="168">
        <v>7</v>
      </c>
      <c r="AG38" s="168">
        <v>92</v>
      </c>
      <c r="AH38" s="168">
        <v>27</v>
      </c>
      <c r="AI38" s="168">
        <v>109</v>
      </c>
      <c r="AJ38" s="168">
        <v>12</v>
      </c>
      <c r="AK38" s="168">
        <v>0</v>
      </c>
      <c r="AL38" s="191">
        <v>5</v>
      </c>
      <c r="AM38" s="167">
        <v>253</v>
      </c>
      <c r="AN38" s="168">
        <v>253</v>
      </c>
      <c r="AO38" s="168">
        <v>0</v>
      </c>
      <c r="AP38" s="168">
        <v>81</v>
      </c>
      <c r="AQ38" s="168">
        <v>253</v>
      </c>
      <c r="AR38" s="168">
        <v>253</v>
      </c>
      <c r="AS38" s="168">
        <v>34</v>
      </c>
      <c r="AT38" s="168">
        <v>0</v>
      </c>
      <c r="AU38" s="168">
        <v>15</v>
      </c>
      <c r="AV38" s="192">
        <v>204</v>
      </c>
      <c r="AW38" s="190">
        <v>13</v>
      </c>
      <c r="AX38" s="168">
        <v>4</v>
      </c>
      <c r="AY38" s="168">
        <v>143</v>
      </c>
      <c r="AZ38" s="191">
        <v>74</v>
      </c>
      <c r="BA38" s="167">
        <v>28</v>
      </c>
      <c r="BB38" s="168">
        <v>28</v>
      </c>
      <c r="BC38" s="168">
        <v>0</v>
      </c>
      <c r="BD38" s="168">
        <v>13</v>
      </c>
      <c r="BE38" s="168">
        <v>28</v>
      </c>
      <c r="BF38" s="192">
        <v>28</v>
      </c>
      <c r="BG38" s="315"/>
      <c r="BH38" s="315"/>
    </row>
    <row r="39" spans="1:60">
      <c r="A39" s="312" t="s">
        <v>417</v>
      </c>
      <c r="B39" s="126">
        <v>298</v>
      </c>
      <c r="C39" s="168">
        <v>5</v>
      </c>
      <c r="D39" s="169">
        <v>49674.400000000001</v>
      </c>
      <c r="E39" s="168">
        <v>0</v>
      </c>
      <c r="F39" s="168">
        <v>0</v>
      </c>
      <c r="G39" s="168">
        <v>269</v>
      </c>
      <c r="H39" s="168">
        <v>6</v>
      </c>
      <c r="I39" s="169">
        <v>46158.400000000001</v>
      </c>
      <c r="J39" s="170">
        <v>5.4</v>
      </c>
      <c r="K39" s="190">
        <v>275</v>
      </c>
      <c r="L39" s="168">
        <v>269</v>
      </c>
      <c r="M39" s="168">
        <v>6</v>
      </c>
      <c r="N39" s="168">
        <v>143</v>
      </c>
      <c r="O39" s="168">
        <v>269</v>
      </c>
      <c r="P39" s="168">
        <v>271</v>
      </c>
      <c r="Q39" s="168">
        <v>0</v>
      </c>
      <c r="R39" s="168">
        <v>88</v>
      </c>
      <c r="S39" s="168">
        <v>271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3</v>
      </c>
      <c r="Z39" s="168">
        <v>0</v>
      </c>
      <c r="AA39" s="168">
        <v>11</v>
      </c>
      <c r="AB39" s="168">
        <v>0</v>
      </c>
      <c r="AC39" s="168">
        <v>0</v>
      </c>
      <c r="AD39" s="168">
        <v>0</v>
      </c>
      <c r="AE39" s="168">
        <v>0</v>
      </c>
      <c r="AF39" s="168">
        <v>0</v>
      </c>
      <c r="AG39" s="168">
        <v>273</v>
      </c>
      <c r="AH39" s="168">
        <v>2</v>
      </c>
      <c r="AI39" s="168">
        <v>133</v>
      </c>
      <c r="AJ39" s="168">
        <v>140</v>
      </c>
      <c r="AK39" s="168">
        <v>0</v>
      </c>
      <c r="AL39" s="191">
        <v>2</v>
      </c>
      <c r="AM39" s="167">
        <v>331</v>
      </c>
      <c r="AN39" s="168">
        <v>326</v>
      </c>
      <c r="AO39" s="168">
        <v>5</v>
      </c>
      <c r="AP39" s="168">
        <v>180</v>
      </c>
      <c r="AQ39" s="168">
        <v>326</v>
      </c>
      <c r="AR39" s="168">
        <v>327</v>
      </c>
      <c r="AS39" s="168">
        <v>0</v>
      </c>
      <c r="AT39" s="168">
        <v>0</v>
      </c>
      <c r="AU39" s="168">
        <v>0</v>
      </c>
      <c r="AV39" s="192">
        <v>0</v>
      </c>
      <c r="AW39" s="190">
        <v>43</v>
      </c>
      <c r="AX39" s="168">
        <v>0</v>
      </c>
      <c r="AY39" s="168">
        <v>0</v>
      </c>
      <c r="AZ39" s="191">
        <v>9</v>
      </c>
      <c r="BA39" s="167">
        <v>53</v>
      </c>
      <c r="BB39" s="168">
        <v>51</v>
      </c>
      <c r="BC39" s="168">
        <v>2</v>
      </c>
      <c r="BD39" s="168">
        <v>26</v>
      </c>
      <c r="BE39" s="168">
        <v>53</v>
      </c>
      <c r="BF39" s="192">
        <v>52</v>
      </c>
      <c r="BG39" s="315"/>
      <c r="BH39" s="315"/>
    </row>
    <row r="40" spans="1:60">
      <c r="A40" s="312" t="s">
        <v>418</v>
      </c>
      <c r="B40" s="126">
        <v>104</v>
      </c>
      <c r="C40" s="168">
        <v>4</v>
      </c>
      <c r="D40" s="169">
        <v>18141.8</v>
      </c>
      <c r="E40" s="168">
        <v>13</v>
      </c>
      <c r="F40" s="168">
        <v>9</v>
      </c>
      <c r="G40" s="168">
        <v>88</v>
      </c>
      <c r="H40" s="168">
        <v>3</v>
      </c>
      <c r="I40" s="169">
        <v>15863.8</v>
      </c>
      <c r="J40" s="170">
        <v>5.5</v>
      </c>
      <c r="K40" s="190">
        <v>91</v>
      </c>
      <c r="L40" s="168">
        <v>88</v>
      </c>
      <c r="M40" s="168">
        <v>3</v>
      </c>
      <c r="N40" s="168">
        <v>37</v>
      </c>
      <c r="O40" s="168">
        <v>88</v>
      </c>
      <c r="P40" s="168">
        <v>89</v>
      </c>
      <c r="Q40" s="168">
        <v>0</v>
      </c>
      <c r="R40" s="168">
        <v>43</v>
      </c>
      <c r="S40" s="168">
        <v>88</v>
      </c>
      <c r="T40" s="168">
        <v>0</v>
      </c>
      <c r="U40" s="168">
        <v>0</v>
      </c>
      <c r="V40" s="168">
        <v>0</v>
      </c>
      <c r="W40" s="168">
        <v>0</v>
      </c>
      <c r="X40" s="168">
        <v>2</v>
      </c>
      <c r="Y40" s="168">
        <v>0</v>
      </c>
      <c r="Z40" s="168">
        <v>0</v>
      </c>
      <c r="AA40" s="168">
        <v>1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68">
        <v>91</v>
      </c>
      <c r="AH40" s="168">
        <v>0</v>
      </c>
      <c r="AI40" s="168">
        <v>49</v>
      </c>
      <c r="AJ40" s="168">
        <v>42</v>
      </c>
      <c r="AK40" s="168">
        <v>0</v>
      </c>
      <c r="AL40" s="191">
        <v>0</v>
      </c>
      <c r="AM40" s="167">
        <v>126</v>
      </c>
      <c r="AN40" s="168">
        <v>123</v>
      </c>
      <c r="AO40" s="168">
        <v>3</v>
      </c>
      <c r="AP40" s="168">
        <v>62</v>
      </c>
      <c r="AQ40" s="168">
        <v>123</v>
      </c>
      <c r="AR40" s="168">
        <v>124</v>
      </c>
      <c r="AS40" s="168">
        <v>0</v>
      </c>
      <c r="AT40" s="168">
        <v>0</v>
      </c>
      <c r="AU40" s="168">
        <v>0</v>
      </c>
      <c r="AV40" s="192">
        <v>0</v>
      </c>
      <c r="AW40" s="190">
        <v>21</v>
      </c>
      <c r="AX40" s="168">
        <v>1</v>
      </c>
      <c r="AY40" s="168">
        <v>0</v>
      </c>
      <c r="AZ40" s="191">
        <v>7</v>
      </c>
      <c r="BA40" s="167">
        <v>24</v>
      </c>
      <c r="BB40" s="168">
        <v>23</v>
      </c>
      <c r="BC40" s="168">
        <v>1</v>
      </c>
      <c r="BD40" s="168">
        <v>9</v>
      </c>
      <c r="BE40" s="168">
        <v>23</v>
      </c>
      <c r="BF40" s="192">
        <v>23</v>
      </c>
      <c r="BG40" s="315"/>
      <c r="BH40" s="315"/>
    </row>
    <row r="41" spans="1:60">
      <c r="A41" s="312" t="s">
        <v>419</v>
      </c>
      <c r="B41" s="126">
        <v>80</v>
      </c>
      <c r="C41" s="168">
        <v>1</v>
      </c>
      <c r="D41" s="169">
        <v>15175</v>
      </c>
      <c r="E41" s="168">
        <v>25</v>
      </c>
      <c r="F41" s="168">
        <v>25</v>
      </c>
      <c r="G41" s="168">
        <v>79</v>
      </c>
      <c r="H41" s="168">
        <v>1</v>
      </c>
      <c r="I41" s="169">
        <v>11993.8</v>
      </c>
      <c r="J41" s="170">
        <v>6.2</v>
      </c>
      <c r="K41" s="190">
        <v>80</v>
      </c>
      <c r="L41" s="168">
        <v>79</v>
      </c>
      <c r="M41" s="168">
        <v>1</v>
      </c>
      <c r="N41" s="168">
        <v>24</v>
      </c>
      <c r="O41" s="168">
        <v>79</v>
      </c>
      <c r="P41" s="168">
        <v>79</v>
      </c>
      <c r="Q41" s="168">
        <v>1</v>
      </c>
      <c r="R41" s="168">
        <v>42</v>
      </c>
      <c r="S41" s="168">
        <v>79</v>
      </c>
      <c r="T41" s="168">
        <v>0</v>
      </c>
      <c r="U41" s="168">
        <v>1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2</v>
      </c>
      <c r="AB41" s="168">
        <v>0</v>
      </c>
      <c r="AC41" s="168">
        <v>0</v>
      </c>
      <c r="AD41" s="168">
        <v>0</v>
      </c>
      <c r="AE41" s="168">
        <v>0</v>
      </c>
      <c r="AF41" s="168">
        <v>3</v>
      </c>
      <c r="AG41" s="168">
        <v>60</v>
      </c>
      <c r="AH41" s="168">
        <v>17</v>
      </c>
      <c r="AI41" s="168">
        <v>71</v>
      </c>
      <c r="AJ41" s="168">
        <v>8</v>
      </c>
      <c r="AK41" s="168">
        <v>0</v>
      </c>
      <c r="AL41" s="191">
        <v>1</v>
      </c>
      <c r="AM41" s="167">
        <v>75</v>
      </c>
      <c r="AN41" s="168">
        <v>74</v>
      </c>
      <c r="AO41" s="168">
        <v>1</v>
      </c>
      <c r="AP41" s="168">
        <v>24</v>
      </c>
      <c r="AQ41" s="168">
        <v>75</v>
      </c>
      <c r="AR41" s="168">
        <v>74</v>
      </c>
      <c r="AS41" s="168">
        <v>10</v>
      </c>
      <c r="AT41" s="168">
        <v>0</v>
      </c>
      <c r="AU41" s="168">
        <v>0</v>
      </c>
      <c r="AV41" s="192">
        <v>64</v>
      </c>
      <c r="AW41" s="190">
        <v>10</v>
      </c>
      <c r="AX41" s="168">
        <v>0</v>
      </c>
      <c r="AY41" s="168">
        <v>0</v>
      </c>
      <c r="AZ41" s="191">
        <v>0</v>
      </c>
      <c r="BA41" s="167">
        <v>9</v>
      </c>
      <c r="BB41" s="168">
        <v>9</v>
      </c>
      <c r="BC41" s="168">
        <v>0</v>
      </c>
      <c r="BD41" s="168">
        <v>3</v>
      </c>
      <c r="BE41" s="168">
        <v>9</v>
      </c>
      <c r="BF41" s="192">
        <v>9</v>
      </c>
      <c r="BG41" s="315"/>
      <c r="BH41" s="315"/>
    </row>
    <row r="42" spans="1:60">
      <c r="A42" s="312" t="s">
        <v>420</v>
      </c>
      <c r="B42" s="126">
        <v>13</v>
      </c>
      <c r="C42" s="168">
        <v>0</v>
      </c>
      <c r="D42" s="169">
        <v>1574.95</v>
      </c>
      <c r="E42" s="168">
        <v>3</v>
      </c>
      <c r="F42" s="168">
        <v>3</v>
      </c>
      <c r="G42" s="168">
        <v>8</v>
      </c>
      <c r="H42" s="168">
        <v>0</v>
      </c>
      <c r="I42" s="169">
        <v>980.25</v>
      </c>
      <c r="J42" s="170">
        <v>5.3</v>
      </c>
      <c r="K42" s="190">
        <v>8</v>
      </c>
      <c r="L42" s="168">
        <v>8</v>
      </c>
      <c r="M42" s="168">
        <v>0</v>
      </c>
      <c r="N42" s="168">
        <v>4</v>
      </c>
      <c r="O42" s="168">
        <v>8</v>
      </c>
      <c r="P42" s="168">
        <v>8</v>
      </c>
      <c r="Q42" s="168">
        <v>0</v>
      </c>
      <c r="R42" s="168">
        <v>4</v>
      </c>
      <c r="S42" s="168">
        <v>8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68">
        <v>0</v>
      </c>
      <c r="AE42" s="168">
        <v>0</v>
      </c>
      <c r="AF42" s="168">
        <v>0</v>
      </c>
      <c r="AG42" s="168">
        <v>6</v>
      </c>
      <c r="AH42" s="168">
        <v>2</v>
      </c>
      <c r="AI42" s="168">
        <v>8</v>
      </c>
      <c r="AJ42" s="168">
        <v>0</v>
      </c>
      <c r="AK42" s="168">
        <v>0</v>
      </c>
      <c r="AL42" s="191">
        <v>0</v>
      </c>
      <c r="AM42" s="167">
        <v>48</v>
      </c>
      <c r="AN42" s="168">
        <v>48</v>
      </c>
      <c r="AO42" s="168">
        <v>0</v>
      </c>
      <c r="AP42" s="168">
        <v>15</v>
      </c>
      <c r="AQ42" s="168">
        <v>48</v>
      </c>
      <c r="AR42" s="168">
        <v>48</v>
      </c>
      <c r="AS42" s="168">
        <v>4</v>
      </c>
      <c r="AT42" s="168">
        <v>0</v>
      </c>
      <c r="AU42" s="168">
        <v>3</v>
      </c>
      <c r="AV42" s="192">
        <v>41</v>
      </c>
      <c r="AW42" s="190">
        <v>1</v>
      </c>
      <c r="AX42" s="168">
        <v>3</v>
      </c>
      <c r="AY42" s="168">
        <v>78</v>
      </c>
      <c r="AZ42" s="191">
        <v>68</v>
      </c>
      <c r="BA42" s="167">
        <v>0</v>
      </c>
      <c r="BB42" s="168">
        <v>0</v>
      </c>
      <c r="BC42" s="168">
        <v>0</v>
      </c>
      <c r="BD42" s="168">
        <v>0</v>
      </c>
      <c r="BE42" s="168">
        <v>0</v>
      </c>
      <c r="BF42" s="192">
        <v>0</v>
      </c>
      <c r="BG42" s="315"/>
      <c r="BH42" s="315"/>
    </row>
    <row r="43" spans="1:60" ht="13.5">
      <c r="A43" s="316" t="s">
        <v>421</v>
      </c>
      <c r="B43" s="200">
        <f>SUM(B36:B42)</f>
        <v>1772</v>
      </c>
      <c r="C43" s="172">
        <f t="shared" ref="C43:BF43" si="3">SUM(C36:C42)</f>
        <v>97</v>
      </c>
      <c r="D43" s="173">
        <f t="shared" si="3"/>
        <v>368616.35000000003</v>
      </c>
      <c r="E43" s="172">
        <f t="shared" si="3"/>
        <v>144</v>
      </c>
      <c r="F43" s="172">
        <f t="shared" si="3"/>
        <v>132</v>
      </c>
      <c r="G43" s="172">
        <f t="shared" si="3"/>
        <v>1605</v>
      </c>
      <c r="H43" s="172">
        <f t="shared" si="3"/>
        <v>92</v>
      </c>
      <c r="I43" s="173">
        <f t="shared" si="3"/>
        <v>332481.64999999997</v>
      </c>
      <c r="J43" s="174">
        <f>((F36+G36)*J36+(F37+G37)*J37+(F38+G38)*J38+(F39+G39)*J39+(F40+G40)*J40+(F41+G41)*J41+(F42+G42)*J42)/(F43+G43)</f>
        <v>5.8455440414507764</v>
      </c>
      <c r="K43" s="193">
        <f t="shared" si="3"/>
        <v>1611</v>
      </c>
      <c r="L43" s="172">
        <f t="shared" si="3"/>
        <v>1594</v>
      </c>
      <c r="M43" s="172">
        <f t="shared" si="3"/>
        <v>17</v>
      </c>
      <c r="N43" s="172">
        <f t="shared" si="3"/>
        <v>790</v>
      </c>
      <c r="O43" s="172">
        <f t="shared" si="3"/>
        <v>1595</v>
      </c>
      <c r="P43" s="172">
        <f t="shared" si="3"/>
        <v>1602</v>
      </c>
      <c r="Q43" s="172">
        <f t="shared" si="3"/>
        <v>8</v>
      </c>
      <c r="R43" s="172">
        <f t="shared" si="3"/>
        <v>503</v>
      </c>
      <c r="S43" s="172">
        <f t="shared" si="3"/>
        <v>1600</v>
      </c>
      <c r="T43" s="172">
        <f t="shared" si="3"/>
        <v>14</v>
      </c>
      <c r="U43" s="172">
        <f t="shared" si="3"/>
        <v>70</v>
      </c>
      <c r="V43" s="172">
        <f t="shared" si="3"/>
        <v>0</v>
      </c>
      <c r="W43" s="172">
        <f t="shared" si="3"/>
        <v>0</v>
      </c>
      <c r="X43" s="172">
        <f t="shared" si="3"/>
        <v>12</v>
      </c>
      <c r="Y43" s="172">
        <f t="shared" si="3"/>
        <v>4</v>
      </c>
      <c r="Z43" s="172">
        <f t="shared" si="3"/>
        <v>0</v>
      </c>
      <c r="AA43" s="172">
        <f t="shared" si="3"/>
        <v>60</v>
      </c>
      <c r="AB43" s="172">
        <f t="shared" si="3"/>
        <v>4</v>
      </c>
      <c r="AC43" s="172">
        <f t="shared" si="3"/>
        <v>0</v>
      </c>
      <c r="AD43" s="172">
        <f t="shared" si="3"/>
        <v>0</v>
      </c>
      <c r="AE43" s="172">
        <f t="shared" si="3"/>
        <v>0</v>
      </c>
      <c r="AF43" s="172">
        <f t="shared" si="3"/>
        <v>104</v>
      </c>
      <c r="AG43" s="172">
        <f t="shared" si="3"/>
        <v>1340</v>
      </c>
      <c r="AH43" s="172">
        <f t="shared" si="3"/>
        <v>167</v>
      </c>
      <c r="AI43" s="172">
        <f t="shared" si="3"/>
        <v>1271</v>
      </c>
      <c r="AJ43" s="172">
        <f t="shared" si="3"/>
        <v>320</v>
      </c>
      <c r="AK43" s="172">
        <f t="shared" si="3"/>
        <v>0</v>
      </c>
      <c r="AL43" s="194">
        <f t="shared" si="3"/>
        <v>20</v>
      </c>
      <c r="AM43" s="171">
        <f t="shared" si="3"/>
        <v>2976</v>
      </c>
      <c r="AN43" s="172">
        <f t="shared" si="3"/>
        <v>2959</v>
      </c>
      <c r="AO43" s="172">
        <f t="shared" si="3"/>
        <v>17</v>
      </c>
      <c r="AP43" s="172">
        <f t="shared" si="3"/>
        <v>1408</v>
      </c>
      <c r="AQ43" s="172">
        <f t="shared" si="3"/>
        <v>2960</v>
      </c>
      <c r="AR43" s="172">
        <f t="shared" si="3"/>
        <v>2964</v>
      </c>
      <c r="AS43" s="172">
        <f t="shared" si="3"/>
        <v>147</v>
      </c>
      <c r="AT43" s="172">
        <f t="shared" si="3"/>
        <v>36</v>
      </c>
      <c r="AU43" s="172">
        <f t="shared" si="3"/>
        <v>19</v>
      </c>
      <c r="AV43" s="195">
        <f t="shared" si="3"/>
        <v>2066</v>
      </c>
      <c r="AW43" s="193">
        <f t="shared" si="3"/>
        <v>210</v>
      </c>
      <c r="AX43" s="172">
        <f t="shared" si="3"/>
        <v>54</v>
      </c>
      <c r="AY43" s="172">
        <f t="shared" si="3"/>
        <v>487</v>
      </c>
      <c r="AZ43" s="194">
        <f t="shared" si="3"/>
        <v>204</v>
      </c>
      <c r="BA43" s="171">
        <f t="shared" si="3"/>
        <v>539</v>
      </c>
      <c r="BB43" s="172">
        <f t="shared" si="3"/>
        <v>534</v>
      </c>
      <c r="BC43" s="172">
        <f t="shared" si="3"/>
        <v>5</v>
      </c>
      <c r="BD43" s="172">
        <f t="shared" si="3"/>
        <v>291</v>
      </c>
      <c r="BE43" s="172">
        <f t="shared" si="3"/>
        <v>536</v>
      </c>
      <c r="BF43" s="195">
        <f t="shared" si="3"/>
        <v>536</v>
      </c>
      <c r="BG43" s="317"/>
      <c r="BH43" s="317"/>
    </row>
    <row r="44" spans="1:60">
      <c r="A44" s="312" t="s">
        <v>422</v>
      </c>
      <c r="B44" s="126">
        <v>67</v>
      </c>
      <c r="C44" s="168">
        <v>4</v>
      </c>
      <c r="D44" s="169">
        <v>22366.799999999999</v>
      </c>
      <c r="E44" s="168">
        <v>5</v>
      </c>
      <c r="F44" s="168">
        <v>5</v>
      </c>
      <c r="G44" s="168">
        <v>66</v>
      </c>
      <c r="H44" s="168">
        <v>4</v>
      </c>
      <c r="I44" s="169">
        <v>22366.799999999999</v>
      </c>
      <c r="J44" s="170">
        <v>12</v>
      </c>
      <c r="K44" s="190">
        <v>62</v>
      </c>
      <c r="L44" s="168">
        <v>62</v>
      </c>
      <c r="M44" s="168">
        <v>0</v>
      </c>
      <c r="N44" s="168">
        <v>23</v>
      </c>
      <c r="O44" s="168">
        <v>62</v>
      </c>
      <c r="P44" s="168">
        <v>62</v>
      </c>
      <c r="Q44" s="168">
        <v>0</v>
      </c>
      <c r="R44" s="168">
        <v>20</v>
      </c>
      <c r="S44" s="168">
        <v>62</v>
      </c>
      <c r="T44" s="168">
        <v>0</v>
      </c>
      <c r="U44" s="168">
        <v>0</v>
      </c>
      <c r="V44" s="168">
        <v>0</v>
      </c>
      <c r="W44" s="168">
        <v>0</v>
      </c>
      <c r="X44" s="168">
        <v>1</v>
      </c>
      <c r="Y44" s="168">
        <v>0</v>
      </c>
      <c r="Z44" s="168">
        <v>0</v>
      </c>
      <c r="AA44" s="168">
        <v>4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40</v>
      </c>
      <c r="AH44" s="168">
        <v>22</v>
      </c>
      <c r="AI44" s="168">
        <v>56</v>
      </c>
      <c r="AJ44" s="168">
        <v>5</v>
      </c>
      <c r="AK44" s="168">
        <v>0</v>
      </c>
      <c r="AL44" s="191">
        <v>1</v>
      </c>
      <c r="AM44" s="167">
        <v>96</v>
      </c>
      <c r="AN44" s="168">
        <v>96</v>
      </c>
      <c r="AO44" s="168">
        <v>0</v>
      </c>
      <c r="AP44" s="168">
        <v>44</v>
      </c>
      <c r="AQ44" s="168">
        <v>96</v>
      </c>
      <c r="AR44" s="168">
        <v>96</v>
      </c>
      <c r="AS44" s="168">
        <v>2</v>
      </c>
      <c r="AT44" s="168">
        <v>0</v>
      </c>
      <c r="AU44" s="168">
        <v>0</v>
      </c>
      <c r="AV44" s="192">
        <v>58</v>
      </c>
      <c r="AW44" s="190">
        <v>0</v>
      </c>
      <c r="AX44" s="168">
        <v>0</v>
      </c>
      <c r="AY44" s="168">
        <v>0</v>
      </c>
      <c r="AZ44" s="191">
        <v>2</v>
      </c>
      <c r="BA44" s="167">
        <v>27</v>
      </c>
      <c r="BB44" s="168">
        <v>27</v>
      </c>
      <c r="BC44" s="168">
        <v>0</v>
      </c>
      <c r="BD44" s="168">
        <v>7</v>
      </c>
      <c r="BE44" s="168">
        <v>27</v>
      </c>
      <c r="BF44" s="192">
        <v>27</v>
      </c>
      <c r="BG44" s="315"/>
      <c r="BH44" s="315"/>
    </row>
    <row r="45" spans="1:60">
      <c r="A45" s="312" t="s">
        <v>423</v>
      </c>
      <c r="B45" s="126">
        <v>189</v>
      </c>
      <c r="C45" s="168">
        <v>17</v>
      </c>
      <c r="D45" s="169">
        <v>48564</v>
      </c>
      <c r="E45" s="168">
        <v>19</v>
      </c>
      <c r="F45" s="168">
        <v>11</v>
      </c>
      <c r="G45" s="168">
        <v>143</v>
      </c>
      <c r="H45" s="168">
        <v>14</v>
      </c>
      <c r="I45" s="169">
        <v>35758.199999999997</v>
      </c>
      <c r="J45" s="170">
        <v>6</v>
      </c>
      <c r="K45" s="190">
        <v>143</v>
      </c>
      <c r="L45" s="168">
        <v>143</v>
      </c>
      <c r="M45" s="168">
        <v>0</v>
      </c>
      <c r="N45" s="168">
        <v>56</v>
      </c>
      <c r="O45" s="168">
        <v>143</v>
      </c>
      <c r="P45" s="168">
        <v>143</v>
      </c>
      <c r="Q45" s="168">
        <v>2</v>
      </c>
      <c r="R45" s="168">
        <v>51</v>
      </c>
      <c r="S45" s="168">
        <v>143</v>
      </c>
      <c r="T45" s="168">
        <v>0</v>
      </c>
      <c r="U45" s="168">
        <v>0</v>
      </c>
      <c r="V45" s="168">
        <v>0</v>
      </c>
      <c r="W45" s="168">
        <v>0</v>
      </c>
      <c r="X45" s="168">
        <v>2</v>
      </c>
      <c r="Y45" s="168">
        <v>0</v>
      </c>
      <c r="Z45" s="168">
        <v>0</v>
      </c>
      <c r="AA45" s="168">
        <v>7</v>
      </c>
      <c r="AB45" s="168">
        <v>0</v>
      </c>
      <c r="AC45" s="168">
        <v>0</v>
      </c>
      <c r="AD45" s="168">
        <v>0</v>
      </c>
      <c r="AE45" s="168">
        <v>0</v>
      </c>
      <c r="AF45" s="168">
        <v>8</v>
      </c>
      <c r="AG45" s="168">
        <v>115</v>
      </c>
      <c r="AH45" s="168">
        <v>20</v>
      </c>
      <c r="AI45" s="168">
        <v>128</v>
      </c>
      <c r="AJ45" s="168">
        <v>15</v>
      </c>
      <c r="AK45" s="168">
        <v>0</v>
      </c>
      <c r="AL45" s="191">
        <v>0</v>
      </c>
      <c r="AM45" s="167">
        <v>302</v>
      </c>
      <c r="AN45" s="168">
        <v>302</v>
      </c>
      <c r="AO45" s="168">
        <v>0</v>
      </c>
      <c r="AP45" s="168">
        <v>118</v>
      </c>
      <c r="AQ45" s="168">
        <v>302</v>
      </c>
      <c r="AR45" s="168">
        <v>302</v>
      </c>
      <c r="AS45" s="168">
        <v>34</v>
      </c>
      <c r="AT45" s="168">
        <v>9</v>
      </c>
      <c r="AU45" s="168">
        <v>0</v>
      </c>
      <c r="AV45" s="192">
        <v>218</v>
      </c>
      <c r="AW45" s="190">
        <v>23</v>
      </c>
      <c r="AX45" s="168">
        <v>20</v>
      </c>
      <c r="AY45" s="168">
        <v>0</v>
      </c>
      <c r="AZ45" s="191">
        <v>9</v>
      </c>
      <c r="BA45" s="167">
        <v>59</v>
      </c>
      <c r="BB45" s="168">
        <v>59</v>
      </c>
      <c r="BC45" s="168">
        <v>0</v>
      </c>
      <c r="BD45" s="168">
        <v>29</v>
      </c>
      <c r="BE45" s="168">
        <v>59</v>
      </c>
      <c r="BF45" s="192">
        <v>59</v>
      </c>
      <c r="BG45" s="315"/>
      <c r="BH45" s="315"/>
    </row>
    <row r="46" spans="1:60">
      <c r="A46" s="312" t="s">
        <v>424</v>
      </c>
      <c r="B46" s="126">
        <v>33</v>
      </c>
      <c r="C46" s="168">
        <v>1</v>
      </c>
      <c r="D46" s="169">
        <v>4066</v>
      </c>
      <c r="E46" s="168">
        <v>5</v>
      </c>
      <c r="F46" s="168">
        <v>5</v>
      </c>
      <c r="G46" s="168">
        <v>32</v>
      </c>
      <c r="H46" s="168">
        <v>1</v>
      </c>
      <c r="I46" s="169">
        <v>3938.6</v>
      </c>
      <c r="J46" s="170">
        <v>5.5</v>
      </c>
      <c r="K46" s="190">
        <v>32</v>
      </c>
      <c r="L46" s="168">
        <v>32</v>
      </c>
      <c r="M46" s="168">
        <v>0</v>
      </c>
      <c r="N46" s="168">
        <v>6</v>
      </c>
      <c r="O46" s="168">
        <v>32</v>
      </c>
      <c r="P46" s="168">
        <v>32</v>
      </c>
      <c r="Q46" s="168">
        <v>0</v>
      </c>
      <c r="R46" s="168">
        <v>7</v>
      </c>
      <c r="S46" s="168">
        <v>32</v>
      </c>
      <c r="T46" s="168">
        <v>2</v>
      </c>
      <c r="U46" s="168">
        <v>1</v>
      </c>
      <c r="V46" s="168">
        <v>0</v>
      </c>
      <c r="W46" s="168">
        <v>0</v>
      </c>
      <c r="X46" s="168">
        <v>2</v>
      </c>
      <c r="Y46" s="168">
        <v>0</v>
      </c>
      <c r="Z46" s="168">
        <v>0</v>
      </c>
      <c r="AA46" s="168">
        <v>4</v>
      </c>
      <c r="AB46" s="168">
        <v>0</v>
      </c>
      <c r="AC46" s="168">
        <v>0</v>
      </c>
      <c r="AD46" s="168">
        <v>0</v>
      </c>
      <c r="AE46" s="168">
        <v>0</v>
      </c>
      <c r="AF46" s="168">
        <v>1</v>
      </c>
      <c r="AG46" s="168">
        <v>28</v>
      </c>
      <c r="AH46" s="168">
        <v>3</v>
      </c>
      <c r="AI46" s="168">
        <v>26</v>
      </c>
      <c r="AJ46" s="168">
        <v>6</v>
      </c>
      <c r="AK46" s="168">
        <v>0</v>
      </c>
      <c r="AL46" s="191">
        <v>0</v>
      </c>
      <c r="AM46" s="167">
        <v>128</v>
      </c>
      <c r="AN46" s="168">
        <v>128</v>
      </c>
      <c r="AO46" s="168">
        <v>0</v>
      </c>
      <c r="AP46" s="168">
        <v>40</v>
      </c>
      <c r="AQ46" s="168">
        <v>128</v>
      </c>
      <c r="AR46" s="168">
        <v>128</v>
      </c>
      <c r="AS46" s="168">
        <v>22</v>
      </c>
      <c r="AT46" s="168">
        <v>0</v>
      </c>
      <c r="AU46" s="168">
        <v>7</v>
      </c>
      <c r="AV46" s="192">
        <v>97</v>
      </c>
      <c r="AW46" s="190">
        <v>0</v>
      </c>
      <c r="AX46" s="168">
        <v>0</v>
      </c>
      <c r="AY46" s="168">
        <v>9</v>
      </c>
      <c r="AZ46" s="191">
        <v>1</v>
      </c>
      <c r="BA46" s="167">
        <v>1</v>
      </c>
      <c r="BB46" s="168">
        <v>1</v>
      </c>
      <c r="BC46" s="168">
        <v>0</v>
      </c>
      <c r="BD46" s="168">
        <v>0</v>
      </c>
      <c r="BE46" s="168">
        <v>1</v>
      </c>
      <c r="BF46" s="192">
        <v>1</v>
      </c>
      <c r="BG46" s="315"/>
      <c r="BH46" s="315"/>
    </row>
    <row r="47" spans="1:60">
      <c r="A47" s="312" t="s">
        <v>425</v>
      </c>
      <c r="B47" s="126">
        <v>34</v>
      </c>
      <c r="C47" s="168">
        <v>2</v>
      </c>
      <c r="D47" s="169">
        <v>12666</v>
      </c>
      <c r="E47" s="168">
        <v>4</v>
      </c>
      <c r="F47" s="168">
        <v>4</v>
      </c>
      <c r="G47" s="168">
        <v>31</v>
      </c>
      <c r="H47" s="168">
        <v>2</v>
      </c>
      <c r="I47" s="169">
        <v>12666</v>
      </c>
      <c r="J47" s="170">
        <v>12</v>
      </c>
      <c r="K47" s="190">
        <v>31</v>
      </c>
      <c r="L47" s="168">
        <v>31</v>
      </c>
      <c r="M47" s="168">
        <v>0</v>
      </c>
      <c r="N47" s="168">
        <v>18</v>
      </c>
      <c r="O47" s="168">
        <v>31</v>
      </c>
      <c r="P47" s="168">
        <v>31</v>
      </c>
      <c r="Q47" s="168">
        <v>0</v>
      </c>
      <c r="R47" s="168">
        <v>10</v>
      </c>
      <c r="S47" s="168">
        <v>31</v>
      </c>
      <c r="T47" s="168">
        <v>0</v>
      </c>
      <c r="U47" s="168">
        <v>1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2</v>
      </c>
      <c r="AB47" s="168">
        <v>1</v>
      </c>
      <c r="AC47" s="168">
        <v>0</v>
      </c>
      <c r="AD47" s="168">
        <v>0</v>
      </c>
      <c r="AE47" s="168">
        <v>0</v>
      </c>
      <c r="AF47" s="168">
        <v>0</v>
      </c>
      <c r="AG47" s="168">
        <v>26</v>
      </c>
      <c r="AH47" s="168">
        <v>5</v>
      </c>
      <c r="AI47" s="168">
        <v>26</v>
      </c>
      <c r="AJ47" s="168">
        <v>5</v>
      </c>
      <c r="AK47" s="168">
        <v>0</v>
      </c>
      <c r="AL47" s="191">
        <v>0</v>
      </c>
      <c r="AM47" s="167">
        <v>93</v>
      </c>
      <c r="AN47" s="168">
        <v>92</v>
      </c>
      <c r="AO47" s="168">
        <v>1</v>
      </c>
      <c r="AP47" s="168">
        <v>43</v>
      </c>
      <c r="AQ47" s="168">
        <v>92</v>
      </c>
      <c r="AR47" s="168">
        <v>92</v>
      </c>
      <c r="AS47" s="168">
        <v>4</v>
      </c>
      <c r="AT47" s="168">
        <v>0</v>
      </c>
      <c r="AU47" s="168">
        <v>0</v>
      </c>
      <c r="AV47" s="192">
        <v>88</v>
      </c>
      <c r="AW47" s="190">
        <v>10</v>
      </c>
      <c r="AX47" s="168">
        <v>3</v>
      </c>
      <c r="AY47" s="168">
        <v>3</v>
      </c>
      <c r="AZ47" s="191">
        <v>14</v>
      </c>
      <c r="BA47" s="167">
        <v>19</v>
      </c>
      <c r="BB47" s="168">
        <v>19</v>
      </c>
      <c r="BC47" s="168">
        <v>0</v>
      </c>
      <c r="BD47" s="168">
        <v>11</v>
      </c>
      <c r="BE47" s="168">
        <v>19</v>
      </c>
      <c r="BF47" s="192">
        <v>19</v>
      </c>
      <c r="BG47" s="315"/>
      <c r="BH47" s="315"/>
    </row>
    <row r="48" spans="1:60">
      <c r="A48" s="312" t="s">
        <v>426</v>
      </c>
      <c r="B48" s="126">
        <v>108</v>
      </c>
      <c r="C48" s="168">
        <v>3</v>
      </c>
      <c r="D48" s="169">
        <v>20563.8</v>
      </c>
      <c r="E48" s="168">
        <v>21</v>
      </c>
      <c r="F48" s="168">
        <v>21</v>
      </c>
      <c r="G48" s="168">
        <v>101</v>
      </c>
      <c r="H48" s="168">
        <v>3</v>
      </c>
      <c r="I48" s="169">
        <v>19489.8</v>
      </c>
      <c r="J48" s="170">
        <v>5.9399999999999995</v>
      </c>
      <c r="K48" s="190">
        <v>101</v>
      </c>
      <c r="L48" s="168">
        <v>101</v>
      </c>
      <c r="M48" s="168">
        <v>0</v>
      </c>
      <c r="N48" s="168">
        <v>41</v>
      </c>
      <c r="O48" s="168">
        <v>101</v>
      </c>
      <c r="P48" s="168">
        <v>101</v>
      </c>
      <c r="Q48" s="168">
        <v>0</v>
      </c>
      <c r="R48" s="168">
        <v>26</v>
      </c>
      <c r="S48" s="168">
        <v>101</v>
      </c>
      <c r="T48" s="168">
        <v>0</v>
      </c>
      <c r="U48" s="168">
        <v>2</v>
      </c>
      <c r="V48" s="168">
        <v>0</v>
      </c>
      <c r="W48" s="168">
        <v>0</v>
      </c>
      <c r="X48" s="168">
        <v>1</v>
      </c>
      <c r="Y48" s="168">
        <v>0</v>
      </c>
      <c r="Z48" s="168">
        <v>0</v>
      </c>
      <c r="AA48" s="168">
        <v>4</v>
      </c>
      <c r="AB48" s="168">
        <v>3</v>
      </c>
      <c r="AC48" s="168">
        <v>0</v>
      </c>
      <c r="AD48" s="168">
        <v>0</v>
      </c>
      <c r="AE48" s="168">
        <v>2</v>
      </c>
      <c r="AF48" s="168">
        <v>25</v>
      </c>
      <c r="AG48" s="168">
        <v>62</v>
      </c>
      <c r="AH48" s="168">
        <v>14</v>
      </c>
      <c r="AI48" s="168">
        <v>95</v>
      </c>
      <c r="AJ48" s="168">
        <v>5</v>
      </c>
      <c r="AK48" s="168">
        <v>0</v>
      </c>
      <c r="AL48" s="191">
        <v>1</v>
      </c>
      <c r="AM48" s="167">
        <v>289</v>
      </c>
      <c r="AN48" s="168">
        <v>288</v>
      </c>
      <c r="AO48" s="168">
        <v>1</v>
      </c>
      <c r="AP48" s="168">
        <v>138</v>
      </c>
      <c r="AQ48" s="168">
        <v>288</v>
      </c>
      <c r="AR48" s="168">
        <v>289</v>
      </c>
      <c r="AS48" s="168">
        <v>1</v>
      </c>
      <c r="AT48" s="168">
        <v>2</v>
      </c>
      <c r="AU48" s="168">
        <v>0</v>
      </c>
      <c r="AV48" s="192">
        <v>280</v>
      </c>
      <c r="AW48" s="190">
        <v>10</v>
      </c>
      <c r="AX48" s="168">
        <v>4</v>
      </c>
      <c r="AY48" s="168">
        <v>29</v>
      </c>
      <c r="AZ48" s="191">
        <v>0</v>
      </c>
      <c r="BA48" s="167">
        <v>37</v>
      </c>
      <c r="BB48" s="168">
        <v>37</v>
      </c>
      <c r="BC48" s="168">
        <v>0</v>
      </c>
      <c r="BD48" s="168">
        <v>23</v>
      </c>
      <c r="BE48" s="168">
        <v>37</v>
      </c>
      <c r="BF48" s="192">
        <v>37</v>
      </c>
      <c r="BG48" s="315"/>
      <c r="BH48" s="315"/>
    </row>
    <row r="49" spans="1:60">
      <c r="A49" s="312" t="s">
        <v>427</v>
      </c>
      <c r="B49" s="126">
        <v>162</v>
      </c>
      <c r="C49" s="168">
        <v>5</v>
      </c>
      <c r="D49" s="169">
        <v>23741.5</v>
      </c>
      <c r="E49" s="168">
        <v>12</v>
      </c>
      <c r="F49" s="168">
        <v>7</v>
      </c>
      <c r="G49" s="168">
        <v>162</v>
      </c>
      <c r="H49" s="168">
        <v>5</v>
      </c>
      <c r="I49" s="169">
        <v>23741.5</v>
      </c>
      <c r="J49" s="170">
        <v>5.99</v>
      </c>
      <c r="K49" s="190">
        <v>162</v>
      </c>
      <c r="L49" s="168">
        <v>162</v>
      </c>
      <c r="M49" s="168">
        <v>0</v>
      </c>
      <c r="N49" s="168">
        <v>89</v>
      </c>
      <c r="O49" s="168">
        <v>162</v>
      </c>
      <c r="P49" s="168">
        <v>162</v>
      </c>
      <c r="Q49" s="168">
        <v>3</v>
      </c>
      <c r="R49" s="168">
        <v>62</v>
      </c>
      <c r="S49" s="168">
        <v>162</v>
      </c>
      <c r="T49" s="168">
        <v>0</v>
      </c>
      <c r="U49" s="168">
        <v>1</v>
      </c>
      <c r="V49" s="168">
        <v>0</v>
      </c>
      <c r="W49" s="168">
        <v>0</v>
      </c>
      <c r="X49" s="168">
        <v>5</v>
      </c>
      <c r="Y49" s="168">
        <v>1</v>
      </c>
      <c r="Z49" s="168">
        <v>0</v>
      </c>
      <c r="AA49" s="168">
        <v>8</v>
      </c>
      <c r="AB49" s="168">
        <v>0</v>
      </c>
      <c r="AC49" s="168">
        <v>0</v>
      </c>
      <c r="AD49" s="168">
        <v>0</v>
      </c>
      <c r="AE49" s="168">
        <v>0</v>
      </c>
      <c r="AF49" s="168">
        <v>8</v>
      </c>
      <c r="AG49" s="168">
        <v>127</v>
      </c>
      <c r="AH49" s="168">
        <v>27</v>
      </c>
      <c r="AI49" s="168">
        <v>121</v>
      </c>
      <c r="AJ49" s="168">
        <v>38</v>
      </c>
      <c r="AK49" s="168">
        <v>0</v>
      </c>
      <c r="AL49" s="191">
        <v>3</v>
      </c>
      <c r="AM49" s="167">
        <v>304</v>
      </c>
      <c r="AN49" s="168">
        <v>304</v>
      </c>
      <c r="AO49" s="168">
        <v>0</v>
      </c>
      <c r="AP49" s="168">
        <v>150</v>
      </c>
      <c r="AQ49" s="168">
        <v>304</v>
      </c>
      <c r="AR49" s="168">
        <v>304</v>
      </c>
      <c r="AS49" s="168">
        <v>7</v>
      </c>
      <c r="AT49" s="168">
        <v>0</v>
      </c>
      <c r="AU49" s="168">
        <v>5</v>
      </c>
      <c r="AV49" s="192">
        <v>292</v>
      </c>
      <c r="AW49" s="190">
        <v>9</v>
      </c>
      <c r="AX49" s="168">
        <v>12</v>
      </c>
      <c r="AY49" s="168">
        <v>0</v>
      </c>
      <c r="AZ49" s="191">
        <v>8</v>
      </c>
      <c r="BA49" s="167">
        <v>54</v>
      </c>
      <c r="BB49" s="168">
        <v>54</v>
      </c>
      <c r="BC49" s="168">
        <v>0</v>
      </c>
      <c r="BD49" s="168">
        <v>29</v>
      </c>
      <c r="BE49" s="168">
        <v>54</v>
      </c>
      <c r="BF49" s="192">
        <v>54</v>
      </c>
      <c r="BG49" s="315"/>
      <c r="BH49" s="315"/>
    </row>
    <row r="50" spans="1:60">
      <c r="A50" s="312" t="s">
        <v>428</v>
      </c>
      <c r="B50" s="126">
        <v>47</v>
      </c>
      <c r="C50" s="168">
        <v>0</v>
      </c>
      <c r="D50" s="169">
        <v>4294.8</v>
      </c>
      <c r="E50" s="168">
        <v>9</v>
      </c>
      <c r="F50" s="168">
        <v>6</v>
      </c>
      <c r="G50" s="168">
        <v>47</v>
      </c>
      <c r="H50" s="168">
        <v>0</v>
      </c>
      <c r="I50" s="169">
        <v>4294.8</v>
      </c>
      <c r="J50" s="170">
        <v>6</v>
      </c>
      <c r="K50" s="190">
        <v>47</v>
      </c>
      <c r="L50" s="168">
        <v>47</v>
      </c>
      <c r="M50" s="168">
        <v>0</v>
      </c>
      <c r="N50" s="168">
        <v>19</v>
      </c>
      <c r="O50" s="168">
        <v>47</v>
      </c>
      <c r="P50" s="168">
        <v>47</v>
      </c>
      <c r="Q50" s="168">
        <v>0</v>
      </c>
      <c r="R50" s="168">
        <v>12</v>
      </c>
      <c r="S50" s="168">
        <v>47</v>
      </c>
      <c r="T50" s="168">
        <v>0</v>
      </c>
      <c r="U50" s="168">
        <v>0</v>
      </c>
      <c r="V50" s="168">
        <v>0</v>
      </c>
      <c r="W50" s="168">
        <v>0</v>
      </c>
      <c r="X50" s="168">
        <v>3</v>
      </c>
      <c r="Y50" s="168">
        <v>2</v>
      </c>
      <c r="Z50" s="168">
        <v>0</v>
      </c>
      <c r="AA50" s="168">
        <v>4</v>
      </c>
      <c r="AB50" s="168">
        <v>0</v>
      </c>
      <c r="AC50" s="168">
        <v>0</v>
      </c>
      <c r="AD50" s="168">
        <v>0</v>
      </c>
      <c r="AE50" s="168">
        <v>0</v>
      </c>
      <c r="AF50" s="168">
        <v>2</v>
      </c>
      <c r="AG50" s="168">
        <v>38</v>
      </c>
      <c r="AH50" s="168">
        <v>7</v>
      </c>
      <c r="AI50" s="168">
        <v>44</v>
      </c>
      <c r="AJ50" s="168">
        <v>3</v>
      </c>
      <c r="AK50" s="168">
        <v>0</v>
      </c>
      <c r="AL50" s="191">
        <v>0</v>
      </c>
      <c r="AM50" s="167">
        <v>39</v>
      </c>
      <c r="AN50" s="168">
        <v>39</v>
      </c>
      <c r="AO50" s="168">
        <v>0</v>
      </c>
      <c r="AP50" s="168">
        <v>19</v>
      </c>
      <c r="AQ50" s="168">
        <v>39</v>
      </c>
      <c r="AR50" s="168">
        <v>39</v>
      </c>
      <c r="AS50" s="168">
        <v>0</v>
      </c>
      <c r="AT50" s="168">
        <v>0</v>
      </c>
      <c r="AU50" s="168">
        <v>0</v>
      </c>
      <c r="AV50" s="192">
        <v>39</v>
      </c>
      <c r="AW50" s="190">
        <v>3</v>
      </c>
      <c r="AX50" s="168">
        <v>0</v>
      </c>
      <c r="AY50" s="168">
        <v>0</v>
      </c>
      <c r="AZ50" s="191">
        <v>0</v>
      </c>
      <c r="BA50" s="167">
        <v>22</v>
      </c>
      <c r="BB50" s="168">
        <v>22</v>
      </c>
      <c r="BC50" s="168">
        <v>0</v>
      </c>
      <c r="BD50" s="168">
        <v>8</v>
      </c>
      <c r="BE50" s="168">
        <v>22</v>
      </c>
      <c r="BF50" s="192">
        <v>22</v>
      </c>
      <c r="BG50" s="315"/>
      <c r="BH50" s="315"/>
    </row>
    <row r="51" spans="1:60">
      <c r="A51" s="312" t="s">
        <v>429</v>
      </c>
      <c r="B51" s="126">
        <v>0</v>
      </c>
      <c r="C51" s="168">
        <v>0</v>
      </c>
      <c r="D51" s="169">
        <v>0</v>
      </c>
      <c r="E51" s="168">
        <v>0</v>
      </c>
      <c r="F51" s="168">
        <v>3</v>
      </c>
      <c r="G51" s="168">
        <v>10</v>
      </c>
      <c r="H51" s="168">
        <v>1</v>
      </c>
      <c r="I51" s="169">
        <v>2244</v>
      </c>
      <c r="J51" s="170">
        <v>6</v>
      </c>
      <c r="K51" s="190">
        <v>10</v>
      </c>
      <c r="L51" s="168">
        <v>10</v>
      </c>
      <c r="M51" s="168">
        <v>0</v>
      </c>
      <c r="N51" s="168">
        <v>1</v>
      </c>
      <c r="O51" s="168">
        <v>10</v>
      </c>
      <c r="P51" s="168">
        <v>10</v>
      </c>
      <c r="Q51" s="168">
        <v>0</v>
      </c>
      <c r="R51" s="168">
        <v>9</v>
      </c>
      <c r="S51" s="168">
        <v>10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68">
        <v>0</v>
      </c>
      <c r="AE51" s="168">
        <v>0</v>
      </c>
      <c r="AF51" s="168">
        <v>0</v>
      </c>
      <c r="AG51" s="168">
        <v>8</v>
      </c>
      <c r="AH51" s="168">
        <v>2</v>
      </c>
      <c r="AI51" s="168">
        <v>9</v>
      </c>
      <c r="AJ51" s="168">
        <v>1</v>
      </c>
      <c r="AK51" s="168">
        <v>0</v>
      </c>
      <c r="AL51" s="191">
        <v>0</v>
      </c>
      <c r="AM51" s="167">
        <v>115</v>
      </c>
      <c r="AN51" s="168">
        <v>115</v>
      </c>
      <c r="AO51" s="168">
        <v>0</v>
      </c>
      <c r="AP51" s="168">
        <v>59</v>
      </c>
      <c r="AQ51" s="168">
        <v>10</v>
      </c>
      <c r="AR51" s="168">
        <v>105</v>
      </c>
      <c r="AS51" s="168">
        <v>0</v>
      </c>
      <c r="AT51" s="168">
        <v>0</v>
      </c>
      <c r="AU51" s="168">
        <v>3</v>
      </c>
      <c r="AV51" s="192">
        <v>112</v>
      </c>
      <c r="AW51" s="190">
        <v>6</v>
      </c>
      <c r="AX51" s="168">
        <v>10</v>
      </c>
      <c r="AY51" s="168">
        <v>3</v>
      </c>
      <c r="AZ51" s="191">
        <v>7</v>
      </c>
      <c r="BA51" s="167">
        <v>0</v>
      </c>
      <c r="BB51" s="168">
        <v>0</v>
      </c>
      <c r="BC51" s="168">
        <v>0</v>
      </c>
      <c r="BD51" s="168">
        <v>0</v>
      </c>
      <c r="BE51" s="168">
        <v>0</v>
      </c>
      <c r="BF51" s="192">
        <v>0</v>
      </c>
      <c r="BG51" s="315"/>
      <c r="BH51" s="315"/>
    </row>
    <row r="52" spans="1:60">
      <c r="A52" s="312" t="s">
        <v>430</v>
      </c>
      <c r="B52" s="126">
        <v>81</v>
      </c>
      <c r="C52" s="168">
        <v>4</v>
      </c>
      <c r="D52" s="169">
        <v>17236.2</v>
      </c>
      <c r="E52" s="168">
        <v>16</v>
      </c>
      <c r="F52" s="168">
        <v>9</v>
      </c>
      <c r="G52" s="168">
        <v>79</v>
      </c>
      <c r="H52" s="168">
        <v>4</v>
      </c>
      <c r="I52" s="169">
        <v>16691.400000000001</v>
      </c>
      <c r="J52" s="170">
        <v>6</v>
      </c>
      <c r="K52" s="190">
        <v>79</v>
      </c>
      <c r="L52" s="168">
        <v>79</v>
      </c>
      <c r="M52" s="168">
        <v>0</v>
      </c>
      <c r="N52" s="168">
        <v>30</v>
      </c>
      <c r="O52" s="168">
        <v>79</v>
      </c>
      <c r="P52" s="168">
        <v>79</v>
      </c>
      <c r="Q52" s="168">
        <v>2</v>
      </c>
      <c r="R52" s="168">
        <v>29</v>
      </c>
      <c r="S52" s="168">
        <v>79</v>
      </c>
      <c r="T52" s="168">
        <v>0</v>
      </c>
      <c r="U52" s="168">
        <v>6</v>
      </c>
      <c r="V52" s="168">
        <v>0</v>
      </c>
      <c r="W52" s="168">
        <v>0</v>
      </c>
      <c r="X52" s="168">
        <v>1</v>
      </c>
      <c r="Y52" s="168">
        <v>0</v>
      </c>
      <c r="Z52" s="168">
        <v>0</v>
      </c>
      <c r="AA52" s="168">
        <v>4</v>
      </c>
      <c r="AB52" s="168">
        <v>1</v>
      </c>
      <c r="AC52" s="168">
        <v>0</v>
      </c>
      <c r="AD52" s="168">
        <v>0</v>
      </c>
      <c r="AE52" s="168">
        <v>0</v>
      </c>
      <c r="AF52" s="168">
        <v>11</v>
      </c>
      <c r="AG52" s="168">
        <v>55</v>
      </c>
      <c r="AH52" s="168">
        <v>13</v>
      </c>
      <c r="AI52" s="168">
        <v>69</v>
      </c>
      <c r="AJ52" s="168">
        <v>7</v>
      </c>
      <c r="AK52" s="168">
        <v>0</v>
      </c>
      <c r="AL52" s="191">
        <v>3</v>
      </c>
      <c r="AM52" s="167">
        <v>126</v>
      </c>
      <c r="AN52" s="168">
        <v>126</v>
      </c>
      <c r="AO52" s="168">
        <v>0</v>
      </c>
      <c r="AP52" s="168">
        <v>39</v>
      </c>
      <c r="AQ52" s="168">
        <v>0</v>
      </c>
      <c r="AR52" s="168">
        <v>126</v>
      </c>
      <c r="AS52" s="168">
        <v>7</v>
      </c>
      <c r="AT52" s="168">
        <v>4</v>
      </c>
      <c r="AU52" s="168">
        <v>0</v>
      </c>
      <c r="AV52" s="192">
        <v>115</v>
      </c>
      <c r="AW52" s="190">
        <v>12</v>
      </c>
      <c r="AX52" s="168">
        <v>10</v>
      </c>
      <c r="AY52" s="168">
        <v>63</v>
      </c>
      <c r="AZ52" s="191">
        <v>27</v>
      </c>
      <c r="BA52" s="167">
        <v>34</v>
      </c>
      <c r="BB52" s="168">
        <v>34</v>
      </c>
      <c r="BC52" s="168">
        <v>0</v>
      </c>
      <c r="BD52" s="168">
        <v>13</v>
      </c>
      <c r="BE52" s="168">
        <v>34</v>
      </c>
      <c r="BF52" s="192">
        <v>34</v>
      </c>
      <c r="BG52" s="315"/>
      <c r="BH52" s="315"/>
    </row>
    <row r="53" spans="1:60">
      <c r="A53" s="312" t="s">
        <v>431</v>
      </c>
      <c r="B53" s="126">
        <v>32</v>
      </c>
      <c r="C53" s="168">
        <v>0</v>
      </c>
      <c r="D53" s="169">
        <v>3188.4</v>
      </c>
      <c r="E53" s="168">
        <v>4</v>
      </c>
      <c r="F53" s="168">
        <v>4</v>
      </c>
      <c r="G53" s="168">
        <v>32</v>
      </c>
      <c r="H53" s="168">
        <v>0</v>
      </c>
      <c r="I53" s="169">
        <v>3188.4</v>
      </c>
      <c r="J53" s="170">
        <v>6</v>
      </c>
      <c r="K53" s="190">
        <v>32</v>
      </c>
      <c r="L53" s="168">
        <v>32</v>
      </c>
      <c r="M53" s="168">
        <v>0</v>
      </c>
      <c r="N53" s="168">
        <v>11</v>
      </c>
      <c r="O53" s="168">
        <v>32</v>
      </c>
      <c r="P53" s="168">
        <v>32</v>
      </c>
      <c r="Q53" s="168">
        <v>0</v>
      </c>
      <c r="R53" s="168">
        <v>9</v>
      </c>
      <c r="S53" s="168">
        <v>32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2</v>
      </c>
      <c r="AG53" s="168">
        <v>26</v>
      </c>
      <c r="AH53" s="168">
        <v>4</v>
      </c>
      <c r="AI53" s="168">
        <v>25</v>
      </c>
      <c r="AJ53" s="168">
        <v>5</v>
      </c>
      <c r="AK53" s="168">
        <v>0</v>
      </c>
      <c r="AL53" s="191">
        <v>2</v>
      </c>
      <c r="AM53" s="167">
        <v>36</v>
      </c>
      <c r="AN53" s="168">
        <v>36</v>
      </c>
      <c r="AO53" s="168">
        <v>0</v>
      </c>
      <c r="AP53" s="168">
        <v>18</v>
      </c>
      <c r="AQ53" s="168">
        <v>36</v>
      </c>
      <c r="AR53" s="168">
        <v>36</v>
      </c>
      <c r="AS53" s="168">
        <v>1</v>
      </c>
      <c r="AT53" s="168">
        <v>0</v>
      </c>
      <c r="AU53" s="168">
        <v>0</v>
      </c>
      <c r="AV53" s="192">
        <v>35</v>
      </c>
      <c r="AW53" s="190">
        <v>3</v>
      </c>
      <c r="AX53" s="168">
        <v>0</v>
      </c>
      <c r="AY53" s="168">
        <v>4</v>
      </c>
      <c r="AZ53" s="191">
        <v>0</v>
      </c>
      <c r="BA53" s="167">
        <v>13</v>
      </c>
      <c r="BB53" s="168">
        <v>13</v>
      </c>
      <c r="BC53" s="168">
        <v>0</v>
      </c>
      <c r="BD53" s="168">
        <v>3</v>
      </c>
      <c r="BE53" s="168">
        <v>13</v>
      </c>
      <c r="BF53" s="192">
        <v>13</v>
      </c>
      <c r="BG53" s="315"/>
      <c r="BH53" s="315"/>
    </row>
    <row r="54" spans="1:60">
      <c r="A54" s="312" t="s">
        <v>432</v>
      </c>
      <c r="B54" s="126">
        <v>130</v>
      </c>
      <c r="C54" s="168">
        <v>2</v>
      </c>
      <c r="D54" s="169">
        <v>20247</v>
      </c>
      <c r="E54" s="168">
        <v>8</v>
      </c>
      <c r="F54" s="168">
        <v>8</v>
      </c>
      <c r="G54" s="168">
        <v>91</v>
      </c>
      <c r="H54" s="168">
        <v>2</v>
      </c>
      <c r="I54" s="169">
        <v>20247</v>
      </c>
      <c r="J54" s="170">
        <v>12</v>
      </c>
      <c r="K54" s="190">
        <v>92</v>
      </c>
      <c r="L54" s="168">
        <v>91</v>
      </c>
      <c r="M54" s="168">
        <v>1</v>
      </c>
      <c r="N54" s="168">
        <v>32</v>
      </c>
      <c r="O54" s="168">
        <v>91</v>
      </c>
      <c r="P54" s="168">
        <v>91</v>
      </c>
      <c r="Q54" s="168">
        <v>0</v>
      </c>
      <c r="R54" s="168">
        <v>30</v>
      </c>
      <c r="S54" s="168">
        <v>91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2</v>
      </c>
      <c r="AB54" s="168">
        <v>0</v>
      </c>
      <c r="AC54" s="168">
        <v>0</v>
      </c>
      <c r="AD54" s="168">
        <v>0</v>
      </c>
      <c r="AE54" s="168">
        <v>0</v>
      </c>
      <c r="AF54" s="168">
        <v>0</v>
      </c>
      <c r="AG54" s="168">
        <v>80</v>
      </c>
      <c r="AH54" s="168">
        <v>12</v>
      </c>
      <c r="AI54" s="168">
        <v>47</v>
      </c>
      <c r="AJ54" s="168">
        <v>41</v>
      </c>
      <c r="AK54" s="168">
        <v>3</v>
      </c>
      <c r="AL54" s="191">
        <v>1</v>
      </c>
      <c r="AM54" s="167">
        <v>180</v>
      </c>
      <c r="AN54" s="168">
        <v>179</v>
      </c>
      <c r="AO54" s="168">
        <v>1</v>
      </c>
      <c r="AP54" s="168">
        <v>39</v>
      </c>
      <c r="AQ54" s="168">
        <v>179</v>
      </c>
      <c r="AR54" s="168">
        <v>179</v>
      </c>
      <c r="AS54" s="168">
        <v>6</v>
      </c>
      <c r="AT54" s="168">
        <v>0</v>
      </c>
      <c r="AU54" s="168">
        <v>0</v>
      </c>
      <c r="AV54" s="192">
        <v>173</v>
      </c>
      <c r="AW54" s="190">
        <v>0</v>
      </c>
      <c r="AX54" s="168">
        <v>15</v>
      </c>
      <c r="AY54" s="168">
        <v>0</v>
      </c>
      <c r="AZ54" s="191">
        <v>27</v>
      </c>
      <c r="BA54" s="167">
        <v>56</v>
      </c>
      <c r="BB54" s="168">
        <v>56</v>
      </c>
      <c r="BC54" s="168">
        <v>0</v>
      </c>
      <c r="BD54" s="168">
        <v>26</v>
      </c>
      <c r="BE54" s="168">
        <v>56</v>
      </c>
      <c r="BF54" s="192">
        <v>56</v>
      </c>
      <c r="BG54" s="315"/>
      <c r="BH54" s="315"/>
    </row>
    <row r="55" spans="1:60" ht="13.5">
      <c r="A55" s="316" t="s">
        <v>433</v>
      </c>
      <c r="B55" s="200">
        <f>SUM(B44:B54)</f>
        <v>883</v>
      </c>
      <c r="C55" s="172">
        <f t="shared" ref="C55:BF55" si="4">SUM(C44:C54)</f>
        <v>38</v>
      </c>
      <c r="D55" s="173">
        <f t="shared" si="4"/>
        <v>176934.5</v>
      </c>
      <c r="E55" s="172">
        <f t="shared" si="4"/>
        <v>103</v>
      </c>
      <c r="F55" s="172">
        <f t="shared" si="4"/>
        <v>83</v>
      </c>
      <c r="G55" s="172">
        <f t="shared" si="4"/>
        <v>794</v>
      </c>
      <c r="H55" s="172">
        <f t="shared" si="4"/>
        <v>36</v>
      </c>
      <c r="I55" s="173">
        <f t="shared" si="4"/>
        <v>164626.5</v>
      </c>
      <c r="J55" s="174">
        <f>((F44+G44)*J44+(F45+G45)*J45+(F46+G46)*J46+(F47+G47)*J47+(F48+G48)*J48+(F49+G49)*J49+(F50+G50)*J50+(F51+G51)*J51+(F52+G52)*J52+(F53+G53)*J53+(F54+G54)*J54)/(F55+G55)</f>
        <v>7.3711402508551878</v>
      </c>
      <c r="K55" s="193">
        <f t="shared" si="4"/>
        <v>791</v>
      </c>
      <c r="L55" s="172">
        <f t="shared" si="4"/>
        <v>790</v>
      </c>
      <c r="M55" s="172">
        <f t="shared" si="4"/>
        <v>1</v>
      </c>
      <c r="N55" s="172">
        <f t="shared" si="4"/>
        <v>326</v>
      </c>
      <c r="O55" s="172">
        <f t="shared" si="4"/>
        <v>790</v>
      </c>
      <c r="P55" s="172">
        <f t="shared" si="4"/>
        <v>790</v>
      </c>
      <c r="Q55" s="172">
        <f t="shared" si="4"/>
        <v>7</v>
      </c>
      <c r="R55" s="172">
        <f t="shared" si="4"/>
        <v>265</v>
      </c>
      <c r="S55" s="172">
        <f t="shared" si="4"/>
        <v>790</v>
      </c>
      <c r="T55" s="172">
        <f t="shared" si="4"/>
        <v>2</v>
      </c>
      <c r="U55" s="172">
        <f t="shared" si="4"/>
        <v>11</v>
      </c>
      <c r="V55" s="172">
        <f t="shared" si="4"/>
        <v>0</v>
      </c>
      <c r="W55" s="172">
        <f t="shared" si="4"/>
        <v>0</v>
      </c>
      <c r="X55" s="172">
        <f t="shared" si="4"/>
        <v>15</v>
      </c>
      <c r="Y55" s="172">
        <f t="shared" si="4"/>
        <v>3</v>
      </c>
      <c r="Z55" s="172">
        <f t="shared" si="4"/>
        <v>0</v>
      </c>
      <c r="AA55" s="172">
        <f t="shared" si="4"/>
        <v>39</v>
      </c>
      <c r="AB55" s="172">
        <f t="shared" si="4"/>
        <v>5</v>
      </c>
      <c r="AC55" s="172">
        <f t="shared" si="4"/>
        <v>0</v>
      </c>
      <c r="AD55" s="172">
        <f t="shared" si="4"/>
        <v>0</v>
      </c>
      <c r="AE55" s="172">
        <f t="shared" si="4"/>
        <v>2</v>
      </c>
      <c r="AF55" s="172">
        <f t="shared" si="4"/>
        <v>57</v>
      </c>
      <c r="AG55" s="172">
        <f t="shared" si="4"/>
        <v>605</v>
      </c>
      <c r="AH55" s="172">
        <f t="shared" si="4"/>
        <v>129</v>
      </c>
      <c r="AI55" s="172">
        <f t="shared" si="4"/>
        <v>646</v>
      </c>
      <c r="AJ55" s="172">
        <f t="shared" si="4"/>
        <v>131</v>
      </c>
      <c r="AK55" s="172">
        <f t="shared" si="4"/>
        <v>3</v>
      </c>
      <c r="AL55" s="194">
        <f t="shared" si="4"/>
        <v>11</v>
      </c>
      <c r="AM55" s="171">
        <f t="shared" si="4"/>
        <v>1708</v>
      </c>
      <c r="AN55" s="172">
        <f t="shared" si="4"/>
        <v>1705</v>
      </c>
      <c r="AO55" s="172">
        <f t="shared" si="4"/>
        <v>3</v>
      </c>
      <c r="AP55" s="172">
        <f t="shared" si="4"/>
        <v>707</v>
      </c>
      <c r="AQ55" s="172">
        <f t="shared" si="4"/>
        <v>1474</v>
      </c>
      <c r="AR55" s="172">
        <f t="shared" si="4"/>
        <v>1696</v>
      </c>
      <c r="AS55" s="172">
        <f t="shared" si="4"/>
        <v>84</v>
      </c>
      <c r="AT55" s="172">
        <f t="shared" si="4"/>
        <v>15</v>
      </c>
      <c r="AU55" s="172">
        <f t="shared" si="4"/>
        <v>15</v>
      </c>
      <c r="AV55" s="195">
        <f t="shared" si="4"/>
        <v>1507</v>
      </c>
      <c r="AW55" s="193">
        <f t="shared" si="4"/>
        <v>76</v>
      </c>
      <c r="AX55" s="172">
        <f t="shared" si="4"/>
        <v>74</v>
      </c>
      <c r="AY55" s="172">
        <f t="shared" si="4"/>
        <v>111</v>
      </c>
      <c r="AZ55" s="194">
        <f t="shared" si="4"/>
        <v>95</v>
      </c>
      <c r="BA55" s="171">
        <f t="shared" si="4"/>
        <v>322</v>
      </c>
      <c r="BB55" s="172">
        <f t="shared" si="4"/>
        <v>322</v>
      </c>
      <c r="BC55" s="172">
        <f t="shared" si="4"/>
        <v>0</v>
      </c>
      <c r="BD55" s="172">
        <f t="shared" si="4"/>
        <v>149</v>
      </c>
      <c r="BE55" s="172">
        <f t="shared" si="4"/>
        <v>322</v>
      </c>
      <c r="BF55" s="195">
        <f t="shared" si="4"/>
        <v>322</v>
      </c>
      <c r="BG55" s="317"/>
      <c r="BH55" s="317"/>
    </row>
    <row r="56" spans="1:60">
      <c r="A56" s="312" t="s">
        <v>434</v>
      </c>
      <c r="B56" s="126">
        <v>140</v>
      </c>
      <c r="C56" s="168">
        <v>1</v>
      </c>
      <c r="D56" s="169">
        <v>16733.7</v>
      </c>
      <c r="E56" s="168">
        <v>16</v>
      </c>
      <c r="F56" s="168">
        <v>12</v>
      </c>
      <c r="G56" s="168">
        <v>127</v>
      </c>
      <c r="H56" s="168">
        <v>1</v>
      </c>
      <c r="I56" s="169">
        <v>15414.9</v>
      </c>
      <c r="J56" s="170">
        <v>7</v>
      </c>
      <c r="K56" s="190">
        <v>127</v>
      </c>
      <c r="L56" s="168">
        <v>127</v>
      </c>
      <c r="M56" s="168">
        <v>0</v>
      </c>
      <c r="N56" s="168">
        <v>55</v>
      </c>
      <c r="O56" s="168">
        <v>127</v>
      </c>
      <c r="P56" s="168">
        <v>127</v>
      </c>
      <c r="Q56" s="168">
        <v>3</v>
      </c>
      <c r="R56" s="168">
        <v>39</v>
      </c>
      <c r="S56" s="168">
        <v>127</v>
      </c>
      <c r="T56" s="168">
        <v>1</v>
      </c>
      <c r="U56" s="168">
        <v>0</v>
      </c>
      <c r="V56" s="168">
        <v>0</v>
      </c>
      <c r="W56" s="168">
        <v>0</v>
      </c>
      <c r="X56" s="168">
        <v>3</v>
      </c>
      <c r="Y56" s="168">
        <v>0</v>
      </c>
      <c r="Z56" s="168">
        <v>0</v>
      </c>
      <c r="AA56" s="168">
        <v>5</v>
      </c>
      <c r="AB56" s="168">
        <v>0</v>
      </c>
      <c r="AC56" s="168">
        <v>0</v>
      </c>
      <c r="AD56" s="168">
        <v>0</v>
      </c>
      <c r="AE56" s="168">
        <v>0</v>
      </c>
      <c r="AF56" s="168">
        <v>18</v>
      </c>
      <c r="AG56" s="168">
        <v>85</v>
      </c>
      <c r="AH56" s="168">
        <v>24</v>
      </c>
      <c r="AI56" s="168">
        <v>112</v>
      </c>
      <c r="AJ56" s="168">
        <v>13</v>
      </c>
      <c r="AK56" s="168">
        <v>0</v>
      </c>
      <c r="AL56" s="191">
        <v>2</v>
      </c>
      <c r="AM56" s="167">
        <v>225</v>
      </c>
      <c r="AN56" s="168">
        <v>225</v>
      </c>
      <c r="AO56" s="168">
        <v>0</v>
      </c>
      <c r="AP56" s="168">
        <v>96</v>
      </c>
      <c r="AQ56" s="168">
        <v>225</v>
      </c>
      <c r="AR56" s="168">
        <v>225</v>
      </c>
      <c r="AS56" s="168">
        <v>13</v>
      </c>
      <c r="AT56" s="168">
        <v>1</v>
      </c>
      <c r="AU56" s="168">
        <v>0</v>
      </c>
      <c r="AV56" s="192">
        <v>194</v>
      </c>
      <c r="AW56" s="190">
        <v>10</v>
      </c>
      <c r="AX56" s="168">
        <v>8</v>
      </c>
      <c r="AY56" s="168">
        <v>204</v>
      </c>
      <c r="AZ56" s="191">
        <v>116</v>
      </c>
      <c r="BA56" s="167">
        <v>53</v>
      </c>
      <c r="BB56" s="168">
        <v>53</v>
      </c>
      <c r="BC56" s="168">
        <v>0</v>
      </c>
      <c r="BD56" s="168">
        <v>27</v>
      </c>
      <c r="BE56" s="168">
        <v>53</v>
      </c>
      <c r="BF56" s="192">
        <v>53</v>
      </c>
      <c r="BG56" s="315"/>
      <c r="BH56" s="315"/>
    </row>
    <row r="57" spans="1:60">
      <c r="A57" s="312" t="s">
        <v>435</v>
      </c>
      <c r="B57" s="126">
        <v>99</v>
      </c>
      <c r="C57" s="168">
        <v>4</v>
      </c>
      <c r="D57" s="169">
        <v>19786.400000000001</v>
      </c>
      <c r="E57" s="168">
        <v>12</v>
      </c>
      <c r="F57" s="168">
        <v>8</v>
      </c>
      <c r="G57" s="168">
        <v>70</v>
      </c>
      <c r="H57" s="168">
        <v>4</v>
      </c>
      <c r="I57" s="169">
        <v>14166.8</v>
      </c>
      <c r="J57" s="170">
        <v>6.9</v>
      </c>
      <c r="K57" s="190">
        <v>70</v>
      </c>
      <c r="L57" s="168">
        <v>70</v>
      </c>
      <c r="M57" s="168">
        <v>0</v>
      </c>
      <c r="N57" s="168">
        <v>35</v>
      </c>
      <c r="O57" s="168">
        <v>70</v>
      </c>
      <c r="P57" s="168">
        <v>70</v>
      </c>
      <c r="Q57" s="168">
        <v>1</v>
      </c>
      <c r="R57" s="168">
        <v>19</v>
      </c>
      <c r="S57" s="168">
        <v>70</v>
      </c>
      <c r="T57" s="168">
        <v>0</v>
      </c>
      <c r="U57" s="168">
        <v>3</v>
      </c>
      <c r="V57" s="168">
        <v>0</v>
      </c>
      <c r="W57" s="168">
        <v>0</v>
      </c>
      <c r="X57" s="168">
        <v>2</v>
      </c>
      <c r="Y57" s="168">
        <v>0</v>
      </c>
      <c r="Z57" s="168">
        <v>0</v>
      </c>
      <c r="AA57" s="168">
        <v>4</v>
      </c>
      <c r="AB57" s="168">
        <v>0</v>
      </c>
      <c r="AC57" s="168">
        <v>0</v>
      </c>
      <c r="AD57" s="168">
        <v>0</v>
      </c>
      <c r="AE57" s="168">
        <v>2</v>
      </c>
      <c r="AF57" s="168">
        <v>4</v>
      </c>
      <c r="AG57" s="168">
        <v>57</v>
      </c>
      <c r="AH57" s="168">
        <v>9</v>
      </c>
      <c r="AI57" s="168">
        <v>59</v>
      </c>
      <c r="AJ57" s="168">
        <v>11</v>
      </c>
      <c r="AK57" s="168">
        <v>0</v>
      </c>
      <c r="AL57" s="191">
        <v>0</v>
      </c>
      <c r="AM57" s="167">
        <v>106</v>
      </c>
      <c r="AN57" s="168">
        <v>106</v>
      </c>
      <c r="AO57" s="168">
        <v>0</v>
      </c>
      <c r="AP57" s="168">
        <v>49</v>
      </c>
      <c r="AQ57" s="168">
        <v>106</v>
      </c>
      <c r="AR57" s="168">
        <v>106</v>
      </c>
      <c r="AS57" s="168">
        <v>2</v>
      </c>
      <c r="AT57" s="168">
        <v>0</v>
      </c>
      <c r="AU57" s="168">
        <v>0</v>
      </c>
      <c r="AV57" s="192">
        <v>104</v>
      </c>
      <c r="AW57" s="190">
        <v>11</v>
      </c>
      <c r="AX57" s="168">
        <v>3</v>
      </c>
      <c r="AY57" s="168">
        <v>0</v>
      </c>
      <c r="AZ57" s="191">
        <v>0</v>
      </c>
      <c r="BA57" s="167">
        <v>18</v>
      </c>
      <c r="BB57" s="168">
        <v>18</v>
      </c>
      <c r="BC57" s="168">
        <v>0</v>
      </c>
      <c r="BD57" s="168">
        <v>10</v>
      </c>
      <c r="BE57" s="168">
        <v>18</v>
      </c>
      <c r="BF57" s="192">
        <v>18</v>
      </c>
      <c r="BG57" s="315"/>
      <c r="BH57" s="315"/>
    </row>
    <row r="58" spans="1:60">
      <c r="A58" s="312" t="s">
        <v>436</v>
      </c>
      <c r="B58" s="126">
        <v>472</v>
      </c>
      <c r="C58" s="168">
        <v>16</v>
      </c>
      <c r="D58" s="169">
        <v>80754.8</v>
      </c>
      <c r="E58" s="168">
        <v>36</v>
      </c>
      <c r="F58" s="168">
        <v>36</v>
      </c>
      <c r="G58" s="168">
        <v>425</v>
      </c>
      <c r="H58" s="168">
        <v>16</v>
      </c>
      <c r="I58" s="169">
        <v>71276.800000000003</v>
      </c>
      <c r="J58" s="170">
        <v>5</v>
      </c>
      <c r="K58" s="190">
        <v>431</v>
      </c>
      <c r="L58" s="168">
        <v>422</v>
      </c>
      <c r="M58" s="168">
        <v>9</v>
      </c>
      <c r="N58" s="168">
        <v>220</v>
      </c>
      <c r="O58" s="168">
        <v>422</v>
      </c>
      <c r="P58" s="168">
        <v>387</v>
      </c>
      <c r="Q58" s="168">
        <v>3</v>
      </c>
      <c r="R58" s="168">
        <v>67</v>
      </c>
      <c r="S58" s="168">
        <v>381</v>
      </c>
      <c r="T58" s="168">
        <v>2</v>
      </c>
      <c r="U58" s="168">
        <v>5</v>
      </c>
      <c r="V58" s="168">
        <v>0</v>
      </c>
      <c r="W58" s="168">
        <v>0</v>
      </c>
      <c r="X58" s="168">
        <v>1</v>
      </c>
      <c r="Y58" s="168">
        <v>2</v>
      </c>
      <c r="Z58" s="168">
        <v>0</v>
      </c>
      <c r="AA58" s="168">
        <v>22</v>
      </c>
      <c r="AB58" s="168">
        <v>0</v>
      </c>
      <c r="AC58" s="168">
        <v>0</v>
      </c>
      <c r="AD58" s="168">
        <v>0</v>
      </c>
      <c r="AE58" s="168">
        <v>1</v>
      </c>
      <c r="AF58" s="168">
        <v>97</v>
      </c>
      <c r="AG58" s="168">
        <v>309</v>
      </c>
      <c r="AH58" s="168">
        <v>25</v>
      </c>
      <c r="AI58" s="168">
        <v>409</v>
      </c>
      <c r="AJ58" s="168">
        <v>21</v>
      </c>
      <c r="AK58" s="168">
        <v>0</v>
      </c>
      <c r="AL58" s="191">
        <v>1</v>
      </c>
      <c r="AM58" s="167">
        <v>825</v>
      </c>
      <c r="AN58" s="168">
        <v>806</v>
      </c>
      <c r="AO58" s="168">
        <v>19</v>
      </c>
      <c r="AP58" s="168">
        <v>413</v>
      </c>
      <c r="AQ58" s="168">
        <v>806</v>
      </c>
      <c r="AR58" s="168">
        <v>811</v>
      </c>
      <c r="AS58" s="168">
        <v>5</v>
      </c>
      <c r="AT58" s="168">
        <v>3</v>
      </c>
      <c r="AU58" s="168">
        <v>12</v>
      </c>
      <c r="AV58" s="192">
        <v>791</v>
      </c>
      <c r="AW58" s="190">
        <v>8</v>
      </c>
      <c r="AX58" s="168">
        <v>10</v>
      </c>
      <c r="AY58" s="168">
        <v>8</v>
      </c>
      <c r="AZ58" s="191">
        <v>18</v>
      </c>
      <c r="BA58" s="167">
        <v>207</v>
      </c>
      <c r="BB58" s="168">
        <v>205</v>
      </c>
      <c r="BC58" s="168">
        <v>2</v>
      </c>
      <c r="BD58" s="168">
        <v>109</v>
      </c>
      <c r="BE58" s="168">
        <v>205</v>
      </c>
      <c r="BF58" s="192">
        <v>206</v>
      </c>
      <c r="BG58" s="315"/>
      <c r="BH58" s="315"/>
    </row>
    <row r="59" spans="1:60">
      <c r="A59" s="312" t="s">
        <v>437</v>
      </c>
      <c r="B59" s="126">
        <v>133</v>
      </c>
      <c r="C59" s="168">
        <v>9</v>
      </c>
      <c r="D59" s="169">
        <v>32533.200000000001</v>
      </c>
      <c r="E59" s="168">
        <v>9</v>
      </c>
      <c r="F59" s="168">
        <v>6</v>
      </c>
      <c r="G59" s="168">
        <v>116</v>
      </c>
      <c r="H59" s="168">
        <v>9</v>
      </c>
      <c r="I59" s="169">
        <v>27994.799999999999</v>
      </c>
      <c r="J59" s="170">
        <v>6</v>
      </c>
      <c r="K59" s="190">
        <v>117</v>
      </c>
      <c r="L59" s="168">
        <v>116</v>
      </c>
      <c r="M59" s="168">
        <v>1</v>
      </c>
      <c r="N59" s="168">
        <v>57</v>
      </c>
      <c r="O59" s="168">
        <v>116</v>
      </c>
      <c r="P59" s="168">
        <v>117</v>
      </c>
      <c r="Q59" s="168">
        <v>0</v>
      </c>
      <c r="R59" s="168">
        <v>29</v>
      </c>
      <c r="S59" s="168">
        <v>117</v>
      </c>
      <c r="T59" s="168">
        <v>1</v>
      </c>
      <c r="U59" s="168">
        <v>0</v>
      </c>
      <c r="V59" s="168">
        <v>0</v>
      </c>
      <c r="W59" s="168">
        <v>0</v>
      </c>
      <c r="X59" s="168">
        <v>2</v>
      </c>
      <c r="Y59" s="168">
        <v>1</v>
      </c>
      <c r="Z59" s="168">
        <v>0</v>
      </c>
      <c r="AA59" s="168">
        <v>2</v>
      </c>
      <c r="AB59" s="168">
        <v>0</v>
      </c>
      <c r="AC59" s="168">
        <v>0</v>
      </c>
      <c r="AD59" s="168">
        <v>0</v>
      </c>
      <c r="AE59" s="168">
        <v>0</v>
      </c>
      <c r="AF59" s="168">
        <v>8</v>
      </c>
      <c r="AG59" s="168">
        <v>98</v>
      </c>
      <c r="AH59" s="168">
        <v>11</v>
      </c>
      <c r="AI59" s="168">
        <v>106</v>
      </c>
      <c r="AJ59" s="168">
        <v>11</v>
      </c>
      <c r="AK59" s="168">
        <v>0</v>
      </c>
      <c r="AL59" s="191">
        <v>0</v>
      </c>
      <c r="AM59" s="167">
        <v>128</v>
      </c>
      <c r="AN59" s="168">
        <v>125</v>
      </c>
      <c r="AO59" s="168">
        <v>3</v>
      </c>
      <c r="AP59" s="168">
        <v>61</v>
      </c>
      <c r="AQ59" s="168">
        <v>125</v>
      </c>
      <c r="AR59" s="168">
        <v>127</v>
      </c>
      <c r="AS59" s="168">
        <v>3</v>
      </c>
      <c r="AT59" s="168">
        <v>2</v>
      </c>
      <c r="AU59" s="168">
        <v>10</v>
      </c>
      <c r="AV59" s="192">
        <v>108</v>
      </c>
      <c r="AW59" s="190">
        <v>3</v>
      </c>
      <c r="AX59" s="168">
        <v>0</v>
      </c>
      <c r="AY59" s="168">
        <v>2</v>
      </c>
      <c r="AZ59" s="191">
        <v>0</v>
      </c>
      <c r="BA59" s="167">
        <v>40</v>
      </c>
      <c r="BB59" s="168">
        <v>40</v>
      </c>
      <c r="BC59" s="168">
        <v>0</v>
      </c>
      <c r="BD59" s="168">
        <v>17</v>
      </c>
      <c r="BE59" s="168">
        <v>40</v>
      </c>
      <c r="BF59" s="192">
        <v>40</v>
      </c>
      <c r="BG59" s="315"/>
      <c r="BH59" s="315"/>
    </row>
    <row r="60" spans="1:60">
      <c r="A60" s="312" t="s">
        <v>438</v>
      </c>
      <c r="B60" s="126">
        <v>63</v>
      </c>
      <c r="C60" s="168">
        <v>5</v>
      </c>
      <c r="D60" s="169">
        <v>13845.6</v>
      </c>
      <c r="E60" s="168">
        <v>11</v>
      </c>
      <c r="F60" s="168">
        <v>0</v>
      </c>
      <c r="G60" s="168">
        <v>62</v>
      </c>
      <c r="H60" s="168">
        <v>5</v>
      </c>
      <c r="I60" s="169">
        <v>13694.4</v>
      </c>
      <c r="J60" s="170">
        <v>6</v>
      </c>
      <c r="K60" s="190">
        <v>63</v>
      </c>
      <c r="L60" s="168">
        <v>62</v>
      </c>
      <c r="M60" s="168">
        <v>1</v>
      </c>
      <c r="N60" s="168">
        <v>56</v>
      </c>
      <c r="O60" s="168">
        <v>62</v>
      </c>
      <c r="P60" s="168">
        <v>63</v>
      </c>
      <c r="Q60" s="168">
        <v>0</v>
      </c>
      <c r="R60" s="168">
        <v>17</v>
      </c>
      <c r="S60" s="168">
        <v>63</v>
      </c>
      <c r="T60" s="168">
        <v>0</v>
      </c>
      <c r="U60" s="168">
        <v>0</v>
      </c>
      <c r="V60" s="168">
        <v>0</v>
      </c>
      <c r="W60" s="168">
        <v>0</v>
      </c>
      <c r="X60" s="168">
        <v>1</v>
      </c>
      <c r="Y60" s="168">
        <v>0</v>
      </c>
      <c r="Z60" s="168">
        <v>0</v>
      </c>
      <c r="AA60" s="168">
        <v>3</v>
      </c>
      <c r="AB60" s="168">
        <v>0</v>
      </c>
      <c r="AC60" s="168">
        <v>0</v>
      </c>
      <c r="AD60" s="168">
        <v>0</v>
      </c>
      <c r="AE60" s="168">
        <v>0</v>
      </c>
      <c r="AF60" s="168">
        <v>6</v>
      </c>
      <c r="AG60" s="168">
        <v>54</v>
      </c>
      <c r="AH60" s="168">
        <v>3</v>
      </c>
      <c r="AI60" s="168">
        <v>56</v>
      </c>
      <c r="AJ60" s="168">
        <v>7</v>
      </c>
      <c r="AK60" s="168">
        <v>0</v>
      </c>
      <c r="AL60" s="191">
        <v>0</v>
      </c>
      <c r="AM60" s="167">
        <v>86</v>
      </c>
      <c r="AN60" s="168">
        <v>84</v>
      </c>
      <c r="AO60" s="168">
        <v>2</v>
      </c>
      <c r="AP60" s="168">
        <v>35</v>
      </c>
      <c r="AQ60" s="168">
        <v>84</v>
      </c>
      <c r="AR60" s="168">
        <v>85</v>
      </c>
      <c r="AS60" s="168">
        <v>2</v>
      </c>
      <c r="AT60" s="168">
        <v>0</v>
      </c>
      <c r="AU60" s="168">
        <v>0</v>
      </c>
      <c r="AV60" s="192">
        <v>79</v>
      </c>
      <c r="AW60" s="190">
        <v>1</v>
      </c>
      <c r="AX60" s="168">
        <v>5</v>
      </c>
      <c r="AY60" s="168">
        <v>0</v>
      </c>
      <c r="AZ60" s="191">
        <v>0</v>
      </c>
      <c r="BA60" s="167">
        <v>1</v>
      </c>
      <c r="BB60" s="168">
        <v>1</v>
      </c>
      <c r="BC60" s="168">
        <v>0</v>
      </c>
      <c r="BD60" s="168">
        <v>1</v>
      </c>
      <c r="BE60" s="168">
        <v>1</v>
      </c>
      <c r="BF60" s="192">
        <v>1</v>
      </c>
      <c r="BG60" s="315"/>
      <c r="BH60" s="315"/>
    </row>
    <row r="61" spans="1:60">
      <c r="A61" s="312" t="s">
        <v>439</v>
      </c>
      <c r="B61" s="126">
        <v>645</v>
      </c>
      <c r="C61" s="168">
        <v>34</v>
      </c>
      <c r="D61" s="169">
        <v>114807.6</v>
      </c>
      <c r="E61" s="168">
        <v>38</v>
      </c>
      <c r="F61" s="168">
        <v>38</v>
      </c>
      <c r="G61" s="168">
        <v>641</v>
      </c>
      <c r="H61" s="168">
        <v>34</v>
      </c>
      <c r="I61" s="169">
        <v>113910</v>
      </c>
      <c r="J61" s="170">
        <v>5.9</v>
      </c>
      <c r="K61" s="190">
        <v>651</v>
      </c>
      <c r="L61" s="168">
        <v>641</v>
      </c>
      <c r="M61" s="168">
        <v>10</v>
      </c>
      <c r="N61" s="168">
        <v>274</v>
      </c>
      <c r="O61" s="168">
        <v>641</v>
      </c>
      <c r="P61" s="168">
        <v>641</v>
      </c>
      <c r="Q61" s="168">
        <v>6</v>
      </c>
      <c r="R61" s="168">
        <v>108</v>
      </c>
      <c r="S61" s="168">
        <v>641</v>
      </c>
      <c r="T61" s="168">
        <v>0</v>
      </c>
      <c r="U61" s="168">
        <v>8</v>
      </c>
      <c r="V61" s="168">
        <v>0</v>
      </c>
      <c r="W61" s="168">
        <v>0</v>
      </c>
      <c r="X61" s="168">
        <v>5</v>
      </c>
      <c r="Y61" s="168">
        <v>0</v>
      </c>
      <c r="Z61" s="168">
        <v>0</v>
      </c>
      <c r="AA61" s="168">
        <v>18</v>
      </c>
      <c r="AB61" s="168">
        <v>0</v>
      </c>
      <c r="AC61" s="168">
        <v>0</v>
      </c>
      <c r="AD61" s="168">
        <v>0</v>
      </c>
      <c r="AE61" s="168">
        <v>0</v>
      </c>
      <c r="AF61" s="168">
        <v>96</v>
      </c>
      <c r="AG61" s="168">
        <v>508</v>
      </c>
      <c r="AH61" s="168">
        <v>47</v>
      </c>
      <c r="AI61" s="168">
        <v>607</v>
      </c>
      <c r="AJ61" s="168">
        <v>41</v>
      </c>
      <c r="AK61" s="168">
        <v>0</v>
      </c>
      <c r="AL61" s="191">
        <v>3</v>
      </c>
      <c r="AM61" s="167">
        <v>720</v>
      </c>
      <c r="AN61" s="168">
        <v>684</v>
      </c>
      <c r="AO61" s="168">
        <v>36</v>
      </c>
      <c r="AP61" s="168">
        <v>300</v>
      </c>
      <c r="AQ61" s="168">
        <v>684</v>
      </c>
      <c r="AR61" s="168">
        <v>692</v>
      </c>
      <c r="AS61" s="168">
        <v>1</v>
      </c>
      <c r="AT61" s="168">
        <v>6</v>
      </c>
      <c r="AU61" s="168">
        <v>0</v>
      </c>
      <c r="AV61" s="192">
        <v>187</v>
      </c>
      <c r="AW61" s="190">
        <v>11</v>
      </c>
      <c r="AX61" s="168">
        <v>12</v>
      </c>
      <c r="AY61" s="168">
        <v>10</v>
      </c>
      <c r="AZ61" s="191">
        <v>65</v>
      </c>
      <c r="BA61" s="167">
        <v>0</v>
      </c>
      <c r="BB61" s="168">
        <v>0</v>
      </c>
      <c r="BC61" s="168">
        <v>0</v>
      </c>
      <c r="BD61" s="168">
        <v>0</v>
      </c>
      <c r="BE61" s="168">
        <v>0</v>
      </c>
      <c r="BF61" s="192">
        <v>0</v>
      </c>
      <c r="BG61" s="315"/>
      <c r="BH61" s="315"/>
    </row>
    <row r="62" spans="1:60">
      <c r="A62" s="312" t="s">
        <v>440</v>
      </c>
      <c r="B62" s="126">
        <v>211</v>
      </c>
      <c r="C62" s="168">
        <v>10</v>
      </c>
      <c r="D62" s="169">
        <v>39987.599999999999</v>
      </c>
      <c r="E62" s="168">
        <v>14</v>
      </c>
      <c r="F62" s="168">
        <v>14</v>
      </c>
      <c r="G62" s="168">
        <v>211</v>
      </c>
      <c r="H62" s="168">
        <v>10</v>
      </c>
      <c r="I62" s="169">
        <v>39987.599999999999</v>
      </c>
      <c r="J62" s="170">
        <v>6</v>
      </c>
      <c r="K62" s="190">
        <v>212</v>
      </c>
      <c r="L62" s="168">
        <v>211</v>
      </c>
      <c r="M62" s="168">
        <v>1</v>
      </c>
      <c r="N62" s="168">
        <v>104</v>
      </c>
      <c r="O62" s="168">
        <v>212</v>
      </c>
      <c r="P62" s="168">
        <v>212</v>
      </c>
      <c r="Q62" s="168">
        <v>2</v>
      </c>
      <c r="R62" s="168">
        <v>58</v>
      </c>
      <c r="S62" s="168">
        <v>212</v>
      </c>
      <c r="T62" s="168">
        <v>0</v>
      </c>
      <c r="U62" s="168">
        <v>0</v>
      </c>
      <c r="V62" s="168">
        <v>0</v>
      </c>
      <c r="W62" s="168">
        <v>0</v>
      </c>
      <c r="X62" s="168">
        <v>3</v>
      </c>
      <c r="Y62" s="168">
        <v>0</v>
      </c>
      <c r="Z62" s="168">
        <v>0</v>
      </c>
      <c r="AA62" s="168">
        <v>11</v>
      </c>
      <c r="AB62" s="168">
        <v>1</v>
      </c>
      <c r="AC62" s="168">
        <v>0</v>
      </c>
      <c r="AD62" s="168">
        <v>0</v>
      </c>
      <c r="AE62" s="168">
        <v>0</v>
      </c>
      <c r="AF62" s="168">
        <v>15</v>
      </c>
      <c r="AG62" s="168">
        <v>176</v>
      </c>
      <c r="AH62" s="168">
        <v>21</v>
      </c>
      <c r="AI62" s="168">
        <v>195</v>
      </c>
      <c r="AJ62" s="168">
        <v>15</v>
      </c>
      <c r="AK62" s="168">
        <v>0</v>
      </c>
      <c r="AL62" s="191">
        <v>2</v>
      </c>
      <c r="AM62" s="167">
        <v>212</v>
      </c>
      <c r="AN62" s="168">
        <v>211</v>
      </c>
      <c r="AO62" s="168">
        <v>1</v>
      </c>
      <c r="AP62" s="168">
        <v>104</v>
      </c>
      <c r="AQ62" s="168">
        <v>212</v>
      </c>
      <c r="AR62" s="168">
        <v>212</v>
      </c>
      <c r="AS62" s="168">
        <v>1</v>
      </c>
      <c r="AT62" s="168">
        <v>0</v>
      </c>
      <c r="AU62" s="168">
        <v>0</v>
      </c>
      <c r="AV62" s="192">
        <v>177</v>
      </c>
      <c r="AW62" s="190">
        <v>4</v>
      </c>
      <c r="AX62" s="168">
        <v>8</v>
      </c>
      <c r="AY62" s="168">
        <v>7</v>
      </c>
      <c r="AZ62" s="191">
        <v>65</v>
      </c>
      <c r="BA62" s="167">
        <v>0</v>
      </c>
      <c r="BB62" s="168">
        <v>0</v>
      </c>
      <c r="BC62" s="168">
        <v>0</v>
      </c>
      <c r="BD62" s="168">
        <v>0</v>
      </c>
      <c r="BE62" s="168">
        <v>0</v>
      </c>
      <c r="BF62" s="192">
        <v>0</v>
      </c>
      <c r="BG62" s="315"/>
      <c r="BH62" s="315"/>
    </row>
    <row r="63" spans="1:60">
      <c r="A63" s="312" t="s">
        <v>441</v>
      </c>
      <c r="B63" s="126">
        <v>1121</v>
      </c>
      <c r="C63" s="168">
        <v>47</v>
      </c>
      <c r="D63" s="169">
        <v>213548</v>
      </c>
      <c r="E63" s="168">
        <v>44</v>
      </c>
      <c r="F63" s="168">
        <v>44</v>
      </c>
      <c r="G63" s="168">
        <v>1109</v>
      </c>
      <c r="H63" s="168">
        <v>47</v>
      </c>
      <c r="I63" s="169">
        <v>213548</v>
      </c>
      <c r="J63" s="170">
        <v>10</v>
      </c>
      <c r="K63" s="190">
        <v>1109</v>
      </c>
      <c r="L63" s="168">
        <v>1109</v>
      </c>
      <c r="M63" s="168">
        <v>0</v>
      </c>
      <c r="N63" s="168">
        <v>482</v>
      </c>
      <c r="O63" s="168">
        <v>1109</v>
      </c>
      <c r="P63" s="168">
        <v>1109</v>
      </c>
      <c r="Q63" s="168">
        <v>9</v>
      </c>
      <c r="R63" s="168">
        <v>205</v>
      </c>
      <c r="S63" s="168">
        <v>1109</v>
      </c>
      <c r="T63" s="168">
        <v>0</v>
      </c>
      <c r="U63" s="168">
        <v>0</v>
      </c>
      <c r="V63" s="168">
        <v>0</v>
      </c>
      <c r="W63" s="168">
        <v>0</v>
      </c>
      <c r="X63" s="168">
        <v>19</v>
      </c>
      <c r="Y63" s="168">
        <v>0</v>
      </c>
      <c r="Z63" s="168">
        <v>0</v>
      </c>
      <c r="AA63" s="168">
        <v>26</v>
      </c>
      <c r="AB63" s="168">
        <v>0</v>
      </c>
      <c r="AC63" s="168">
        <v>0</v>
      </c>
      <c r="AD63" s="168">
        <v>0</v>
      </c>
      <c r="AE63" s="168">
        <v>0</v>
      </c>
      <c r="AF63" s="168">
        <v>205</v>
      </c>
      <c r="AG63" s="168">
        <v>821</v>
      </c>
      <c r="AH63" s="168">
        <v>83</v>
      </c>
      <c r="AI63" s="168">
        <v>1043</v>
      </c>
      <c r="AJ63" s="168">
        <v>66</v>
      </c>
      <c r="AK63" s="168">
        <v>0</v>
      </c>
      <c r="AL63" s="191">
        <v>0</v>
      </c>
      <c r="AM63" s="167">
        <v>1137</v>
      </c>
      <c r="AN63" s="168">
        <v>1137</v>
      </c>
      <c r="AO63" s="168">
        <v>0</v>
      </c>
      <c r="AP63" s="168">
        <v>470</v>
      </c>
      <c r="AQ63" s="168">
        <v>470</v>
      </c>
      <c r="AR63" s="168">
        <v>1137</v>
      </c>
      <c r="AS63" s="168">
        <v>12</v>
      </c>
      <c r="AT63" s="168">
        <v>0</v>
      </c>
      <c r="AU63" s="168">
        <v>0</v>
      </c>
      <c r="AV63" s="192">
        <v>1125</v>
      </c>
      <c r="AW63" s="190">
        <v>36</v>
      </c>
      <c r="AX63" s="168">
        <v>68</v>
      </c>
      <c r="AY63" s="168">
        <v>187</v>
      </c>
      <c r="AZ63" s="191">
        <v>0</v>
      </c>
      <c r="BA63" s="167">
        <v>109</v>
      </c>
      <c r="BB63" s="168">
        <v>109</v>
      </c>
      <c r="BC63" s="168">
        <v>0</v>
      </c>
      <c r="BD63" s="168">
        <v>59</v>
      </c>
      <c r="BE63" s="168">
        <v>109</v>
      </c>
      <c r="BF63" s="192">
        <v>109</v>
      </c>
      <c r="BG63" s="315"/>
      <c r="BH63" s="315"/>
    </row>
    <row r="64" spans="1:60">
      <c r="A64" s="312" t="s">
        <v>442</v>
      </c>
      <c r="B64" s="126">
        <v>2143</v>
      </c>
      <c r="C64" s="168">
        <v>85</v>
      </c>
      <c r="D64" s="169">
        <v>256825.2</v>
      </c>
      <c r="E64" s="168">
        <v>101</v>
      </c>
      <c r="F64" s="168">
        <v>101</v>
      </c>
      <c r="G64" s="168">
        <v>2097</v>
      </c>
      <c r="H64" s="168">
        <v>84</v>
      </c>
      <c r="I64" s="169">
        <v>250948.8</v>
      </c>
      <c r="J64" s="170">
        <v>6</v>
      </c>
      <c r="K64" s="190">
        <v>2124</v>
      </c>
      <c r="L64" s="168">
        <v>2097</v>
      </c>
      <c r="M64" s="168">
        <v>27</v>
      </c>
      <c r="N64" s="168">
        <v>936</v>
      </c>
      <c r="O64" s="168">
        <v>2100</v>
      </c>
      <c r="P64" s="168">
        <v>2115</v>
      </c>
      <c r="Q64" s="168">
        <v>43</v>
      </c>
      <c r="R64" s="168">
        <v>297</v>
      </c>
      <c r="S64" s="168">
        <v>2111</v>
      </c>
      <c r="T64" s="168">
        <v>21</v>
      </c>
      <c r="U64" s="168">
        <v>4</v>
      </c>
      <c r="V64" s="168">
        <v>0</v>
      </c>
      <c r="W64" s="168">
        <v>0</v>
      </c>
      <c r="X64" s="168">
        <v>38</v>
      </c>
      <c r="Y64" s="168">
        <v>5</v>
      </c>
      <c r="Z64" s="168">
        <v>0</v>
      </c>
      <c r="AA64" s="168">
        <v>25</v>
      </c>
      <c r="AB64" s="168">
        <v>12</v>
      </c>
      <c r="AC64" s="168">
        <v>0</v>
      </c>
      <c r="AD64" s="168">
        <v>2</v>
      </c>
      <c r="AE64" s="168">
        <v>0</v>
      </c>
      <c r="AF64" s="168">
        <v>579</v>
      </c>
      <c r="AG64" s="168">
        <v>1439</v>
      </c>
      <c r="AH64" s="168">
        <v>106</v>
      </c>
      <c r="AI64" s="168">
        <v>1968</v>
      </c>
      <c r="AJ64" s="168">
        <v>152</v>
      </c>
      <c r="AK64" s="168">
        <v>0</v>
      </c>
      <c r="AL64" s="191">
        <v>4</v>
      </c>
      <c r="AM64" s="167">
        <v>4981</v>
      </c>
      <c r="AN64" s="168">
        <v>4926</v>
      </c>
      <c r="AO64" s="168">
        <v>55</v>
      </c>
      <c r="AP64" s="168">
        <v>2476</v>
      </c>
      <c r="AQ64" s="168">
        <v>4933</v>
      </c>
      <c r="AR64" s="168">
        <v>4957</v>
      </c>
      <c r="AS64" s="168">
        <v>101</v>
      </c>
      <c r="AT64" s="168">
        <v>61</v>
      </c>
      <c r="AU64" s="168">
        <v>6</v>
      </c>
      <c r="AV64" s="192">
        <v>4699</v>
      </c>
      <c r="AW64" s="190">
        <v>134</v>
      </c>
      <c r="AX64" s="168">
        <v>116</v>
      </c>
      <c r="AY64" s="168">
        <v>343</v>
      </c>
      <c r="AZ64" s="191">
        <v>13</v>
      </c>
      <c r="BA64" s="167">
        <v>931</v>
      </c>
      <c r="BB64" s="168">
        <v>925</v>
      </c>
      <c r="BC64" s="168">
        <v>6</v>
      </c>
      <c r="BD64" s="168">
        <v>419</v>
      </c>
      <c r="BE64" s="168">
        <v>925</v>
      </c>
      <c r="BF64" s="192">
        <v>930</v>
      </c>
      <c r="BG64" s="315"/>
      <c r="BH64" s="315"/>
    </row>
    <row r="65" spans="1:60">
      <c r="A65" s="312" t="s">
        <v>443</v>
      </c>
      <c r="B65" s="126">
        <v>570</v>
      </c>
      <c r="C65" s="168">
        <v>26</v>
      </c>
      <c r="D65" s="169">
        <v>128846</v>
      </c>
      <c r="E65" s="168">
        <v>57</v>
      </c>
      <c r="F65" s="168">
        <v>57</v>
      </c>
      <c r="G65" s="168">
        <v>547</v>
      </c>
      <c r="H65" s="168">
        <v>26</v>
      </c>
      <c r="I65" s="169">
        <v>123494.8</v>
      </c>
      <c r="J65" s="170">
        <v>5.5</v>
      </c>
      <c r="K65" s="190">
        <v>557</v>
      </c>
      <c r="L65" s="168">
        <v>547</v>
      </c>
      <c r="M65" s="168">
        <v>10</v>
      </c>
      <c r="N65" s="168">
        <v>264</v>
      </c>
      <c r="O65" s="168">
        <v>551</v>
      </c>
      <c r="P65" s="168">
        <v>552</v>
      </c>
      <c r="Q65" s="168">
        <v>0</v>
      </c>
      <c r="R65" s="168">
        <v>121</v>
      </c>
      <c r="S65" s="168">
        <v>550</v>
      </c>
      <c r="T65" s="168">
        <v>4</v>
      </c>
      <c r="U65" s="168">
        <v>2</v>
      </c>
      <c r="V65" s="168">
        <v>0</v>
      </c>
      <c r="W65" s="168">
        <v>0</v>
      </c>
      <c r="X65" s="168">
        <v>11</v>
      </c>
      <c r="Y65" s="168">
        <v>1</v>
      </c>
      <c r="Z65" s="168">
        <v>0</v>
      </c>
      <c r="AA65" s="168">
        <v>5</v>
      </c>
      <c r="AB65" s="168">
        <v>11</v>
      </c>
      <c r="AC65" s="168">
        <v>0</v>
      </c>
      <c r="AD65" s="168">
        <v>0</v>
      </c>
      <c r="AE65" s="168">
        <v>3</v>
      </c>
      <c r="AF65" s="168">
        <v>57</v>
      </c>
      <c r="AG65" s="168">
        <v>460</v>
      </c>
      <c r="AH65" s="168">
        <v>40</v>
      </c>
      <c r="AI65" s="168">
        <v>512</v>
      </c>
      <c r="AJ65" s="168">
        <v>44</v>
      </c>
      <c r="AK65" s="168">
        <v>0</v>
      </c>
      <c r="AL65" s="191">
        <v>1</v>
      </c>
      <c r="AM65" s="167">
        <v>557</v>
      </c>
      <c r="AN65" s="168">
        <v>547</v>
      </c>
      <c r="AO65" s="168">
        <v>10</v>
      </c>
      <c r="AP65" s="168">
        <v>264</v>
      </c>
      <c r="AQ65" s="168">
        <v>551</v>
      </c>
      <c r="AR65" s="168">
        <v>552</v>
      </c>
      <c r="AS65" s="168">
        <v>68</v>
      </c>
      <c r="AT65" s="168">
        <v>6</v>
      </c>
      <c r="AU65" s="168">
        <v>6</v>
      </c>
      <c r="AV65" s="192">
        <v>477</v>
      </c>
      <c r="AW65" s="190">
        <v>43</v>
      </c>
      <c r="AX65" s="168">
        <v>18</v>
      </c>
      <c r="AY65" s="168">
        <v>1140</v>
      </c>
      <c r="AZ65" s="191">
        <v>34</v>
      </c>
      <c r="BA65" s="167">
        <v>0</v>
      </c>
      <c r="BB65" s="168">
        <v>0</v>
      </c>
      <c r="BC65" s="168">
        <v>0</v>
      </c>
      <c r="BD65" s="168">
        <v>0</v>
      </c>
      <c r="BE65" s="168">
        <v>0</v>
      </c>
      <c r="BF65" s="192">
        <v>0</v>
      </c>
      <c r="BG65" s="315"/>
      <c r="BH65" s="315"/>
    </row>
    <row r="66" spans="1:60">
      <c r="A66" s="312" t="s">
        <v>444</v>
      </c>
      <c r="B66" s="126">
        <v>93</v>
      </c>
      <c r="C66" s="168">
        <v>8</v>
      </c>
      <c r="D66" s="169">
        <v>22733.200000000001</v>
      </c>
      <c r="E66" s="168">
        <v>10</v>
      </c>
      <c r="F66" s="168">
        <v>6</v>
      </c>
      <c r="G66" s="168">
        <v>74</v>
      </c>
      <c r="H66" s="168">
        <v>8</v>
      </c>
      <c r="I66" s="169">
        <v>18475.599999999999</v>
      </c>
      <c r="J66" s="170">
        <v>6.5</v>
      </c>
      <c r="K66" s="190">
        <v>74</v>
      </c>
      <c r="L66" s="168">
        <v>74</v>
      </c>
      <c r="M66" s="168">
        <v>0</v>
      </c>
      <c r="N66" s="168">
        <v>43</v>
      </c>
      <c r="O66" s="168">
        <v>74</v>
      </c>
      <c r="P66" s="168">
        <v>74</v>
      </c>
      <c r="Q66" s="168">
        <v>0</v>
      </c>
      <c r="R66" s="168">
        <v>20</v>
      </c>
      <c r="S66" s="168">
        <v>74</v>
      </c>
      <c r="T66" s="168">
        <v>0</v>
      </c>
      <c r="U66" s="168">
        <v>0</v>
      </c>
      <c r="V66" s="168">
        <v>0</v>
      </c>
      <c r="W66" s="168">
        <v>0</v>
      </c>
      <c r="X66" s="168">
        <v>1</v>
      </c>
      <c r="Y66" s="168">
        <v>0</v>
      </c>
      <c r="Z66" s="168">
        <v>0</v>
      </c>
      <c r="AA66" s="168">
        <v>4</v>
      </c>
      <c r="AB66" s="168">
        <v>0</v>
      </c>
      <c r="AC66" s="168">
        <v>0</v>
      </c>
      <c r="AD66" s="168">
        <v>0</v>
      </c>
      <c r="AE66" s="168">
        <v>0</v>
      </c>
      <c r="AF66" s="168">
        <v>7</v>
      </c>
      <c r="AG66" s="168">
        <v>61</v>
      </c>
      <c r="AH66" s="168">
        <v>6</v>
      </c>
      <c r="AI66" s="168">
        <v>62</v>
      </c>
      <c r="AJ66" s="168">
        <v>9</v>
      </c>
      <c r="AK66" s="168">
        <v>0</v>
      </c>
      <c r="AL66" s="191">
        <v>3</v>
      </c>
      <c r="AM66" s="167">
        <v>78</v>
      </c>
      <c r="AN66" s="168">
        <v>78</v>
      </c>
      <c r="AO66" s="168">
        <v>0</v>
      </c>
      <c r="AP66" s="168">
        <v>40</v>
      </c>
      <c r="AQ66" s="168">
        <v>78</v>
      </c>
      <c r="AR66" s="168">
        <v>78</v>
      </c>
      <c r="AS66" s="168">
        <v>2</v>
      </c>
      <c r="AT66" s="168">
        <v>0</v>
      </c>
      <c r="AU66" s="168">
        <v>0</v>
      </c>
      <c r="AV66" s="192">
        <v>32</v>
      </c>
      <c r="AW66" s="190">
        <v>1</v>
      </c>
      <c r="AX66" s="168">
        <v>4</v>
      </c>
      <c r="AY66" s="168">
        <v>0</v>
      </c>
      <c r="AZ66" s="191">
        <v>2</v>
      </c>
      <c r="BA66" s="167">
        <v>27</v>
      </c>
      <c r="BB66" s="168">
        <v>27</v>
      </c>
      <c r="BC66" s="168">
        <v>0</v>
      </c>
      <c r="BD66" s="168">
        <v>17</v>
      </c>
      <c r="BE66" s="168">
        <v>27</v>
      </c>
      <c r="BF66" s="192">
        <v>27</v>
      </c>
      <c r="BG66" s="315"/>
      <c r="BH66" s="315"/>
    </row>
    <row r="67" spans="1:60">
      <c r="A67" s="312" t="s">
        <v>445</v>
      </c>
      <c r="B67" s="126">
        <v>182</v>
      </c>
      <c r="C67" s="168">
        <v>4</v>
      </c>
      <c r="D67" s="169">
        <v>32806.400000000001</v>
      </c>
      <c r="E67" s="168">
        <v>20</v>
      </c>
      <c r="F67" s="168">
        <v>13</v>
      </c>
      <c r="G67" s="168">
        <v>131</v>
      </c>
      <c r="H67" s="168">
        <v>2</v>
      </c>
      <c r="I67" s="169">
        <v>23907.1</v>
      </c>
      <c r="J67" s="170">
        <v>6.3</v>
      </c>
      <c r="K67" s="190">
        <v>131</v>
      </c>
      <c r="L67" s="168">
        <v>131</v>
      </c>
      <c r="M67" s="168">
        <v>0</v>
      </c>
      <c r="N67" s="168">
        <v>82</v>
      </c>
      <c r="O67" s="168">
        <v>131</v>
      </c>
      <c r="P67" s="168">
        <v>131</v>
      </c>
      <c r="Q67" s="168">
        <v>1</v>
      </c>
      <c r="R67" s="168">
        <v>19</v>
      </c>
      <c r="S67" s="168">
        <v>131</v>
      </c>
      <c r="T67" s="168">
        <v>6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3</v>
      </c>
      <c r="AB67" s="168">
        <v>0</v>
      </c>
      <c r="AC67" s="168">
        <v>0</v>
      </c>
      <c r="AD67" s="168">
        <v>0</v>
      </c>
      <c r="AE67" s="168">
        <v>0</v>
      </c>
      <c r="AF67" s="168">
        <v>16</v>
      </c>
      <c r="AG67" s="168">
        <v>108</v>
      </c>
      <c r="AH67" s="168">
        <v>7</v>
      </c>
      <c r="AI67" s="168">
        <v>107</v>
      </c>
      <c r="AJ67" s="168">
        <v>22</v>
      </c>
      <c r="AK67" s="168">
        <v>0</v>
      </c>
      <c r="AL67" s="191">
        <v>2</v>
      </c>
      <c r="AM67" s="167">
        <v>196</v>
      </c>
      <c r="AN67" s="168">
        <v>196</v>
      </c>
      <c r="AO67" s="168">
        <v>0</v>
      </c>
      <c r="AP67" s="168">
        <v>102</v>
      </c>
      <c r="AQ67" s="168">
        <v>196</v>
      </c>
      <c r="AR67" s="168">
        <v>196</v>
      </c>
      <c r="AS67" s="168">
        <v>2</v>
      </c>
      <c r="AT67" s="168">
        <v>0</v>
      </c>
      <c r="AU67" s="168">
        <v>0</v>
      </c>
      <c r="AV67" s="192">
        <v>194</v>
      </c>
      <c r="AW67" s="190">
        <v>3</v>
      </c>
      <c r="AX67" s="168">
        <v>0</v>
      </c>
      <c r="AY67" s="168">
        <v>0</v>
      </c>
      <c r="AZ67" s="191">
        <v>0</v>
      </c>
      <c r="BA67" s="167">
        <v>50</v>
      </c>
      <c r="BB67" s="168">
        <v>50</v>
      </c>
      <c r="BC67" s="168">
        <v>0</v>
      </c>
      <c r="BD67" s="168">
        <v>34</v>
      </c>
      <c r="BE67" s="168">
        <v>50</v>
      </c>
      <c r="BF67" s="192">
        <v>50</v>
      </c>
      <c r="BG67" s="315"/>
      <c r="BH67" s="315"/>
    </row>
    <row r="68" spans="1:60">
      <c r="A68" s="312" t="s">
        <v>446</v>
      </c>
      <c r="B68" s="126">
        <v>234</v>
      </c>
      <c r="C68" s="168">
        <v>14</v>
      </c>
      <c r="D68" s="169">
        <v>53677.2</v>
      </c>
      <c r="E68" s="168">
        <v>15</v>
      </c>
      <c r="F68" s="168">
        <v>8</v>
      </c>
      <c r="G68" s="168">
        <v>169</v>
      </c>
      <c r="H68" s="168">
        <v>6</v>
      </c>
      <c r="I68" s="169">
        <v>37828.6</v>
      </c>
      <c r="J68" s="170">
        <v>7.02</v>
      </c>
      <c r="K68" s="190">
        <v>169</v>
      </c>
      <c r="L68" s="168">
        <v>169</v>
      </c>
      <c r="M68" s="168">
        <v>0</v>
      </c>
      <c r="N68" s="168">
        <v>94</v>
      </c>
      <c r="O68" s="168">
        <v>169</v>
      </c>
      <c r="P68" s="168">
        <v>169</v>
      </c>
      <c r="Q68" s="168">
        <v>0</v>
      </c>
      <c r="R68" s="168">
        <v>41</v>
      </c>
      <c r="S68" s="168">
        <v>169</v>
      </c>
      <c r="T68" s="168">
        <v>0</v>
      </c>
      <c r="U68" s="168">
        <v>37</v>
      </c>
      <c r="V68" s="168">
        <v>0</v>
      </c>
      <c r="W68" s="168">
        <v>0</v>
      </c>
      <c r="X68" s="168">
        <v>5</v>
      </c>
      <c r="Y68" s="168">
        <v>0</v>
      </c>
      <c r="Z68" s="168">
        <v>0</v>
      </c>
      <c r="AA68" s="168">
        <v>5</v>
      </c>
      <c r="AB68" s="168">
        <v>1</v>
      </c>
      <c r="AC68" s="168">
        <v>0</v>
      </c>
      <c r="AD68" s="168">
        <v>0</v>
      </c>
      <c r="AE68" s="168">
        <v>1</v>
      </c>
      <c r="AF68" s="168">
        <v>17</v>
      </c>
      <c r="AG68" s="168">
        <v>141</v>
      </c>
      <c r="AH68" s="168">
        <v>11</v>
      </c>
      <c r="AI68" s="168">
        <v>151</v>
      </c>
      <c r="AJ68" s="168">
        <v>12</v>
      </c>
      <c r="AK68" s="168">
        <v>0</v>
      </c>
      <c r="AL68" s="191">
        <v>6</v>
      </c>
      <c r="AM68" s="167">
        <v>295</v>
      </c>
      <c r="AN68" s="168">
        <v>295</v>
      </c>
      <c r="AO68" s="168">
        <v>0</v>
      </c>
      <c r="AP68" s="168">
        <v>166</v>
      </c>
      <c r="AQ68" s="168">
        <v>295</v>
      </c>
      <c r="AR68" s="168">
        <v>295</v>
      </c>
      <c r="AS68" s="168">
        <v>5</v>
      </c>
      <c r="AT68" s="168">
        <v>1</v>
      </c>
      <c r="AU68" s="168">
        <v>0</v>
      </c>
      <c r="AV68" s="192">
        <v>289</v>
      </c>
      <c r="AW68" s="190">
        <v>10</v>
      </c>
      <c r="AX68" s="168">
        <v>4</v>
      </c>
      <c r="AY68" s="168">
        <v>0</v>
      </c>
      <c r="AZ68" s="191">
        <v>0</v>
      </c>
      <c r="BA68" s="167">
        <v>67</v>
      </c>
      <c r="BB68" s="168">
        <v>67</v>
      </c>
      <c r="BC68" s="168">
        <v>0</v>
      </c>
      <c r="BD68" s="168">
        <v>38</v>
      </c>
      <c r="BE68" s="168">
        <v>67</v>
      </c>
      <c r="BF68" s="192">
        <v>67</v>
      </c>
      <c r="BG68" s="315"/>
      <c r="BH68" s="315"/>
    </row>
    <row r="69" spans="1:60" ht="13.5">
      <c r="A69" s="316" t="s">
        <v>447</v>
      </c>
      <c r="B69" s="200">
        <f>SUM(B56:B68)</f>
        <v>6106</v>
      </c>
      <c r="C69" s="172">
        <f t="shared" ref="C69:BF69" si="5">SUM(C56:C68)</f>
        <v>263</v>
      </c>
      <c r="D69" s="173">
        <f t="shared" si="5"/>
        <v>1026884.9</v>
      </c>
      <c r="E69" s="172">
        <f t="shared" si="5"/>
        <v>383</v>
      </c>
      <c r="F69" s="172">
        <f t="shared" si="5"/>
        <v>343</v>
      </c>
      <c r="G69" s="172">
        <f t="shared" si="5"/>
        <v>5779</v>
      </c>
      <c r="H69" s="172">
        <f t="shared" si="5"/>
        <v>252</v>
      </c>
      <c r="I69" s="173">
        <f t="shared" si="5"/>
        <v>964648.2</v>
      </c>
      <c r="J69" s="174">
        <f>((F56+G56)*J56+(F57+G57)*J57+(F58+G58)*J58+(F59+G59)*J59+(F60+G60)*J60+(F61+G61)*J61+(F62+G62)*J62+(F63+G63)*J63+(F64+G64)*J64+(F65+G65)*J65+(F66+G66)*J66+(F67+G67)*J67+(F68+G68)*J68)/(F69+G69)</f>
        <v>6.6948774910160083</v>
      </c>
      <c r="K69" s="193">
        <f t="shared" si="5"/>
        <v>5835</v>
      </c>
      <c r="L69" s="172">
        <f t="shared" si="5"/>
        <v>5776</v>
      </c>
      <c r="M69" s="172">
        <f t="shared" si="5"/>
        <v>59</v>
      </c>
      <c r="N69" s="172">
        <f t="shared" si="5"/>
        <v>2702</v>
      </c>
      <c r="O69" s="172">
        <f t="shared" si="5"/>
        <v>5784</v>
      </c>
      <c r="P69" s="172">
        <f t="shared" si="5"/>
        <v>5767</v>
      </c>
      <c r="Q69" s="172">
        <f t="shared" si="5"/>
        <v>68</v>
      </c>
      <c r="R69" s="172">
        <f t="shared" si="5"/>
        <v>1040</v>
      </c>
      <c r="S69" s="172">
        <f t="shared" si="5"/>
        <v>5755</v>
      </c>
      <c r="T69" s="172">
        <f t="shared" si="5"/>
        <v>35</v>
      </c>
      <c r="U69" s="172">
        <f t="shared" si="5"/>
        <v>59</v>
      </c>
      <c r="V69" s="172">
        <f t="shared" si="5"/>
        <v>0</v>
      </c>
      <c r="W69" s="172">
        <f t="shared" si="5"/>
        <v>0</v>
      </c>
      <c r="X69" s="172">
        <f t="shared" si="5"/>
        <v>91</v>
      </c>
      <c r="Y69" s="172">
        <f t="shared" si="5"/>
        <v>9</v>
      </c>
      <c r="Z69" s="172">
        <f t="shared" si="5"/>
        <v>0</v>
      </c>
      <c r="AA69" s="172">
        <f t="shared" si="5"/>
        <v>133</v>
      </c>
      <c r="AB69" s="172">
        <f t="shared" si="5"/>
        <v>25</v>
      </c>
      <c r="AC69" s="172">
        <f t="shared" si="5"/>
        <v>0</v>
      </c>
      <c r="AD69" s="172">
        <f t="shared" si="5"/>
        <v>2</v>
      </c>
      <c r="AE69" s="172">
        <f t="shared" si="5"/>
        <v>7</v>
      </c>
      <c r="AF69" s="172">
        <f t="shared" si="5"/>
        <v>1125</v>
      </c>
      <c r="AG69" s="172">
        <f t="shared" si="5"/>
        <v>4317</v>
      </c>
      <c r="AH69" s="172">
        <f t="shared" si="5"/>
        <v>393</v>
      </c>
      <c r="AI69" s="172">
        <f t="shared" si="5"/>
        <v>5387</v>
      </c>
      <c r="AJ69" s="172">
        <f t="shared" si="5"/>
        <v>424</v>
      </c>
      <c r="AK69" s="172">
        <f t="shared" si="5"/>
        <v>0</v>
      </c>
      <c r="AL69" s="194">
        <f t="shared" si="5"/>
        <v>24</v>
      </c>
      <c r="AM69" s="171">
        <f t="shared" si="5"/>
        <v>9546</v>
      </c>
      <c r="AN69" s="172">
        <f t="shared" si="5"/>
        <v>9420</v>
      </c>
      <c r="AO69" s="172">
        <f t="shared" si="5"/>
        <v>126</v>
      </c>
      <c r="AP69" s="172">
        <f t="shared" si="5"/>
        <v>4576</v>
      </c>
      <c r="AQ69" s="172">
        <f t="shared" si="5"/>
        <v>8765</v>
      </c>
      <c r="AR69" s="172">
        <f t="shared" si="5"/>
        <v>9473</v>
      </c>
      <c r="AS69" s="172">
        <f t="shared" si="5"/>
        <v>217</v>
      </c>
      <c r="AT69" s="172">
        <f t="shared" si="5"/>
        <v>80</v>
      </c>
      <c r="AU69" s="172">
        <f t="shared" si="5"/>
        <v>34</v>
      </c>
      <c r="AV69" s="195">
        <f t="shared" si="5"/>
        <v>8456</v>
      </c>
      <c r="AW69" s="193">
        <f t="shared" si="5"/>
        <v>275</v>
      </c>
      <c r="AX69" s="172">
        <f t="shared" si="5"/>
        <v>256</v>
      </c>
      <c r="AY69" s="172">
        <f t="shared" si="5"/>
        <v>1901</v>
      </c>
      <c r="AZ69" s="194">
        <f t="shared" si="5"/>
        <v>313</v>
      </c>
      <c r="BA69" s="171">
        <f t="shared" si="5"/>
        <v>1503</v>
      </c>
      <c r="BB69" s="172">
        <f t="shared" si="5"/>
        <v>1495</v>
      </c>
      <c r="BC69" s="172">
        <f t="shared" si="5"/>
        <v>8</v>
      </c>
      <c r="BD69" s="172">
        <f t="shared" si="5"/>
        <v>731</v>
      </c>
      <c r="BE69" s="172">
        <f t="shared" si="5"/>
        <v>1495</v>
      </c>
      <c r="BF69" s="195">
        <f t="shared" si="5"/>
        <v>1501</v>
      </c>
      <c r="BG69" s="317"/>
      <c r="BH69" s="317"/>
    </row>
    <row r="70" spans="1:60">
      <c r="A70" s="312" t="s">
        <v>448</v>
      </c>
      <c r="B70" s="126">
        <v>373</v>
      </c>
      <c r="C70" s="168">
        <v>11</v>
      </c>
      <c r="D70" s="169">
        <v>20652</v>
      </c>
      <c r="E70" s="168">
        <v>34</v>
      </c>
      <c r="F70" s="168">
        <v>34</v>
      </c>
      <c r="G70" s="168">
        <v>342</v>
      </c>
      <c r="H70" s="168">
        <v>9</v>
      </c>
      <c r="I70" s="169">
        <v>46494.84</v>
      </c>
      <c r="J70" s="170">
        <v>6</v>
      </c>
      <c r="K70" s="190">
        <v>342</v>
      </c>
      <c r="L70" s="168">
        <v>342</v>
      </c>
      <c r="M70" s="168">
        <v>0</v>
      </c>
      <c r="N70" s="168">
        <v>128</v>
      </c>
      <c r="O70" s="168">
        <v>342</v>
      </c>
      <c r="P70" s="168">
        <v>342</v>
      </c>
      <c r="Q70" s="168">
        <v>0</v>
      </c>
      <c r="R70" s="168">
        <v>129</v>
      </c>
      <c r="S70" s="168">
        <v>342</v>
      </c>
      <c r="T70" s="168">
        <v>14</v>
      </c>
      <c r="U70" s="168">
        <v>0</v>
      </c>
      <c r="V70" s="168">
        <v>0</v>
      </c>
      <c r="W70" s="168">
        <v>0</v>
      </c>
      <c r="X70" s="168">
        <v>7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68">
        <v>0</v>
      </c>
      <c r="AE70" s="168">
        <v>0</v>
      </c>
      <c r="AF70" s="168">
        <v>57</v>
      </c>
      <c r="AG70" s="168">
        <v>265</v>
      </c>
      <c r="AH70" s="168">
        <v>20</v>
      </c>
      <c r="AI70" s="168">
        <v>331</v>
      </c>
      <c r="AJ70" s="168">
        <v>1</v>
      </c>
      <c r="AK70" s="168">
        <v>3</v>
      </c>
      <c r="AL70" s="191">
        <v>7</v>
      </c>
      <c r="AM70" s="167">
        <v>342</v>
      </c>
      <c r="AN70" s="168">
        <v>342</v>
      </c>
      <c r="AO70" s="168">
        <v>0</v>
      </c>
      <c r="AP70" s="168">
        <v>128</v>
      </c>
      <c r="AQ70" s="168">
        <v>342</v>
      </c>
      <c r="AR70" s="168">
        <v>342</v>
      </c>
      <c r="AS70" s="168">
        <v>6</v>
      </c>
      <c r="AT70" s="168">
        <v>0</v>
      </c>
      <c r="AU70" s="168">
        <v>0</v>
      </c>
      <c r="AV70" s="192">
        <v>336</v>
      </c>
      <c r="AW70" s="190">
        <v>8</v>
      </c>
      <c r="AX70" s="168">
        <v>14</v>
      </c>
      <c r="AY70" s="168">
        <v>125</v>
      </c>
      <c r="AZ70" s="191">
        <v>86</v>
      </c>
      <c r="BA70" s="167">
        <v>0</v>
      </c>
      <c r="BB70" s="168">
        <v>0</v>
      </c>
      <c r="BC70" s="168">
        <v>0</v>
      </c>
      <c r="BD70" s="168">
        <v>0</v>
      </c>
      <c r="BE70" s="168">
        <v>0</v>
      </c>
      <c r="BF70" s="192">
        <v>0</v>
      </c>
      <c r="BG70" s="315"/>
      <c r="BH70" s="315"/>
    </row>
    <row r="71" spans="1:60">
      <c r="A71" s="312" t="s">
        <v>449</v>
      </c>
      <c r="B71" s="126">
        <v>184</v>
      </c>
      <c r="C71" s="168">
        <v>6</v>
      </c>
      <c r="D71" s="169">
        <v>34374.400000000001</v>
      </c>
      <c r="E71" s="168">
        <v>22</v>
      </c>
      <c r="F71" s="168">
        <v>19</v>
      </c>
      <c r="G71" s="168">
        <v>174</v>
      </c>
      <c r="H71" s="168">
        <v>6</v>
      </c>
      <c r="I71" s="169">
        <v>32400.799999999999</v>
      </c>
      <c r="J71" s="170">
        <v>6</v>
      </c>
      <c r="K71" s="190">
        <v>178</v>
      </c>
      <c r="L71" s="168">
        <v>174</v>
      </c>
      <c r="M71" s="168">
        <v>4</v>
      </c>
      <c r="N71" s="168">
        <v>82</v>
      </c>
      <c r="O71" s="168">
        <v>177</v>
      </c>
      <c r="P71" s="168">
        <v>177</v>
      </c>
      <c r="Q71" s="168">
        <v>0</v>
      </c>
      <c r="R71" s="168">
        <v>27</v>
      </c>
      <c r="S71" s="168">
        <v>177</v>
      </c>
      <c r="T71" s="168">
        <v>2</v>
      </c>
      <c r="U71" s="168">
        <v>0</v>
      </c>
      <c r="V71" s="168">
        <v>0</v>
      </c>
      <c r="W71" s="168">
        <v>0</v>
      </c>
      <c r="X71" s="168">
        <v>3</v>
      </c>
      <c r="Y71" s="168">
        <v>0</v>
      </c>
      <c r="Z71" s="168">
        <v>0</v>
      </c>
      <c r="AA71" s="168">
        <v>10</v>
      </c>
      <c r="AB71" s="168">
        <v>0</v>
      </c>
      <c r="AC71" s="168">
        <v>0</v>
      </c>
      <c r="AD71" s="168">
        <v>0</v>
      </c>
      <c r="AE71" s="168">
        <v>0</v>
      </c>
      <c r="AF71" s="168">
        <v>17</v>
      </c>
      <c r="AG71" s="168">
        <v>151</v>
      </c>
      <c r="AH71" s="168">
        <v>10</v>
      </c>
      <c r="AI71" s="168">
        <v>167</v>
      </c>
      <c r="AJ71" s="168">
        <v>11</v>
      </c>
      <c r="AK71" s="168">
        <v>0</v>
      </c>
      <c r="AL71" s="191">
        <v>0</v>
      </c>
      <c r="AM71" s="167">
        <v>239</v>
      </c>
      <c r="AN71" s="168">
        <v>234</v>
      </c>
      <c r="AO71" s="168">
        <v>5</v>
      </c>
      <c r="AP71" s="168">
        <v>107</v>
      </c>
      <c r="AQ71" s="168">
        <v>237</v>
      </c>
      <c r="AR71" s="168">
        <v>238</v>
      </c>
      <c r="AS71" s="168">
        <v>11</v>
      </c>
      <c r="AT71" s="168">
        <v>1</v>
      </c>
      <c r="AU71" s="168">
        <v>1</v>
      </c>
      <c r="AV71" s="192">
        <v>226</v>
      </c>
      <c r="AW71" s="190">
        <v>6</v>
      </c>
      <c r="AX71" s="168">
        <v>11</v>
      </c>
      <c r="AY71" s="168">
        <v>36</v>
      </c>
      <c r="AZ71" s="191">
        <v>41</v>
      </c>
      <c r="BA71" s="167">
        <v>14</v>
      </c>
      <c r="BB71" s="168">
        <v>14</v>
      </c>
      <c r="BC71" s="168">
        <v>0</v>
      </c>
      <c r="BD71" s="168">
        <v>4</v>
      </c>
      <c r="BE71" s="168">
        <v>14</v>
      </c>
      <c r="BF71" s="192">
        <v>14</v>
      </c>
      <c r="BG71" s="315"/>
      <c r="BH71" s="315"/>
    </row>
    <row r="72" spans="1:60">
      <c r="A72" s="312" t="s">
        <v>450</v>
      </c>
      <c r="B72" s="126">
        <v>1451</v>
      </c>
      <c r="C72" s="168">
        <v>69</v>
      </c>
      <c r="D72" s="169">
        <v>276381.84999999998</v>
      </c>
      <c r="E72" s="168">
        <v>44</v>
      </c>
      <c r="F72" s="168">
        <v>44</v>
      </c>
      <c r="G72" s="168">
        <v>1196</v>
      </c>
      <c r="H72" s="168">
        <v>89</v>
      </c>
      <c r="I72" s="169">
        <v>324031.40000000002</v>
      </c>
      <c r="J72" s="170">
        <v>6</v>
      </c>
      <c r="K72" s="190">
        <v>1205</v>
      </c>
      <c r="L72" s="168">
        <v>1196</v>
      </c>
      <c r="M72" s="168">
        <v>9</v>
      </c>
      <c r="N72" s="168">
        <v>366</v>
      </c>
      <c r="O72" s="168">
        <v>1196</v>
      </c>
      <c r="P72" s="168">
        <v>1202</v>
      </c>
      <c r="Q72" s="168">
        <v>0</v>
      </c>
      <c r="R72" s="168">
        <v>191</v>
      </c>
      <c r="S72" s="168">
        <v>1202</v>
      </c>
      <c r="T72" s="168">
        <v>2</v>
      </c>
      <c r="U72" s="168">
        <v>3</v>
      </c>
      <c r="V72" s="168">
        <v>0</v>
      </c>
      <c r="W72" s="168">
        <v>0</v>
      </c>
      <c r="X72" s="168">
        <v>4</v>
      </c>
      <c r="Y72" s="168">
        <v>1</v>
      </c>
      <c r="Z72" s="168">
        <v>0</v>
      </c>
      <c r="AA72" s="168">
        <v>2</v>
      </c>
      <c r="AB72" s="168">
        <v>9</v>
      </c>
      <c r="AC72" s="168">
        <v>0</v>
      </c>
      <c r="AD72" s="168">
        <v>1</v>
      </c>
      <c r="AE72" s="168">
        <v>1</v>
      </c>
      <c r="AF72" s="168">
        <v>274</v>
      </c>
      <c r="AG72" s="168">
        <v>865</v>
      </c>
      <c r="AH72" s="168">
        <v>66</v>
      </c>
      <c r="AI72" s="168">
        <v>1043</v>
      </c>
      <c r="AJ72" s="168">
        <v>162</v>
      </c>
      <c r="AK72" s="168">
        <v>0</v>
      </c>
      <c r="AL72" s="191">
        <v>0</v>
      </c>
      <c r="AM72" s="167">
        <v>1581</v>
      </c>
      <c r="AN72" s="168">
        <v>1573</v>
      </c>
      <c r="AO72" s="168">
        <v>8</v>
      </c>
      <c r="AP72" s="168">
        <v>602</v>
      </c>
      <c r="AQ72" s="168">
        <v>1573</v>
      </c>
      <c r="AR72" s="168">
        <v>1580</v>
      </c>
      <c r="AS72" s="168">
        <v>9</v>
      </c>
      <c r="AT72" s="168">
        <v>26</v>
      </c>
      <c r="AU72" s="168">
        <v>46</v>
      </c>
      <c r="AV72" s="192">
        <v>1500</v>
      </c>
      <c r="AW72" s="190">
        <v>36</v>
      </c>
      <c r="AX72" s="168">
        <v>16</v>
      </c>
      <c r="AY72" s="168">
        <v>190</v>
      </c>
      <c r="AZ72" s="191">
        <v>0</v>
      </c>
      <c r="BA72" s="167">
        <v>555</v>
      </c>
      <c r="BB72" s="168">
        <v>551</v>
      </c>
      <c r="BC72" s="168">
        <v>4</v>
      </c>
      <c r="BD72" s="168">
        <v>171</v>
      </c>
      <c r="BE72" s="168">
        <v>551</v>
      </c>
      <c r="BF72" s="192">
        <v>553</v>
      </c>
      <c r="BG72" s="315"/>
      <c r="BH72" s="315"/>
    </row>
    <row r="73" spans="1:60">
      <c r="A73" s="312" t="s">
        <v>451</v>
      </c>
      <c r="B73" s="126">
        <v>240</v>
      </c>
      <c r="C73" s="168">
        <v>12</v>
      </c>
      <c r="D73" s="169">
        <v>87599.4</v>
      </c>
      <c r="E73" s="168">
        <v>10</v>
      </c>
      <c r="F73" s="168">
        <v>10</v>
      </c>
      <c r="G73" s="168">
        <v>232</v>
      </c>
      <c r="H73" s="168">
        <v>12</v>
      </c>
      <c r="I73" s="169">
        <v>84177</v>
      </c>
      <c r="J73" s="170">
        <v>11.7</v>
      </c>
      <c r="K73" s="190">
        <v>233</v>
      </c>
      <c r="L73" s="168">
        <v>232</v>
      </c>
      <c r="M73" s="168">
        <v>1</v>
      </c>
      <c r="N73" s="168">
        <v>107</v>
      </c>
      <c r="O73" s="168">
        <v>232</v>
      </c>
      <c r="P73" s="168">
        <v>232</v>
      </c>
      <c r="Q73" s="168">
        <v>2</v>
      </c>
      <c r="R73" s="168">
        <v>37</v>
      </c>
      <c r="S73" s="168">
        <v>232</v>
      </c>
      <c r="T73" s="168">
        <v>1</v>
      </c>
      <c r="U73" s="168">
        <v>1</v>
      </c>
      <c r="V73" s="168">
        <v>0</v>
      </c>
      <c r="W73" s="168">
        <v>0</v>
      </c>
      <c r="X73" s="168">
        <v>1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43</v>
      </c>
      <c r="AG73" s="168">
        <v>176</v>
      </c>
      <c r="AH73" s="168">
        <v>14</v>
      </c>
      <c r="AI73" s="168">
        <v>226</v>
      </c>
      <c r="AJ73" s="168">
        <v>6</v>
      </c>
      <c r="AK73" s="168">
        <v>0</v>
      </c>
      <c r="AL73" s="191">
        <v>1</v>
      </c>
      <c r="AM73" s="167">
        <v>483</v>
      </c>
      <c r="AN73" s="168">
        <v>472</v>
      </c>
      <c r="AO73" s="168">
        <v>11</v>
      </c>
      <c r="AP73" s="168">
        <v>304</v>
      </c>
      <c r="AQ73" s="168">
        <v>472</v>
      </c>
      <c r="AR73" s="168">
        <v>472</v>
      </c>
      <c r="AS73" s="168">
        <v>18</v>
      </c>
      <c r="AT73" s="168">
        <v>0</v>
      </c>
      <c r="AU73" s="168">
        <v>0</v>
      </c>
      <c r="AV73" s="192">
        <v>418</v>
      </c>
      <c r="AW73" s="190">
        <v>5</v>
      </c>
      <c r="AX73" s="168">
        <v>23</v>
      </c>
      <c r="AY73" s="168">
        <v>10</v>
      </c>
      <c r="AZ73" s="191">
        <v>12</v>
      </c>
      <c r="BA73" s="167">
        <v>135</v>
      </c>
      <c r="BB73" s="168">
        <v>134</v>
      </c>
      <c r="BC73" s="168">
        <v>1</v>
      </c>
      <c r="BD73" s="168">
        <v>68</v>
      </c>
      <c r="BE73" s="168">
        <v>134</v>
      </c>
      <c r="BF73" s="192">
        <v>134</v>
      </c>
      <c r="BG73" s="315"/>
      <c r="BH73" s="315"/>
    </row>
    <row r="74" spans="1:60">
      <c r="A74" s="312" t="s">
        <v>452</v>
      </c>
      <c r="B74" s="126">
        <v>129</v>
      </c>
      <c r="C74" s="168">
        <v>6</v>
      </c>
      <c r="D74" s="169">
        <v>23518.6</v>
      </c>
      <c r="E74" s="168">
        <v>13</v>
      </c>
      <c r="F74" s="168">
        <v>13</v>
      </c>
      <c r="G74" s="168">
        <v>131</v>
      </c>
      <c r="H74" s="168">
        <v>6</v>
      </c>
      <c r="I74" s="169">
        <v>23518.6</v>
      </c>
      <c r="J74" s="170">
        <v>6</v>
      </c>
      <c r="K74" s="190">
        <v>126</v>
      </c>
      <c r="L74" s="168">
        <v>125</v>
      </c>
      <c r="M74" s="168">
        <v>1</v>
      </c>
      <c r="N74" s="168">
        <v>52</v>
      </c>
      <c r="O74" s="168">
        <v>126</v>
      </c>
      <c r="P74" s="168">
        <v>125</v>
      </c>
      <c r="Q74" s="168">
        <v>0</v>
      </c>
      <c r="R74" s="168">
        <v>21</v>
      </c>
      <c r="S74" s="168">
        <v>125</v>
      </c>
      <c r="T74" s="168">
        <v>0</v>
      </c>
      <c r="U74" s="168">
        <v>1</v>
      </c>
      <c r="V74" s="168">
        <v>0</v>
      </c>
      <c r="W74" s="168">
        <v>0</v>
      </c>
      <c r="X74" s="168">
        <v>5</v>
      </c>
      <c r="Y74" s="168">
        <v>0</v>
      </c>
      <c r="Z74" s="168">
        <v>0</v>
      </c>
      <c r="AA74" s="168">
        <v>1</v>
      </c>
      <c r="AB74" s="168">
        <v>0</v>
      </c>
      <c r="AC74" s="168">
        <v>0</v>
      </c>
      <c r="AD74" s="168">
        <v>0</v>
      </c>
      <c r="AE74" s="168">
        <v>0</v>
      </c>
      <c r="AF74" s="168">
        <v>25</v>
      </c>
      <c r="AG74" s="168">
        <v>96</v>
      </c>
      <c r="AH74" s="168">
        <v>5</v>
      </c>
      <c r="AI74" s="168">
        <v>116</v>
      </c>
      <c r="AJ74" s="168">
        <v>1</v>
      </c>
      <c r="AK74" s="168">
        <v>3</v>
      </c>
      <c r="AL74" s="191">
        <v>6</v>
      </c>
      <c r="AM74" s="167">
        <v>131</v>
      </c>
      <c r="AN74" s="168">
        <v>130</v>
      </c>
      <c r="AO74" s="168">
        <v>1</v>
      </c>
      <c r="AP74" s="168">
        <v>54</v>
      </c>
      <c r="AQ74" s="168">
        <v>131</v>
      </c>
      <c r="AR74" s="168">
        <v>130</v>
      </c>
      <c r="AS74" s="168">
        <v>0</v>
      </c>
      <c r="AT74" s="168">
        <v>0</v>
      </c>
      <c r="AU74" s="168">
        <v>0</v>
      </c>
      <c r="AV74" s="192">
        <v>0</v>
      </c>
      <c r="AW74" s="190">
        <v>0</v>
      </c>
      <c r="AX74" s="168">
        <v>0</v>
      </c>
      <c r="AY74" s="168">
        <v>0</v>
      </c>
      <c r="AZ74" s="191">
        <v>0</v>
      </c>
      <c r="BA74" s="167">
        <v>0</v>
      </c>
      <c r="BB74" s="168">
        <v>0</v>
      </c>
      <c r="BC74" s="168">
        <v>0</v>
      </c>
      <c r="BD74" s="168">
        <v>0</v>
      </c>
      <c r="BE74" s="168">
        <v>0</v>
      </c>
      <c r="BF74" s="192">
        <v>0</v>
      </c>
      <c r="BG74" s="315"/>
      <c r="BH74" s="315"/>
    </row>
    <row r="75" spans="1:60">
      <c r="A75" s="312" t="s">
        <v>453</v>
      </c>
      <c r="B75" s="126">
        <v>352</v>
      </c>
      <c r="C75" s="168">
        <v>28</v>
      </c>
      <c r="D75" s="169">
        <v>192412.6</v>
      </c>
      <c r="E75" s="168">
        <v>22</v>
      </c>
      <c r="F75" s="168">
        <v>22</v>
      </c>
      <c r="G75" s="168">
        <v>297</v>
      </c>
      <c r="H75" s="168">
        <v>28</v>
      </c>
      <c r="I75" s="169">
        <v>173000.48</v>
      </c>
      <c r="J75" s="170">
        <v>12</v>
      </c>
      <c r="K75" s="190">
        <v>297</v>
      </c>
      <c r="L75" s="168">
        <v>297</v>
      </c>
      <c r="M75" s="168">
        <v>0</v>
      </c>
      <c r="N75" s="168">
        <v>155</v>
      </c>
      <c r="O75" s="168">
        <v>297</v>
      </c>
      <c r="P75" s="168">
        <v>297</v>
      </c>
      <c r="Q75" s="168">
        <v>2</v>
      </c>
      <c r="R75" s="168">
        <v>38</v>
      </c>
      <c r="S75" s="168">
        <v>297</v>
      </c>
      <c r="T75" s="168">
        <v>0</v>
      </c>
      <c r="U75" s="168">
        <v>1</v>
      </c>
      <c r="V75" s="168">
        <v>0</v>
      </c>
      <c r="W75" s="168">
        <v>6</v>
      </c>
      <c r="X75" s="168">
        <v>6</v>
      </c>
      <c r="Y75" s="168">
        <v>0</v>
      </c>
      <c r="Z75" s="168">
        <v>0</v>
      </c>
      <c r="AA75" s="168">
        <v>7</v>
      </c>
      <c r="AB75" s="168">
        <v>5</v>
      </c>
      <c r="AC75" s="168">
        <v>1</v>
      </c>
      <c r="AD75" s="168">
        <v>0</v>
      </c>
      <c r="AE75" s="168">
        <v>2</v>
      </c>
      <c r="AF75" s="168">
        <v>50</v>
      </c>
      <c r="AG75" s="168">
        <v>234</v>
      </c>
      <c r="AH75" s="168">
        <v>13</v>
      </c>
      <c r="AI75" s="168">
        <v>282</v>
      </c>
      <c r="AJ75" s="168">
        <v>14</v>
      </c>
      <c r="AK75" s="168">
        <v>0</v>
      </c>
      <c r="AL75" s="191">
        <v>1</v>
      </c>
      <c r="AM75" s="167">
        <v>583</v>
      </c>
      <c r="AN75" s="168">
        <v>583</v>
      </c>
      <c r="AO75" s="168">
        <v>0</v>
      </c>
      <c r="AP75" s="168">
        <v>344</v>
      </c>
      <c r="AQ75" s="168">
        <v>583</v>
      </c>
      <c r="AR75" s="168">
        <v>583</v>
      </c>
      <c r="AS75" s="168">
        <v>18</v>
      </c>
      <c r="AT75" s="168">
        <v>0</v>
      </c>
      <c r="AU75" s="168">
        <v>0</v>
      </c>
      <c r="AV75" s="192">
        <v>521</v>
      </c>
      <c r="AW75" s="190">
        <v>31</v>
      </c>
      <c r="AX75" s="168">
        <v>0</v>
      </c>
      <c r="AY75" s="168">
        <v>0</v>
      </c>
      <c r="AZ75" s="191">
        <v>16</v>
      </c>
      <c r="BA75" s="167">
        <v>239</v>
      </c>
      <c r="BB75" s="168">
        <v>239</v>
      </c>
      <c r="BC75" s="168">
        <v>0</v>
      </c>
      <c r="BD75" s="168">
        <v>138</v>
      </c>
      <c r="BE75" s="168">
        <v>239</v>
      </c>
      <c r="BF75" s="192">
        <v>239</v>
      </c>
      <c r="BG75" s="315"/>
      <c r="BH75" s="315"/>
    </row>
    <row r="76" spans="1:60">
      <c r="A76" s="312" t="s">
        <v>454</v>
      </c>
      <c r="B76" s="126">
        <v>973</v>
      </c>
      <c r="C76" s="168">
        <v>37</v>
      </c>
      <c r="D76" s="169">
        <v>177785.2</v>
      </c>
      <c r="E76" s="168">
        <v>47</v>
      </c>
      <c r="F76" s="168">
        <v>42</v>
      </c>
      <c r="G76" s="168">
        <v>943</v>
      </c>
      <c r="H76" s="168">
        <v>34</v>
      </c>
      <c r="I76" s="169">
        <v>172053.91</v>
      </c>
      <c r="J76" s="170">
        <v>5.4</v>
      </c>
      <c r="K76" s="190">
        <v>958</v>
      </c>
      <c r="L76" s="168">
        <v>943</v>
      </c>
      <c r="M76" s="168">
        <v>15</v>
      </c>
      <c r="N76" s="168">
        <v>323</v>
      </c>
      <c r="O76" s="168">
        <v>949</v>
      </c>
      <c r="P76" s="168">
        <v>955</v>
      </c>
      <c r="Q76" s="168">
        <v>6</v>
      </c>
      <c r="R76" s="168">
        <v>117</v>
      </c>
      <c r="S76" s="168">
        <v>948</v>
      </c>
      <c r="T76" s="168">
        <v>30</v>
      </c>
      <c r="U76" s="168">
        <v>0</v>
      </c>
      <c r="V76" s="168">
        <v>1</v>
      </c>
      <c r="W76" s="168">
        <v>0</v>
      </c>
      <c r="X76" s="168">
        <v>9</v>
      </c>
      <c r="Y76" s="168">
        <v>0</v>
      </c>
      <c r="Z76" s="168">
        <v>0</v>
      </c>
      <c r="AA76" s="168">
        <v>11</v>
      </c>
      <c r="AB76" s="168">
        <v>1</v>
      </c>
      <c r="AC76" s="168">
        <v>0</v>
      </c>
      <c r="AD76" s="168">
        <v>0</v>
      </c>
      <c r="AE76" s="168">
        <v>1</v>
      </c>
      <c r="AF76" s="168">
        <v>199</v>
      </c>
      <c r="AG76" s="168">
        <v>703</v>
      </c>
      <c r="AH76" s="168">
        <v>56</v>
      </c>
      <c r="AI76" s="168">
        <v>938</v>
      </c>
      <c r="AJ76" s="168">
        <v>18</v>
      </c>
      <c r="AK76" s="168">
        <v>0</v>
      </c>
      <c r="AL76" s="191">
        <v>2</v>
      </c>
      <c r="AM76" s="167">
        <v>826</v>
      </c>
      <c r="AN76" s="168">
        <v>813</v>
      </c>
      <c r="AO76" s="168">
        <v>13</v>
      </c>
      <c r="AP76" s="168">
        <v>261</v>
      </c>
      <c r="AQ76" s="168">
        <v>819</v>
      </c>
      <c r="AR76" s="168">
        <v>823</v>
      </c>
      <c r="AS76" s="168">
        <v>4</v>
      </c>
      <c r="AT76" s="168">
        <v>18</v>
      </c>
      <c r="AU76" s="168">
        <v>0</v>
      </c>
      <c r="AV76" s="192">
        <v>804</v>
      </c>
      <c r="AW76" s="190">
        <v>16</v>
      </c>
      <c r="AX76" s="168">
        <v>1</v>
      </c>
      <c r="AY76" s="168">
        <v>0</v>
      </c>
      <c r="AZ76" s="191">
        <v>18</v>
      </c>
      <c r="BA76" s="167">
        <v>132</v>
      </c>
      <c r="BB76" s="168">
        <v>130</v>
      </c>
      <c r="BC76" s="168">
        <v>2</v>
      </c>
      <c r="BD76" s="168">
        <v>62</v>
      </c>
      <c r="BE76" s="168">
        <v>130</v>
      </c>
      <c r="BF76" s="192">
        <v>132</v>
      </c>
      <c r="BG76" s="315"/>
      <c r="BH76" s="315"/>
    </row>
    <row r="77" spans="1:60">
      <c r="A77" s="312" t="s">
        <v>455</v>
      </c>
      <c r="B77" s="126">
        <v>556</v>
      </c>
      <c r="C77" s="168">
        <v>24</v>
      </c>
      <c r="D77" s="169">
        <v>99919.2</v>
      </c>
      <c r="E77" s="168">
        <v>25</v>
      </c>
      <c r="F77" s="168">
        <v>25</v>
      </c>
      <c r="G77" s="168">
        <v>541</v>
      </c>
      <c r="H77" s="168">
        <v>23</v>
      </c>
      <c r="I77" s="169">
        <v>97429.2</v>
      </c>
      <c r="J77" s="170">
        <v>6</v>
      </c>
      <c r="K77" s="190">
        <v>554</v>
      </c>
      <c r="L77" s="168">
        <v>541</v>
      </c>
      <c r="M77" s="168">
        <v>13</v>
      </c>
      <c r="N77" s="168">
        <v>210</v>
      </c>
      <c r="O77" s="168">
        <v>547</v>
      </c>
      <c r="P77" s="168">
        <v>546</v>
      </c>
      <c r="Q77" s="168">
        <v>3</v>
      </c>
      <c r="R77" s="168">
        <v>79</v>
      </c>
      <c r="S77" s="168">
        <v>546</v>
      </c>
      <c r="T77" s="168">
        <v>1</v>
      </c>
      <c r="U77" s="168">
        <v>0</v>
      </c>
      <c r="V77" s="168">
        <v>0</v>
      </c>
      <c r="W77" s="168">
        <v>0</v>
      </c>
      <c r="X77" s="168">
        <v>6</v>
      </c>
      <c r="Y77" s="168">
        <v>0</v>
      </c>
      <c r="Z77" s="168">
        <v>0</v>
      </c>
      <c r="AA77" s="168">
        <v>5</v>
      </c>
      <c r="AB77" s="168">
        <v>5</v>
      </c>
      <c r="AC77" s="168">
        <v>0</v>
      </c>
      <c r="AD77" s="168">
        <v>0</v>
      </c>
      <c r="AE77" s="168">
        <v>1</v>
      </c>
      <c r="AF77" s="168">
        <v>114</v>
      </c>
      <c r="AG77" s="168">
        <v>408</v>
      </c>
      <c r="AH77" s="168">
        <v>32</v>
      </c>
      <c r="AI77" s="168">
        <v>538</v>
      </c>
      <c r="AJ77" s="168">
        <v>16</v>
      </c>
      <c r="AK77" s="168">
        <v>0</v>
      </c>
      <c r="AL77" s="191">
        <v>0</v>
      </c>
      <c r="AM77" s="167">
        <v>561</v>
      </c>
      <c r="AN77" s="168">
        <v>548</v>
      </c>
      <c r="AO77" s="168">
        <v>13</v>
      </c>
      <c r="AP77" s="168">
        <v>212</v>
      </c>
      <c r="AQ77" s="168">
        <v>548</v>
      </c>
      <c r="AR77" s="168">
        <v>553</v>
      </c>
      <c r="AS77" s="168">
        <v>15</v>
      </c>
      <c r="AT77" s="168">
        <v>48</v>
      </c>
      <c r="AU77" s="168">
        <v>0</v>
      </c>
      <c r="AV77" s="192">
        <v>421</v>
      </c>
      <c r="AW77" s="190">
        <v>63</v>
      </c>
      <c r="AX77" s="168">
        <v>0</v>
      </c>
      <c r="AY77" s="168">
        <v>0</v>
      </c>
      <c r="AZ77" s="191">
        <v>0</v>
      </c>
      <c r="BA77" s="167">
        <v>0</v>
      </c>
      <c r="BB77" s="168">
        <v>0</v>
      </c>
      <c r="BC77" s="168">
        <v>0</v>
      </c>
      <c r="BD77" s="168">
        <v>0</v>
      </c>
      <c r="BE77" s="168">
        <v>0</v>
      </c>
      <c r="BF77" s="192">
        <v>0</v>
      </c>
      <c r="BG77" s="315"/>
      <c r="BH77" s="315"/>
    </row>
    <row r="78" spans="1:60">
      <c r="A78" s="312" t="s">
        <v>456</v>
      </c>
      <c r="B78" s="126">
        <v>236</v>
      </c>
      <c r="C78" s="168">
        <v>8</v>
      </c>
      <c r="D78" s="169">
        <v>51733.3</v>
      </c>
      <c r="E78" s="168">
        <v>15</v>
      </c>
      <c r="F78" s="168">
        <v>12</v>
      </c>
      <c r="G78" s="168">
        <v>227</v>
      </c>
      <c r="H78" s="168">
        <v>8</v>
      </c>
      <c r="I78" s="169">
        <v>49740.1</v>
      </c>
      <c r="J78" s="170">
        <v>6</v>
      </c>
      <c r="K78" s="190">
        <v>230</v>
      </c>
      <c r="L78" s="168">
        <v>227</v>
      </c>
      <c r="M78" s="168">
        <v>3</v>
      </c>
      <c r="N78" s="168">
        <v>104</v>
      </c>
      <c r="O78" s="168">
        <v>227</v>
      </c>
      <c r="P78" s="168">
        <v>228</v>
      </c>
      <c r="Q78" s="168">
        <v>3</v>
      </c>
      <c r="R78" s="168">
        <v>52</v>
      </c>
      <c r="S78" s="168">
        <v>227</v>
      </c>
      <c r="T78" s="168">
        <v>6</v>
      </c>
      <c r="U78" s="168">
        <v>31</v>
      </c>
      <c r="V78" s="168">
        <v>0</v>
      </c>
      <c r="W78" s="168">
        <v>0</v>
      </c>
      <c r="X78" s="168">
        <v>7</v>
      </c>
      <c r="Y78" s="168">
        <v>0</v>
      </c>
      <c r="Z78" s="168">
        <v>0</v>
      </c>
      <c r="AA78" s="168">
        <v>13</v>
      </c>
      <c r="AB78" s="168">
        <v>3</v>
      </c>
      <c r="AC78" s="168">
        <v>0</v>
      </c>
      <c r="AD78" s="168">
        <v>0</v>
      </c>
      <c r="AE78" s="168">
        <v>4</v>
      </c>
      <c r="AF78" s="168">
        <v>35</v>
      </c>
      <c r="AG78" s="168">
        <v>176</v>
      </c>
      <c r="AH78" s="168">
        <v>19</v>
      </c>
      <c r="AI78" s="168">
        <v>199</v>
      </c>
      <c r="AJ78" s="168">
        <v>30</v>
      </c>
      <c r="AK78" s="168">
        <v>0</v>
      </c>
      <c r="AL78" s="191">
        <v>1</v>
      </c>
      <c r="AM78" s="167">
        <v>251</v>
      </c>
      <c r="AN78" s="168">
        <v>248</v>
      </c>
      <c r="AO78" s="168">
        <v>3</v>
      </c>
      <c r="AP78" s="168">
        <v>107</v>
      </c>
      <c r="AQ78" s="168">
        <v>248</v>
      </c>
      <c r="AR78" s="168">
        <v>250</v>
      </c>
      <c r="AS78" s="168">
        <v>4</v>
      </c>
      <c r="AT78" s="168">
        <v>0</v>
      </c>
      <c r="AU78" s="168">
        <v>3</v>
      </c>
      <c r="AV78" s="192">
        <v>243</v>
      </c>
      <c r="AW78" s="190">
        <v>6</v>
      </c>
      <c r="AX78" s="168">
        <v>5</v>
      </c>
      <c r="AY78" s="168">
        <v>10</v>
      </c>
      <c r="AZ78" s="191">
        <v>15</v>
      </c>
      <c r="BA78" s="167">
        <v>51</v>
      </c>
      <c r="BB78" s="168">
        <v>50</v>
      </c>
      <c r="BC78" s="168">
        <v>1</v>
      </c>
      <c r="BD78" s="168">
        <v>28</v>
      </c>
      <c r="BE78" s="168">
        <v>50</v>
      </c>
      <c r="BF78" s="192">
        <v>50</v>
      </c>
      <c r="BG78" s="315"/>
      <c r="BH78" s="315"/>
    </row>
    <row r="79" spans="1:60">
      <c r="A79" s="312" t="s">
        <v>457</v>
      </c>
      <c r="B79" s="126">
        <v>254</v>
      </c>
      <c r="C79" s="168">
        <v>14</v>
      </c>
      <c r="D79" s="169">
        <v>53802.8</v>
      </c>
      <c r="E79" s="168">
        <v>31</v>
      </c>
      <c r="F79" s="168">
        <v>13</v>
      </c>
      <c r="G79" s="168">
        <v>219</v>
      </c>
      <c r="H79" s="168">
        <v>13</v>
      </c>
      <c r="I79" s="169">
        <v>47301.8</v>
      </c>
      <c r="J79" s="170">
        <v>5.44</v>
      </c>
      <c r="K79" s="190">
        <v>219</v>
      </c>
      <c r="L79" s="168">
        <v>214</v>
      </c>
      <c r="M79" s="168">
        <v>5</v>
      </c>
      <c r="N79" s="168">
        <v>98</v>
      </c>
      <c r="O79" s="168">
        <v>219</v>
      </c>
      <c r="P79" s="168">
        <v>219</v>
      </c>
      <c r="Q79" s="168">
        <v>1</v>
      </c>
      <c r="R79" s="168">
        <v>35</v>
      </c>
      <c r="S79" s="168">
        <v>219</v>
      </c>
      <c r="T79" s="168">
        <v>4</v>
      </c>
      <c r="U79" s="168">
        <v>44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1</v>
      </c>
      <c r="AB79" s="168">
        <v>1</v>
      </c>
      <c r="AC79" s="168">
        <v>0</v>
      </c>
      <c r="AD79" s="168">
        <v>0</v>
      </c>
      <c r="AE79" s="168">
        <v>3</v>
      </c>
      <c r="AF79" s="168">
        <v>25</v>
      </c>
      <c r="AG79" s="168">
        <v>190</v>
      </c>
      <c r="AH79" s="168">
        <v>4</v>
      </c>
      <c r="AI79" s="168">
        <v>219</v>
      </c>
      <c r="AJ79" s="168">
        <v>0</v>
      </c>
      <c r="AK79" s="168">
        <v>0</v>
      </c>
      <c r="AL79" s="191">
        <v>0</v>
      </c>
      <c r="AM79" s="167">
        <v>452</v>
      </c>
      <c r="AN79" s="168">
        <v>424</v>
      </c>
      <c r="AO79" s="168">
        <v>28</v>
      </c>
      <c r="AP79" s="168">
        <v>4</v>
      </c>
      <c r="AQ79" s="168">
        <v>424</v>
      </c>
      <c r="AR79" s="168">
        <v>424</v>
      </c>
      <c r="AS79" s="168">
        <v>20</v>
      </c>
      <c r="AT79" s="168">
        <v>0</v>
      </c>
      <c r="AU79" s="168">
        <v>20</v>
      </c>
      <c r="AV79" s="192">
        <v>412</v>
      </c>
      <c r="AW79" s="190">
        <v>20</v>
      </c>
      <c r="AX79" s="168">
        <v>20</v>
      </c>
      <c r="AY79" s="168">
        <v>0</v>
      </c>
      <c r="AZ79" s="191">
        <v>20</v>
      </c>
      <c r="BA79" s="167">
        <v>50</v>
      </c>
      <c r="BB79" s="168">
        <v>49</v>
      </c>
      <c r="BC79" s="168">
        <v>1</v>
      </c>
      <c r="BD79" s="168">
        <v>25</v>
      </c>
      <c r="BE79" s="168">
        <v>50</v>
      </c>
      <c r="BF79" s="192">
        <v>50</v>
      </c>
      <c r="BG79" s="315"/>
      <c r="BH79" s="315"/>
    </row>
    <row r="80" spans="1:60">
      <c r="A80" s="312" t="s">
        <v>458</v>
      </c>
      <c r="B80" s="126">
        <v>225</v>
      </c>
      <c r="C80" s="168">
        <v>6</v>
      </c>
      <c r="D80" s="169">
        <v>42055.199999999997</v>
      </c>
      <c r="E80" s="168">
        <v>23</v>
      </c>
      <c r="F80" s="168">
        <v>23</v>
      </c>
      <c r="G80" s="168">
        <v>213</v>
      </c>
      <c r="H80" s="168">
        <v>4</v>
      </c>
      <c r="I80" s="169">
        <v>42055.199999999997</v>
      </c>
      <c r="J80" s="170">
        <v>6</v>
      </c>
      <c r="K80" s="190">
        <v>211</v>
      </c>
      <c r="L80" s="168">
        <v>209</v>
      </c>
      <c r="M80" s="168">
        <v>2</v>
      </c>
      <c r="N80" s="168">
        <v>100</v>
      </c>
      <c r="O80" s="168">
        <v>211</v>
      </c>
      <c r="P80" s="168">
        <v>209</v>
      </c>
      <c r="Q80" s="168">
        <v>3</v>
      </c>
      <c r="R80" s="168">
        <v>24</v>
      </c>
      <c r="S80" s="168">
        <v>208</v>
      </c>
      <c r="T80" s="168">
        <v>0</v>
      </c>
      <c r="U80" s="168">
        <v>0</v>
      </c>
      <c r="V80" s="168">
        <v>0</v>
      </c>
      <c r="W80" s="168">
        <v>0</v>
      </c>
      <c r="X80" s="168">
        <v>3</v>
      </c>
      <c r="Y80" s="168">
        <v>0</v>
      </c>
      <c r="Z80" s="168">
        <v>0</v>
      </c>
      <c r="AA80" s="168">
        <v>5</v>
      </c>
      <c r="AB80" s="168">
        <v>0</v>
      </c>
      <c r="AC80" s="168">
        <v>0</v>
      </c>
      <c r="AD80" s="168">
        <v>0</v>
      </c>
      <c r="AE80" s="168">
        <v>0</v>
      </c>
      <c r="AF80" s="168">
        <v>38</v>
      </c>
      <c r="AG80" s="168">
        <v>163</v>
      </c>
      <c r="AH80" s="168">
        <v>10</v>
      </c>
      <c r="AI80" s="168">
        <v>190</v>
      </c>
      <c r="AJ80" s="168">
        <v>0</v>
      </c>
      <c r="AK80" s="168">
        <v>10</v>
      </c>
      <c r="AL80" s="191">
        <v>11</v>
      </c>
      <c r="AM80" s="167">
        <v>211</v>
      </c>
      <c r="AN80" s="168">
        <v>209</v>
      </c>
      <c r="AO80" s="168">
        <v>2</v>
      </c>
      <c r="AP80" s="168">
        <v>100</v>
      </c>
      <c r="AQ80" s="168">
        <v>0</v>
      </c>
      <c r="AR80" s="168">
        <v>209</v>
      </c>
      <c r="AS80" s="168">
        <v>5</v>
      </c>
      <c r="AT80" s="168">
        <v>27</v>
      </c>
      <c r="AU80" s="168">
        <v>0</v>
      </c>
      <c r="AV80" s="192">
        <v>0</v>
      </c>
      <c r="AW80" s="190">
        <v>42</v>
      </c>
      <c r="AX80" s="168">
        <v>0</v>
      </c>
      <c r="AY80" s="168">
        <v>0</v>
      </c>
      <c r="AZ80" s="191">
        <v>0</v>
      </c>
      <c r="BA80" s="167">
        <v>0</v>
      </c>
      <c r="BB80" s="168">
        <v>0</v>
      </c>
      <c r="BC80" s="168">
        <v>0</v>
      </c>
      <c r="BD80" s="168">
        <v>0</v>
      </c>
      <c r="BE80" s="168">
        <v>0</v>
      </c>
      <c r="BF80" s="192">
        <v>0</v>
      </c>
      <c r="BG80" s="315"/>
      <c r="BH80" s="315"/>
    </row>
    <row r="81" spans="1:60">
      <c r="A81" s="312" t="s">
        <v>459</v>
      </c>
      <c r="B81" s="126">
        <v>330</v>
      </c>
      <c r="C81" s="168">
        <v>5</v>
      </c>
      <c r="D81" s="169">
        <v>35144.300000000003</v>
      </c>
      <c r="E81" s="168">
        <v>24</v>
      </c>
      <c r="F81" s="168">
        <v>24</v>
      </c>
      <c r="G81" s="168">
        <v>330</v>
      </c>
      <c r="H81" s="168">
        <v>5</v>
      </c>
      <c r="I81" s="169">
        <v>35144.300000000003</v>
      </c>
      <c r="J81" s="170">
        <v>5.5</v>
      </c>
      <c r="K81" s="190">
        <v>335</v>
      </c>
      <c r="L81" s="168">
        <v>330</v>
      </c>
      <c r="M81" s="168">
        <v>5</v>
      </c>
      <c r="N81" s="168">
        <v>139</v>
      </c>
      <c r="O81" s="168">
        <v>330</v>
      </c>
      <c r="P81" s="168">
        <v>330</v>
      </c>
      <c r="Q81" s="168">
        <v>1</v>
      </c>
      <c r="R81" s="168">
        <v>43</v>
      </c>
      <c r="S81" s="168">
        <v>330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7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50</v>
      </c>
      <c r="AG81" s="168">
        <v>271</v>
      </c>
      <c r="AH81" s="168">
        <v>14</v>
      </c>
      <c r="AI81" s="168">
        <v>302</v>
      </c>
      <c r="AJ81" s="168">
        <v>0</v>
      </c>
      <c r="AK81" s="168">
        <v>32</v>
      </c>
      <c r="AL81" s="191">
        <v>1</v>
      </c>
      <c r="AM81" s="167">
        <v>335</v>
      </c>
      <c r="AN81" s="168">
        <v>330</v>
      </c>
      <c r="AO81" s="168">
        <v>5</v>
      </c>
      <c r="AP81" s="168">
        <v>139</v>
      </c>
      <c r="AQ81" s="168">
        <v>330</v>
      </c>
      <c r="AR81" s="168">
        <v>330</v>
      </c>
      <c r="AS81" s="168">
        <v>8</v>
      </c>
      <c r="AT81" s="168">
        <v>0</v>
      </c>
      <c r="AU81" s="168">
        <v>0</v>
      </c>
      <c r="AV81" s="192">
        <v>222</v>
      </c>
      <c r="AW81" s="190">
        <v>8</v>
      </c>
      <c r="AX81" s="168">
        <v>0</v>
      </c>
      <c r="AY81" s="168">
        <v>0</v>
      </c>
      <c r="AZ81" s="191">
        <v>4</v>
      </c>
      <c r="BA81" s="167">
        <v>0</v>
      </c>
      <c r="BB81" s="168">
        <v>0</v>
      </c>
      <c r="BC81" s="168">
        <v>0</v>
      </c>
      <c r="BD81" s="168">
        <v>0</v>
      </c>
      <c r="BE81" s="168">
        <v>0</v>
      </c>
      <c r="BF81" s="192">
        <v>0</v>
      </c>
      <c r="BG81" s="315"/>
      <c r="BH81" s="315"/>
    </row>
    <row r="82" spans="1:60">
      <c r="A82" s="312" t="s">
        <v>460</v>
      </c>
      <c r="B82" s="126">
        <v>1202</v>
      </c>
      <c r="C82" s="168">
        <v>41</v>
      </c>
      <c r="D82" s="169">
        <v>235507.20000000001</v>
      </c>
      <c r="E82" s="168">
        <v>48</v>
      </c>
      <c r="F82" s="168">
        <v>48</v>
      </c>
      <c r="G82" s="168">
        <v>1092</v>
      </c>
      <c r="H82" s="168">
        <v>42</v>
      </c>
      <c r="I82" s="169">
        <v>214892</v>
      </c>
      <c r="J82" s="170">
        <v>6</v>
      </c>
      <c r="K82" s="190">
        <v>1115</v>
      </c>
      <c r="L82" s="168">
        <v>1092</v>
      </c>
      <c r="M82" s="168">
        <v>23</v>
      </c>
      <c r="N82" s="168">
        <v>522</v>
      </c>
      <c r="O82" s="168">
        <v>1092</v>
      </c>
      <c r="P82" s="168">
        <v>1109</v>
      </c>
      <c r="Q82" s="168">
        <v>6</v>
      </c>
      <c r="R82" s="168">
        <v>143</v>
      </c>
      <c r="S82" s="168">
        <v>1103</v>
      </c>
      <c r="T82" s="168">
        <v>158</v>
      </c>
      <c r="U82" s="168">
        <v>5</v>
      </c>
      <c r="V82" s="168">
        <v>2</v>
      </c>
      <c r="W82" s="168">
        <v>0</v>
      </c>
      <c r="X82" s="168">
        <v>23</v>
      </c>
      <c r="Y82" s="168">
        <v>0</v>
      </c>
      <c r="Z82" s="168">
        <v>0</v>
      </c>
      <c r="AA82" s="168">
        <v>1</v>
      </c>
      <c r="AB82" s="168">
        <v>0</v>
      </c>
      <c r="AC82" s="168">
        <v>0</v>
      </c>
      <c r="AD82" s="168">
        <v>0</v>
      </c>
      <c r="AE82" s="168">
        <v>0</v>
      </c>
      <c r="AF82" s="168">
        <v>210</v>
      </c>
      <c r="AG82" s="168">
        <v>872</v>
      </c>
      <c r="AH82" s="168">
        <v>33</v>
      </c>
      <c r="AI82" s="168">
        <v>1085</v>
      </c>
      <c r="AJ82" s="168">
        <v>27</v>
      </c>
      <c r="AK82" s="168">
        <v>0</v>
      </c>
      <c r="AL82" s="191">
        <v>3</v>
      </c>
      <c r="AM82" s="167">
        <v>1115</v>
      </c>
      <c r="AN82" s="168">
        <v>1092</v>
      </c>
      <c r="AO82" s="168">
        <v>23</v>
      </c>
      <c r="AP82" s="168">
        <v>522</v>
      </c>
      <c r="AQ82" s="168">
        <v>1092</v>
      </c>
      <c r="AR82" s="168">
        <v>1109</v>
      </c>
      <c r="AS82" s="168">
        <v>42</v>
      </c>
      <c r="AT82" s="168">
        <v>5</v>
      </c>
      <c r="AU82" s="168">
        <v>0</v>
      </c>
      <c r="AV82" s="192">
        <v>168</v>
      </c>
      <c r="AW82" s="190">
        <v>65</v>
      </c>
      <c r="AX82" s="168">
        <v>54</v>
      </c>
      <c r="AY82" s="168">
        <v>54</v>
      </c>
      <c r="AZ82" s="191">
        <v>6</v>
      </c>
      <c r="BA82" s="167">
        <v>0</v>
      </c>
      <c r="BB82" s="168">
        <v>0</v>
      </c>
      <c r="BC82" s="168">
        <v>0</v>
      </c>
      <c r="BD82" s="168">
        <v>0</v>
      </c>
      <c r="BE82" s="168">
        <v>0</v>
      </c>
      <c r="BF82" s="192">
        <v>0</v>
      </c>
      <c r="BG82" s="315"/>
      <c r="BH82" s="315"/>
    </row>
    <row r="83" spans="1:60" ht="13.5">
      <c r="A83" s="316" t="s">
        <v>461</v>
      </c>
      <c r="B83" s="200">
        <f>SUM(B70:B82)</f>
        <v>6505</v>
      </c>
      <c r="C83" s="172">
        <f t="shared" ref="C83:BF83" si="6">SUM(C70:C82)</f>
        <v>267</v>
      </c>
      <c r="D83" s="173">
        <f t="shared" si="6"/>
        <v>1330886.05</v>
      </c>
      <c r="E83" s="172">
        <f t="shared" si="6"/>
        <v>358</v>
      </c>
      <c r="F83" s="172">
        <f t="shared" si="6"/>
        <v>329</v>
      </c>
      <c r="G83" s="172">
        <f t="shared" si="6"/>
        <v>5937</v>
      </c>
      <c r="H83" s="172">
        <f t="shared" si="6"/>
        <v>279</v>
      </c>
      <c r="I83" s="173">
        <f t="shared" si="6"/>
        <v>1342239.63</v>
      </c>
      <c r="J83" s="174">
        <f>((F70+G70)*J70+(F71+G71)*J71+(F72+G72)*J72+(F73+G73)*J73+(F74+G74)*J74+(F75+G75)*J75+(F76+G76)*J76+(F77+G77)*J77+(F78+G78)*J78+(F79+G79)*J79+(F80+G80)*J80+(F81+G81)*J81+(F82+G82)*J82)/(F83+G83)</f>
        <v>6.3822981168209392</v>
      </c>
      <c r="K83" s="193">
        <f t="shared" si="6"/>
        <v>6003</v>
      </c>
      <c r="L83" s="172">
        <f t="shared" si="6"/>
        <v>5922</v>
      </c>
      <c r="M83" s="172">
        <f t="shared" si="6"/>
        <v>81</v>
      </c>
      <c r="N83" s="172">
        <f t="shared" si="6"/>
        <v>2386</v>
      </c>
      <c r="O83" s="172">
        <f t="shared" si="6"/>
        <v>5945</v>
      </c>
      <c r="P83" s="172">
        <f t="shared" si="6"/>
        <v>5971</v>
      </c>
      <c r="Q83" s="172">
        <f t="shared" si="6"/>
        <v>27</v>
      </c>
      <c r="R83" s="172">
        <f t="shared" si="6"/>
        <v>936</v>
      </c>
      <c r="S83" s="172">
        <f t="shared" si="6"/>
        <v>5956</v>
      </c>
      <c r="T83" s="172">
        <f t="shared" si="6"/>
        <v>218</v>
      </c>
      <c r="U83" s="172">
        <f t="shared" si="6"/>
        <v>86</v>
      </c>
      <c r="V83" s="172">
        <f t="shared" si="6"/>
        <v>3</v>
      </c>
      <c r="W83" s="172">
        <f t="shared" si="6"/>
        <v>6</v>
      </c>
      <c r="X83" s="172">
        <f t="shared" si="6"/>
        <v>74</v>
      </c>
      <c r="Y83" s="172">
        <f t="shared" si="6"/>
        <v>8</v>
      </c>
      <c r="Z83" s="172">
        <f t="shared" si="6"/>
        <v>0</v>
      </c>
      <c r="AA83" s="172">
        <f t="shared" si="6"/>
        <v>56</v>
      </c>
      <c r="AB83" s="172">
        <f t="shared" si="6"/>
        <v>24</v>
      </c>
      <c r="AC83" s="172">
        <f t="shared" si="6"/>
        <v>1</v>
      </c>
      <c r="AD83" s="172">
        <f t="shared" si="6"/>
        <v>1</v>
      </c>
      <c r="AE83" s="172">
        <f t="shared" si="6"/>
        <v>12</v>
      </c>
      <c r="AF83" s="172">
        <f t="shared" si="6"/>
        <v>1137</v>
      </c>
      <c r="AG83" s="172">
        <f t="shared" si="6"/>
        <v>4570</v>
      </c>
      <c r="AH83" s="172">
        <f t="shared" si="6"/>
        <v>296</v>
      </c>
      <c r="AI83" s="172">
        <f t="shared" si="6"/>
        <v>5636</v>
      </c>
      <c r="AJ83" s="172">
        <f t="shared" si="6"/>
        <v>286</v>
      </c>
      <c r="AK83" s="172">
        <f t="shared" si="6"/>
        <v>48</v>
      </c>
      <c r="AL83" s="194">
        <f t="shared" si="6"/>
        <v>33</v>
      </c>
      <c r="AM83" s="171">
        <f t="shared" si="6"/>
        <v>7110</v>
      </c>
      <c r="AN83" s="172">
        <f t="shared" si="6"/>
        <v>6998</v>
      </c>
      <c r="AO83" s="172">
        <f t="shared" si="6"/>
        <v>112</v>
      </c>
      <c r="AP83" s="172">
        <f t="shared" si="6"/>
        <v>2884</v>
      </c>
      <c r="AQ83" s="172">
        <f t="shared" si="6"/>
        <v>6799</v>
      </c>
      <c r="AR83" s="172">
        <f t="shared" si="6"/>
        <v>7043</v>
      </c>
      <c r="AS83" s="172">
        <f t="shared" si="6"/>
        <v>160</v>
      </c>
      <c r="AT83" s="172">
        <f t="shared" si="6"/>
        <v>125</v>
      </c>
      <c r="AU83" s="172">
        <f t="shared" si="6"/>
        <v>70</v>
      </c>
      <c r="AV83" s="195">
        <f t="shared" si="6"/>
        <v>5271</v>
      </c>
      <c r="AW83" s="193">
        <f t="shared" si="6"/>
        <v>306</v>
      </c>
      <c r="AX83" s="172">
        <f t="shared" si="6"/>
        <v>144</v>
      </c>
      <c r="AY83" s="172">
        <f t="shared" si="6"/>
        <v>425</v>
      </c>
      <c r="AZ83" s="194">
        <f t="shared" si="6"/>
        <v>218</v>
      </c>
      <c r="BA83" s="171">
        <f t="shared" si="6"/>
        <v>1176</v>
      </c>
      <c r="BB83" s="172">
        <f t="shared" si="6"/>
        <v>1167</v>
      </c>
      <c r="BC83" s="172">
        <f t="shared" si="6"/>
        <v>9</v>
      </c>
      <c r="BD83" s="172">
        <f t="shared" si="6"/>
        <v>496</v>
      </c>
      <c r="BE83" s="172">
        <f t="shared" si="6"/>
        <v>1168</v>
      </c>
      <c r="BF83" s="195">
        <f t="shared" si="6"/>
        <v>1172</v>
      </c>
      <c r="BG83" s="317"/>
      <c r="BH83" s="317"/>
    </row>
    <row r="84" spans="1:60">
      <c r="A84" s="312" t="s">
        <v>462</v>
      </c>
      <c r="B84" s="126">
        <v>372</v>
      </c>
      <c r="C84" s="168">
        <v>19</v>
      </c>
      <c r="D84" s="169">
        <v>104265.60000000001</v>
      </c>
      <c r="E84" s="168">
        <v>22</v>
      </c>
      <c r="F84" s="168">
        <v>9</v>
      </c>
      <c r="G84" s="168">
        <v>369</v>
      </c>
      <c r="H84" s="168">
        <v>19</v>
      </c>
      <c r="I84" s="169">
        <v>103297.2</v>
      </c>
      <c r="J84" s="170">
        <v>6.7</v>
      </c>
      <c r="K84" s="190">
        <v>380</v>
      </c>
      <c r="L84" s="168">
        <v>369</v>
      </c>
      <c r="M84" s="168">
        <v>11</v>
      </c>
      <c r="N84" s="168">
        <v>11</v>
      </c>
      <c r="O84" s="168">
        <v>369</v>
      </c>
      <c r="P84" s="168">
        <v>375</v>
      </c>
      <c r="Q84" s="168">
        <v>2</v>
      </c>
      <c r="R84" s="168">
        <v>55</v>
      </c>
      <c r="S84" s="168">
        <v>374</v>
      </c>
      <c r="T84" s="168">
        <v>4</v>
      </c>
      <c r="U84" s="168">
        <v>4</v>
      </c>
      <c r="V84" s="168">
        <v>0</v>
      </c>
      <c r="W84" s="168">
        <v>0</v>
      </c>
      <c r="X84" s="168">
        <v>8</v>
      </c>
      <c r="Y84" s="168">
        <v>3</v>
      </c>
      <c r="Z84" s="168">
        <v>0</v>
      </c>
      <c r="AA84" s="168">
        <v>14</v>
      </c>
      <c r="AB84" s="168">
        <v>2</v>
      </c>
      <c r="AC84" s="168">
        <v>0</v>
      </c>
      <c r="AD84" s="168">
        <v>0</v>
      </c>
      <c r="AE84" s="168">
        <v>1</v>
      </c>
      <c r="AF84" s="168">
        <v>42</v>
      </c>
      <c r="AG84" s="168">
        <v>319</v>
      </c>
      <c r="AH84" s="168">
        <v>19</v>
      </c>
      <c r="AI84" s="168">
        <v>366</v>
      </c>
      <c r="AJ84" s="168">
        <v>13</v>
      </c>
      <c r="AK84" s="168">
        <v>0</v>
      </c>
      <c r="AL84" s="191">
        <v>1</v>
      </c>
      <c r="AM84" s="167">
        <v>448</v>
      </c>
      <c r="AN84" s="168">
        <v>430</v>
      </c>
      <c r="AO84" s="168">
        <v>18</v>
      </c>
      <c r="AP84" s="168">
        <v>145</v>
      </c>
      <c r="AQ84" s="168">
        <v>430</v>
      </c>
      <c r="AR84" s="168">
        <v>439</v>
      </c>
      <c r="AS84" s="168">
        <v>9</v>
      </c>
      <c r="AT84" s="168">
        <v>0</v>
      </c>
      <c r="AU84" s="168">
        <v>0</v>
      </c>
      <c r="AV84" s="192">
        <v>136</v>
      </c>
      <c r="AW84" s="190">
        <v>14</v>
      </c>
      <c r="AX84" s="168">
        <v>25</v>
      </c>
      <c r="AY84" s="168">
        <v>96</v>
      </c>
      <c r="AZ84" s="191">
        <v>56</v>
      </c>
      <c r="BA84" s="167">
        <v>127</v>
      </c>
      <c r="BB84" s="168">
        <v>125</v>
      </c>
      <c r="BC84" s="168">
        <v>2</v>
      </c>
      <c r="BD84" s="168">
        <v>59</v>
      </c>
      <c r="BE84" s="168">
        <v>125</v>
      </c>
      <c r="BF84" s="192">
        <v>126</v>
      </c>
      <c r="BG84" s="315"/>
      <c r="BH84" s="315"/>
    </row>
    <row r="85" spans="1:60">
      <c r="A85" s="312" t="s">
        <v>463</v>
      </c>
      <c r="B85" s="126">
        <v>126</v>
      </c>
      <c r="C85" s="168">
        <v>8</v>
      </c>
      <c r="D85" s="169">
        <v>30229</v>
      </c>
      <c r="E85" s="168">
        <v>9</v>
      </c>
      <c r="F85" s="168">
        <v>5</v>
      </c>
      <c r="G85" s="168">
        <v>102</v>
      </c>
      <c r="H85" s="168">
        <v>8</v>
      </c>
      <c r="I85" s="169">
        <v>24237.8</v>
      </c>
      <c r="J85" s="511">
        <v>6</v>
      </c>
      <c r="K85" s="190">
        <v>106</v>
      </c>
      <c r="L85" s="168">
        <v>102</v>
      </c>
      <c r="M85" s="168">
        <v>4</v>
      </c>
      <c r="N85" s="168">
        <v>46</v>
      </c>
      <c r="O85" s="168">
        <v>102</v>
      </c>
      <c r="P85" s="168">
        <v>102</v>
      </c>
      <c r="Q85" s="168">
        <v>0</v>
      </c>
      <c r="R85" s="168">
        <v>34</v>
      </c>
      <c r="S85" s="168">
        <v>102</v>
      </c>
      <c r="T85" s="168">
        <v>0</v>
      </c>
      <c r="U85" s="168">
        <v>10</v>
      </c>
      <c r="V85" s="168">
        <v>0</v>
      </c>
      <c r="W85" s="168">
        <v>0</v>
      </c>
      <c r="X85" s="168">
        <v>0</v>
      </c>
      <c r="Y85" s="168">
        <v>3</v>
      </c>
      <c r="Z85" s="168">
        <v>0</v>
      </c>
      <c r="AA85" s="168">
        <v>1</v>
      </c>
      <c r="AB85" s="168">
        <v>1</v>
      </c>
      <c r="AC85" s="168">
        <v>0</v>
      </c>
      <c r="AD85" s="168">
        <v>0</v>
      </c>
      <c r="AE85" s="168">
        <v>2</v>
      </c>
      <c r="AF85" s="168">
        <v>14</v>
      </c>
      <c r="AG85" s="168">
        <v>70</v>
      </c>
      <c r="AH85" s="168">
        <v>22</v>
      </c>
      <c r="AI85" s="168">
        <v>95</v>
      </c>
      <c r="AJ85" s="168">
        <v>10</v>
      </c>
      <c r="AK85" s="168">
        <v>0</v>
      </c>
      <c r="AL85" s="191">
        <v>1</v>
      </c>
      <c r="AM85" s="167">
        <v>198</v>
      </c>
      <c r="AN85" s="168">
        <v>192</v>
      </c>
      <c r="AO85" s="168">
        <v>6</v>
      </c>
      <c r="AP85" s="168">
        <v>86</v>
      </c>
      <c r="AQ85" s="168">
        <v>192</v>
      </c>
      <c r="AR85" s="168">
        <v>192</v>
      </c>
      <c r="AS85" s="168">
        <v>17</v>
      </c>
      <c r="AT85" s="168">
        <v>6</v>
      </c>
      <c r="AU85" s="168">
        <v>0</v>
      </c>
      <c r="AV85" s="192">
        <v>83</v>
      </c>
      <c r="AW85" s="190">
        <v>9</v>
      </c>
      <c r="AX85" s="168">
        <v>2</v>
      </c>
      <c r="AY85" s="168">
        <v>56</v>
      </c>
      <c r="AZ85" s="191">
        <v>20</v>
      </c>
      <c r="BA85" s="167">
        <v>47</v>
      </c>
      <c r="BB85" s="168">
        <v>45</v>
      </c>
      <c r="BC85" s="168">
        <v>2</v>
      </c>
      <c r="BD85" s="168">
        <v>23</v>
      </c>
      <c r="BE85" s="168">
        <v>45</v>
      </c>
      <c r="BF85" s="192">
        <v>47</v>
      </c>
      <c r="BG85" s="315"/>
      <c r="BH85" s="315"/>
    </row>
    <row r="86" spans="1:60">
      <c r="A86" s="312" t="s">
        <v>464</v>
      </c>
      <c r="B86" s="126">
        <v>340</v>
      </c>
      <c r="C86" s="168">
        <v>15</v>
      </c>
      <c r="D86" s="169">
        <v>55641.599999999999</v>
      </c>
      <c r="E86" s="168">
        <v>9</v>
      </c>
      <c r="F86" s="168">
        <v>4</v>
      </c>
      <c r="G86" s="168">
        <v>236</v>
      </c>
      <c r="H86" s="168">
        <v>16</v>
      </c>
      <c r="I86" s="169">
        <v>38610.199999999997</v>
      </c>
      <c r="J86" s="511">
        <v>5.8</v>
      </c>
      <c r="K86" s="190">
        <v>240</v>
      </c>
      <c r="L86" s="168">
        <v>236</v>
      </c>
      <c r="M86" s="168">
        <v>4</v>
      </c>
      <c r="N86" s="168">
        <v>102</v>
      </c>
      <c r="O86" s="168">
        <v>236</v>
      </c>
      <c r="P86" s="168">
        <v>236</v>
      </c>
      <c r="Q86" s="168">
        <v>1</v>
      </c>
      <c r="R86" s="168">
        <v>58</v>
      </c>
      <c r="S86" s="168">
        <v>236</v>
      </c>
      <c r="T86" s="168">
        <v>1</v>
      </c>
      <c r="U86" s="168">
        <v>2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9</v>
      </c>
      <c r="AB86" s="168">
        <v>2</v>
      </c>
      <c r="AC86" s="168">
        <v>0</v>
      </c>
      <c r="AD86" s="168">
        <v>0</v>
      </c>
      <c r="AE86" s="168">
        <v>1</v>
      </c>
      <c r="AF86" s="168">
        <v>19</v>
      </c>
      <c r="AG86" s="168">
        <v>205</v>
      </c>
      <c r="AH86" s="168">
        <v>16</v>
      </c>
      <c r="AI86" s="168">
        <v>227</v>
      </c>
      <c r="AJ86" s="168">
        <v>9</v>
      </c>
      <c r="AK86" s="168">
        <v>0</v>
      </c>
      <c r="AL86" s="191">
        <v>4</v>
      </c>
      <c r="AM86" s="167">
        <v>311</v>
      </c>
      <c r="AN86" s="168">
        <v>308</v>
      </c>
      <c r="AO86" s="168">
        <v>3</v>
      </c>
      <c r="AP86" s="168">
        <v>145</v>
      </c>
      <c r="AQ86" s="168">
        <v>308</v>
      </c>
      <c r="AR86" s="168">
        <v>308</v>
      </c>
      <c r="AS86" s="168">
        <v>8</v>
      </c>
      <c r="AT86" s="168">
        <v>11</v>
      </c>
      <c r="AU86" s="168">
        <v>0</v>
      </c>
      <c r="AV86" s="192">
        <v>292</v>
      </c>
      <c r="AW86" s="190">
        <v>10</v>
      </c>
      <c r="AX86" s="168">
        <v>10</v>
      </c>
      <c r="AY86" s="168">
        <v>48</v>
      </c>
      <c r="AZ86" s="191">
        <v>28</v>
      </c>
      <c r="BA86" s="167">
        <v>78</v>
      </c>
      <c r="BB86" s="168">
        <v>76</v>
      </c>
      <c r="BC86" s="168">
        <v>2</v>
      </c>
      <c r="BD86" s="168">
        <v>38</v>
      </c>
      <c r="BE86" s="168">
        <v>76</v>
      </c>
      <c r="BF86" s="192">
        <v>77</v>
      </c>
      <c r="BG86" s="315"/>
      <c r="BH86" s="315"/>
    </row>
    <row r="87" spans="1:60">
      <c r="A87" s="312" t="s">
        <v>465</v>
      </c>
      <c r="B87" s="126">
        <v>95</v>
      </c>
      <c r="C87" s="168">
        <v>6</v>
      </c>
      <c r="D87" s="169">
        <v>19511</v>
      </c>
      <c r="E87" s="168">
        <v>4</v>
      </c>
      <c r="F87" s="168">
        <v>2</v>
      </c>
      <c r="G87" s="168">
        <v>65</v>
      </c>
      <c r="H87" s="168">
        <v>6</v>
      </c>
      <c r="I87" s="169">
        <v>13780.8</v>
      </c>
      <c r="J87" s="511">
        <v>5.6</v>
      </c>
      <c r="K87" s="190">
        <v>65</v>
      </c>
      <c r="L87" s="168">
        <v>65</v>
      </c>
      <c r="M87" s="168">
        <v>0</v>
      </c>
      <c r="N87" s="168">
        <v>30</v>
      </c>
      <c r="O87" s="168">
        <v>65</v>
      </c>
      <c r="P87" s="168">
        <v>65</v>
      </c>
      <c r="Q87" s="168">
        <v>0</v>
      </c>
      <c r="R87" s="168">
        <v>36</v>
      </c>
      <c r="S87" s="168">
        <v>65</v>
      </c>
      <c r="T87" s="168">
        <v>0</v>
      </c>
      <c r="U87" s="168">
        <v>2</v>
      </c>
      <c r="V87" s="168">
        <v>0</v>
      </c>
      <c r="W87" s="168">
        <v>0</v>
      </c>
      <c r="X87" s="168">
        <v>1</v>
      </c>
      <c r="Y87" s="168">
        <v>0</v>
      </c>
      <c r="Z87" s="168">
        <v>0</v>
      </c>
      <c r="AA87" s="168">
        <v>6</v>
      </c>
      <c r="AB87" s="168">
        <v>0</v>
      </c>
      <c r="AC87" s="168">
        <v>0</v>
      </c>
      <c r="AD87" s="168">
        <v>0</v>
      </c>
      <c r="AE87" s="168">
        <v>0</v>
      </c>
      <c r="AF87" s="168">
        <v>4</v>
      </c>
      <c r="AG87" s="168">
        <v>42</v>
      </c>
      <c r="AH87" s="168">
        <v>19</v>
      </c>
      <c r="AI87" s="168">
        <v>45</v>
      </c>
      <c r="AJ87" s="168">
        <v>18</v>
      </c>
      <c r="AK87" s="168">
        <v>0</v>
      </c>
      <c r="AL87" s="191">
        <v>2</v>
      </c>
      <c r="AM87" s="167">
        <v>99</v>
      </c>
      <c r="AN87" s="168">
        <v>99</v>
      </c>
      <c r="AO87" s="168">
        <v>0</v>
      </c>
      <c r="AP87" s="168">
        <v>46</v>
      </c>
      <c r="AQ87" s="168">
        <v>99</v>
      </c>
      <c r="AR87" s="168">
        <v>99</v>
      </c>
      <c r="AS87" s="168">
        <v>3</v>
      </c>
      <c r="AT87" s="168">
        <v>1</v>
      </c>
      <c r="AU87" s="168">
        <v>0</v>
      </c>
      <c r="AV87" s="192">
        <v>82</v>
      </c>
      <c r="AW87" s="190">
        <v>8</v>
      </c>
      <c r="AX87" s="168">
        <v>1</v>
      </c>
      <c r="AY87" s="168">
        <v>24</v>
      </c>
      <c r="AZ87" s="191">
        <v>3</v>
      </c>
      <c r="BA87" s="167">
        <v>25</v>
      </c>
      <c r="BB87" s="168">
        <v>25</v>
      </c>
      <c r="BC87" s="168">
        <v>0</v>
      </c>
      <c r="BD87" s="168">
        <v>11</v>
      </c>
      <c r="BE87" s="168">
        <v>25</v>
      </c>
      <c r="BF87" s="192">
        <v>25</v>
      </c>
      <c r="BG87" s="315"/>
      <c r="BH87" s="315"/>
    </row>
    <row r="88" spans="1:60">
      <c r="A88" s="312" t="s">
        <v>466</v>
      </c>
      <c r="B88" s="126">
        <v>141</v>
      </c>
      <c r="C88" s="168">
        <v>7</v>
      </c>
      <c r="D88" s="169">
        <v>32728.2</v>
      </c>
      <c r="E88" s="168">
        <v>10</v>
      </c>
      <c r="F88" s="168">
        <v>4</v>
      </c>
      <c r="G88" s="168">
        <v>93</v>
      </c>
      <c r="H88" s="168">
        <v>5</v>
      </c>
      <c r="I88" s="169">
        <v>21696.6</v>
      </c>
      <c r="J88" s="511">
        <v>6</v>
      </c>
      <c r="K88" s="190">
        <v>95</v>
      </c>
      <c r="L88" s="168">
        <v>93</v>
      </c>
      <c r="M88" s="168">
        <v>2</v>
      </c>
      <c r="N88" s="168">
        <v>44</v>
      </c>
      <c r="O88" s="168">
        <v>93</v>
      </c>
      <c r="P88" s="168">
        <v>93</v>
      </c>
      <c r="Q88" s="168">
        <v>0</v>
      </c>
      <c r="R88" s="168">
        <v>23</v>
      </c>
      <c r="S88" s="168">
        <v>93</v>
      </c>
      <c r="T88" s="168">
        <v>3</v>
      </c>
      <c r="U88" s="168">
        <v>6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4</v>
      </c>
      <c r="AB88" s="168">
        <v>0</v>
      </c>
      <c r="AC88" s="168">
        <v>0</v>
      </c>
      <c r="AD88" s="168">
        <v>0</v>
      </c>
      <c r="AE88" s="168">
        <v>0</v>
      </c>
      <c r="AF88" s="168">
        <v>4</v>
      </c>
      <c r="AG88" s="168">
        <v>76</v>
      </c>
      <c r="AH88" s="168">
        <v>15</v>
      </c>
      <c r="AI88" s="168">
        <v>87</v>
      </c>
      <c r="AJ88" s="168">
        <v>6</v>
      </c>
      <c r="AK88" s="168">
        <v>0</v>
      </c>
      <c r="AL88" s="191">
        <v>2</v>
      </c>
      <c r="AM88" s="167">
        <v>93</v>
      </c>
      <c r="AN88" s="168">
        <v>91</v>
      </c>
      <c r="AO88" s="168">
        <v>2</v>
      </c>
      <c r="AP88" s="168">
        <v>46</v>
      </c>
      <c r="AQ88" s="168">
        <v>91</v>
      </c>
      <c r="AR88" s="168">
        <v>91</v>
      </c>
      <c r="AS88" s="168">
        <v>7</v>
      </c>
      <c r="AT88" s="168">
        <v>6</v>
      </c>
      <c r="AU88" s="168">
        <v>2</v>
      </c>
      <c r="AV88" s="192">
        <v>72</v>
      </c>
      <c r="AW88" s="190">
        <v>11</v>
      </c>
      <c r="AX88" s="168">
        <v>4</v>
      </c>
      <c r="AY88" s="168">
        <v>39</v>
      </c>
      <c r="AZ88" s="191">
        <v>44</v>
      </c>
      <c r="BA88" s="167">
        <v>49</v>
      </c>
      <c r="BB88" s="168">
        <v>48</v>
      </c>
      <c r="BC88" s="168">
        <v>1</v>
      </c>
      <c r="BD88" s="168">
        <v>23</v>
      </c>
      <c r="BE88" s="168">
        <v>48</v>
      </c>
      <c r="BF88" s="192">
        <v>48</v>
      </c>
      <c r="BG88" s="315"/>
      <c r="BH88" s="315"/>
    </row>
    <row r="89" spans="1:60">
      <c r="A89" s="312" t="s">
        <v>467</v>
      </c>
      <c r="B89" s="126">
        <v>1434</v>
      </c>
      <c r="C89" s="168">
        <v>80</v>
      </c>
      <c r="D89" s="169">
        <v>290599.69</v>
      </c>
      <c r="E89" s="168">
        <v>102</v>
      </c>
      <c r="F89" s="168">
        <v>63</v>
      </c>
      <c r="G89" s="168">
        <v>1015</v>
      </c>
      <c r="H89" s="168">
        <v>65</v>
      </c>
      <c r="I89" s="169">
        <v>202353.09</v>
      </c>
      <c r="J89" s="511">
        <v>5.9</v>
      </c>
      <c r="K89" s="190">
        <v>1069</v>
      </c>
      <c r="L89" s="168">
        <v>1015</v>
      </c>
      <c r="M89" s="168">
        <v>54</v>
      </c>
      <c r="N89" s="168">
        <v>438</v>
      </c>
      <c r="O89" s="168">
        <v>1015</v>
      </c>
      <c r="P89" s="168">
        <v>1015</v>
      </c>
      <c r="Q89" s="168">
        <v>6</v>
      </c>
      <c r="R89" s="168">
        <v>120</v>
      </c>
      <c r="S89" s="168">
        <v>1015</v>
      </c>
      <c r="T89" s="168">
        <v>82</v>
      </c>
      <c r="U89" s="168">
        <v>52</v>
      </c>
      <c r="V89" s="168">
        <v>0</v>
      </c>
      <c r="W89" s="168">
        <v>0</v>
      </c>
      <c r="X89" s="168">
        <v>5</v>
      </c>
      <c r="Y89" s="168">
        <v>0</v>
      </c>
      <c r="Z89" s="168">
        <v>0</v>
      </c>
      <c r="AA89" s="168">
        <v>21</v>
      </c>
      <c r="AB89" s="168">
        <v>0</v>
      </c>
      <c r="AC89" s="168">
        <v>0</v>
      </c>
      <c r="AD89" s="168">
        <v>0</v>
      </c>
      <c r="AE89" s="168">
        <v>0</v>
      </c>
      <c r="AF89" s="168">
        <v>276</v>
      </c>
      <c r="AG89" s="168">
        <v>732</v>
      </c>
      <c r="AH89" s="168">
        <v>61</v>
      </c>
      <c r="AI89" s="168">
        <v>1022</v>
      </c>
      <c r="AJ89" s="168">
        <v>42</v>
      </c>
      <c r="AK89" s="168">
        <v>0</v>
      </c>
      <c r="AL89" s="191">
        <v>5</v>
      </c>
      <c r="AM89" s="167">
        <v>2609</v>
      </c>
      <c r="AN89" s="168">
        <v>2523</v>
      </c>
      <c r="AO89" s="168">
        <v>86</v>
      </c>
      <c r="AP89" s="168">
        <v>1114</v>
      </c>
      <c r="AQ89" s="168">
        <v>2523</v>
      </c>
      <c r="AR89" s="168">
        <v>2523</v>
      </c>
      <c r="AS89" s="168">
        <v>48</v>
      </c>
      <c r="AT89" s="168">
        <v>23</v>
      </c>
      <c r="AU89" s="168">
        <v>7</v>
      </c>
      <c r="AV89" s="192">
        <v>2489</v>
      </c>
      <c r="AW89" s="190">
        <v>113</v>
      </c>
      <c r="AX89" s="168">
        <v>41</v>
      </c>
      <c r="AY89" s="168">
        <v>320</v>
      </c>
      <c r="AZ89" s="191">
        <v>233</v>
      </c>
      <c r="BA89" s="167">
        <v>474</v>
      </c>
      <c r="BB89" s="168">
        <v>455</v>
      </c>
      <c r="BC89" s="168">
        <v>19</v>
      </c>
      <c r="BD89" s="168">
        <v>217</v>
      </c>
      <c r="BE89" s="168">
        <v>455</v>
      </c>
      <c r="BF89" s="192">
        <v>467</v>
      </c>
      <c r="BG89" s="315"/>
      <c r="BH89" s="315"/>
    </row>
    <row r="90" spans="1:60">
      <c r="A90" s="312" t="s">
        <v>468</v>
      </c>
      <c r="B90" s="126">
        <v>890</v>
      </c>
      <c r="C90" s="168">
        <v>42</v>
      </c>
      <c r="D90" s="169">
        <v>198788.4</v>
      </c>
      <c r="E90" s="168">
        <v>59</v>
      </c>
      <c r="F90" s="168">
        <v>59</v>
      </c>
      <c r="G90" s="168">
        <v>854</v>
      </c>
      <c r="H90" s="168">
        <v>41</v>
      </c>
      <c r="I90" s="169">
        <v>191655.6</v>
      </c>
      <c r="J90" s="511">
        <v>6</v>
      </c>
      <c r="K90" s="190">
        <v>876</v>
      </c>
      <c r="L90" s="168">
        <v>854</v>
      </c>
      <c r="M90" s="168">
        <v>22</v>
      </c>
      <c r="N90" s="168">
        <v>295</v>
      </c>
      <c r="O90" s="168">
        <v>854</v>
      </c>
      <c r="P90" s="168">
        <v>858</v>
      </c>
      <c r="Q90" s="168">
        <v>91</v>
      </c>
      <c r="R90" s="168">
        <v>318</v>
      </c>
      <c r="S90" s="168">
        <v>854</v>
      </c>
      <c r="T90" s="168">
        <v>41</v>
      </c>
      <c r="U90" s="168">
        <v>12</v>
      </c>
      <c r="V90" s="168">
        <v>0</v>
      </c>
      <c r="W90" s="168">
        <v>0</v>
      </c>
      <c r="X90" s="168">
        <v>23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91</v>
      </c>
      <c r="AG90" s="168">
        <v>730</v>
      </c>
      <c r="AH90" s="168">
        <v>55</v>
      </c>
      <c r="AI90" s="168">
        <v>805</v>
      </c>
      <c r="AJ90" s="168">
        <v>66</v>
      </c>
      <c r="AK90" s="168">
        <v>0</v>
      </c>
      <c r="AL90" s="191">
        <v>5</v>
      </c>
      <c r="AM90" s="167">
        <v>891</v>
      </c>
      <c r="AN90" s="168">
        <v>869</v>
      </c>
      <c r="AO90" s="168">
        <v>22</v>
      </c>
      <c r="AP90" s="168">
        <v>296</v>
      </c>
      <c r="AQ90" s="168">
        <v>869</v>
      </c>
      <c r="AR90" s="168">
        <v>870</v>
      </c>
      <c r="AS90" s="168">
        <v>0</v>
      </c>
      <c r="AT90" s="168">
        <v>0</v>
      </c>
      <c r="AU90" s="168">
        <v>0</v>
      </c>
      <c r="AV90" s="192">
        <v>891</v>
      </c>
      <c r="AW90" s="190">
        <v>0</v>
      </c>
      <c r="AX90" s="168">
        <v>0</v>
      </c>
      <c r="AY90" s="168">
        <v>0</v>
      </c>
      <c r="AZ90" s="191">
        <v>0</v>
      </c>
      <c r="BA90" s="167">
        <v>0</v>
      </c>
      <c r="BB90" s="168">
        <v>0</v>
      </c>
      <c r="BC90" s="168">
        <v>0</v>
      </c>
      <c r="BD90" s="168">
        <v>0</v>
      </c>
      <c r="BE90" s="168">
        <v>0</v>
      </c>
      <c r="BF90" s="192">
        <v>0</v>
      </c>
      <c r="BG90" s="315"/>
      <c r="BH90" s="315"/>
    </row>
    <row r="91" spans="1:60">
      <c r="A91" s="312" t="s">
        <v>469</v>
      </c>
      <c r="B91" s="126">
        <v>1063</v>
      </c>
      <c r="C91" s="168">
        <v>58</v>
      </c>
      <c r="D91" s="169">
        <v>167863.2</v>
      </c>
      <c r="E91" s="168">
        <v>56</v>
      </c>
      <c r="F91" s="168">
        <v>52</v>
      </c>
      <c r="G91" s="168">
        <v>987</v>
      </c>
      <c r="H91" s="168">
        <v>58</v>
      </c>
      <c r="I91" s="169">
        <v>155008.79999999999</v>
      </c>
      <c r="J91" s="511">
        <v>6</v>
      </c>
      <c r="K91" s="190">
        <v>995</v>
      </c>
      <c r="L91" s="168">
        <v>995</v>
      </c>
      <c r="M91" s="168">
        <v>0</v>
      </c>
      <c r="N91" s="168">
        <v>385</v>
      </c>
      <c r="O91" s="168">
        <v>995</v>
      </c>
      <c r="P91" s="168">
        <v>995</v>
      </c>
      <c r="Q91" s="168">
        <v>14</v>
      </c>
      <c r="R91" s="168">
        <v>131</v>
      </c>
      <c r="S91" s="168">
        <v>866</v>
      </c>
      <c r="T91" s="168">
        <v>19</v>
      </c>
      <c r="U91" s="168">
        <v>15</v>
      </c>
      <c r="V91" s="168">
        <v>0</v>
      </c>
      <c r="W91" s="168">
        <v>0</v>
      </c>
      <c r="X91" s="168">
        <v>10</v>
      </c>
      <c r="Y91" s="168">
        <v>3</v>
      </c>
      <c r="Z91" s="168">
        <v>0</v>
      </c>
      <c r="AA91" s="168">
        <v>6</v>
      </c>
      <c r="AB91" s="168">
        <v>23</v>
      </c>
      <c r="AC91" s="168">
        <v>0</v>
      </c>
      <c r="AD91" s="168">
        <v>2</v>
      </c>
      <c r="AE91" s="168">
        <v>3</v>
      </c>
      <c r="AF91" s="168">
        <v>202</v>
      </c>
      <c r="AG91" s="168">
        <v>734</v>
      </c>
      <c r="AH91" s="168">
        <v>59</v>
      </c>
      <c r="AI91" s="168">
        <v>930</v>
      </c>
      <c r="AJ91" s="168">
        <v>65</v>
      </c>
      <c r="AK91" s="168">
        <v>0</v>
      </c>
      <c r="AL91" s="191">
        <v>0</v>
      </c>
      <c r="AM91" s="167">
        <v>866</v>
      </c>
      <c r="AN91" s="168">
        <v>865</v>
      </c>
      <c r="AO91" s="168">
        <v>1</v>
      </c>
      <c r="AP91" s="168">
        <v>309</v>
      </c>
      <c r="AQ91" s="168">
        <v>865</v>
      </c>
      <c r="AR91" s="168">
        <v>865</v>
      </c>
      <c r="AS91" s="168">
        <v>25</v>
      </c>
      <c r="AT91" s="168">
        <v>32</v>
      </c>
      <c r="AU91" s="168">
        <v>0</v>
      </c>
      <c r="AV91" s="192">
        <v>808</v>
      </c>
      <c r="AW91" s="190">
        <v>47</v>
      </c>
      <c r="AX91" s="168">
        <v>42</v>
      </c>
      <c r="AY91" s="168">
        <v>21</v>
      </c>
      <c r="AZ91" s="191">
        <v>0</v>
      </c>
      <c r="BA91" s="167">
        <v>832</v>
      </c>
      <c r="BB91" s="168">
        <v>832</v>
      </c>
      <c r="BC91" s="168">
        <v>0</v>
      </c>
      <c r="BD91" s="168">
        <v>330</v>
      </c>
      <c r="BE91" s="168">
        <v>832</v>
      </c>
      <c r="BF91" s="192">
        <v>832</v>
      </c>
      <c r="BG91" s="315"/>
      <c r="BH91" s="315"/>
    </row>
    <row r="92" spans="1:60">
      <c r="A92" s="312" t="s">
        <v>470</v>
      </c>
      <c r="B92" s="126">
        <v>206</v>
      </c>
      <c r="C92" s="168">
        <v>12</v>
      </c>
      <c r="D92" s="169">
        <v>51687.8</v>
      </c>
      <c r="E92" s="168">
        <v>29</v>
      </c>
      <c r="F92" s="168">
        <v>29</v>
      </c>
      <c r="G92" s="168">
        <v>198</v>
      </c>
      <c r="H92" s="168">
        <v>0</v>
      </c>
      <c r="I92" s="169">
        <v>49187.199999999997</v>
      </c>
      <c r="J92" s="511">
        <v>6</v>
      </c>
      <c r="K92" s="190">
        <v>208</v>
      </c>
      <c r="L92" s="168">
        <v>198</v>
      </c>
      <c r="M92" s="168">
        <v>10</v>
      </c>
      <c r="N92" s="168">
        <v>82</v>
      </c>
      <c r="O92" s="168">
        <v>198</v>
      </c>
      <c r="P92" s="168">
        <v>201</v>
      </c>
      <c r="Q92" s="168">
        <v>13</v>
      </c>
      <c r="R92" s="168">
        <v>59</v>
      </c>
      <c r="S92" s="168">
        <v>198</v>
      </c>
      <c r="T92" s="168">
        <v>0</v>
      </c>
      <c r="U92" s="168">
        <v>0</v>
      </c>
      <c r="V92" s="168">
        <v>0</v>
      </c>
      <c r="W92" s="168">
        <v>0</v>
      </c>
      <c r="X92" s="168">
        <v>3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13</v>
      </c>
      <c r="AG92" s="168">
        <v>179</v>
      </c>
      <c r="AH92" s="168">
        <v>16</v>
      </c>
      <c r="AI92" s="168">
        <v>176</v>
      </c>
      <c r="AJ92" s="168">
        <v>31</v>
      </c>
      <c r="AK92" s="168">
        <v>0</v>
      </c>
      <c r="AL92" s="191">
        <v>1</v>
      </c>
      <c r="AM92" s="167">
        <v>212</v>
      </c>
      <c r="AN92" s="168">
        <v>202</v>
      </c>
      <c r="AO92" s="168">
        <v>10</v>
      </c>
      <c r="AP92" s="168">
        <v>83</v>
      </c>
      <c r="AQ92" s="168">
        <v>202</v>
      </c>
      <c r="AR92" s="168">
        <v>205</v>
      </c>
      <c r="AS92" s="168">
        <v>0</v>
      </c>
      <c r="AT92" s="168">
        <v>0</v>
      </c>
      <c r="AU92" s="168">
        <v>0</v>
      </c>
      <c r="AV92" s="192">
        <v>212</v>
      </c>
      <c r="AW92" s="190">
        <v>0</v>
      </c>
      <c r="AX92" s="168">
        <v>0</v>
      </c>
      <c r="AY92" s="168">
        <v>0</v>
      </c>
      <c r="AZ92" s="191">
        <v>0</v>
      </c>
      <c r="BA92" s="167">
        <v>0</v>
      </c>
      <c r="BB92" s="168">
        <v>0</v>
      </c>
      <c r="BC92" s="168">
        <v>0</v>
      </c>
      <c r="BD92" s="168">
        <v>0</v>
      </c>
      <c r="BE92" s="168">
        <v>0</v>
      </c>
      <c r="BF92" s="192">
        <v>0</v>
      </c>
      <c r="BG92" s="315"/>
      <c r="BH92" s="315"/>
    </row>
    <row r="93" spans="1:60">
      <c r="A93" s="312" t="s">
        <v>471</v>
      </c>
      <c r="B93" s="126">
        <v>849</v>
      </c>
      <c r="C93" s="168">
        <v>45</v>
      </c>
      <c r="D93" s="169">
        <v>189065.41</v>
      </c>
      <c r="E93" s="168">
        <v>60</v>
      </c>
      <c r="F93" s="168">
        <v>26</v>
      </c>
      <c r="G93" s="168">
        <v>821</v>
      </c>
      <c r="H93" s="168">
        <v>43</v>
      </c>
      <c r="I93" s="169">
        <v>184010.4</v>
      </c>
      <c r="J93" s="511">
        <v>5.9</v>
      </c>
      <c r="K93" s="190">
        <v>832</v>
      </c>
      <c r="L93" s="168">
        <v>821</v>
      </c>
      <c r="M93" s="168">
        <v>11</v>
      </c>
      <c r="N93" s="168">
        <v>374</v>
      </c>
      <c r="O93" s="168">
        <v>821</v>
      </c>
      <c r="P93" s="168">
        <v>828</v>
      </c>
      <c r="Q93" s="168">
        <v>2</v>
      </c>
      <c r="R93" s="168">
        <v>126</v>
      </c>
      <c r="S93" s="168">
        <v>825</v>
      </c>
      <c r="T93" s="168">
        <v>13</v>
      </c>
      <c r="U93" s="168">
        <v>0</v>
      </c>
      <c r="V93" s="168">
        <v>0</v>
      </c>
      <c r="W93" s="168">
        <v>0</v>
      </c>
      <c r="X93" s="168">
        <v>9</v>
      </c>
      <c r="Y93" s="168">
        <v>1</v>
      </c>
      <c r="Z93" s="168">
        <v>0</v>
      </c>
      <c r="AA93" s="168">
        <v>9</v>
      </c>
      <c r="AB93" s="168">
        <v>0</v>
      </c>
      <c r="AC93" s="168">
        <v>0</v>
      </c>
      <c r="AD93" s="168">
        <v>0</v>
      </c>
      <c r="AE93" s="168">
        <v>0</v>
      </c>
      <c r="AF93" s="168">
        <v>144</v>
      </c>
      <c r="AG93" s="168">
        <v>638</v>
      </c>
      <c r="AH93" s="168">
        <v>50</v>
      </c>
      <c r="AI93" s="168">
        <v>819</v>
      </c>
      <c r="AJ93" s="168">
        <v>11</v>
      </c>
      <c r="AK93" s="168">
        <v>0</v>
      </c>
      <c r="AL93" s="191">
        <v>2</v>
      </c>
      <c r="AM93" s="167">
        <v>791</v>
      </c>
      <c r="AN93" s="168">
        <v>780</v>
      </c>
      <c r="AO93" s="168">
        <v>11</v>
      </c>
      <c r="AP93" s="168">
        <v>369</v>
      </c>
      <c r="AQ93" s="168">
        <v>780</v>
      </c>
      <c r="AR93" s="168">
        <v>787</v>
      </c>
      <c r="AS93" s="168">
        <v>7</v>
      </c>
      <c r="AT93" s="168">
        <v>0</v>
      </c>
      <c r="AU93" s="168">
        <v>0</v>
      </c>
      <c r="AV93" s="192">
        <v>780</v>
      </c>
      <c r="AW93" s="190">
        <v>3</v>
      </c>
      <c r="AX93" s="168">
        <v>12</v>
      </c>
      <c r="AY93" s="168">
        <v>177</v>
      </c>
      <c r="AZ93" s="191">
        <v>45</v>
      </c>
      <c r="BA93" s="167">
        <v>299</v>
      </c>
      <c r="BB93" s="168">
        <v>297</v>
      </c>
      <c r="BC93" s="168">
        <v>2</v>
      </c>
      <c r="BD93" s="168">
        <v>128</v>
      </c>
      <c r="BE93" s="168">
        <v>297</v>
      </c>
      <c r="BF93" s="192">
        <v>298</v>
      </c>
      <c r="BG93" s="315"/>
      <c r="BH93" s="315"/>
    </row>
    <row r="94" spans="1:60">
      <c r="A94" s="312" t="s">
        <v>472</v>
      </c>
      <c r="B94" s="126">
        <v>1534</v>
      </c>
      <c r="C94" s="168">
        <v>29</v>
      </c>
      <c r="D94" s="169">
        <v>233629.6</v>
      </c>
      <c r="E94" s="168">
        <v>100</v>
      </c>
      <c r="F94" s="168">
        <v>58</v>
      </c>
      <c r="G94" s="168">
        <v>1503</v>
      </c>
      <c r="H94" s="168">
        <v>29</v>
      </c>
      <c r="I94" s="169">
        <v>219811.6</v>
      </c>
      <c r="J94" s="511">
        <v>6</v>
      </c>
      <c r="K94" s="190">
        <v>1523</v>
      </c>
      <c r="L94" s="168">
        <v>1503</v>
      </c>
      <c r="M94" s="168">
        <v>20</v>
      </c>
      <c r="N94" s="168">
        <v>625</v>
      </c>
      <c r="O94" s="168">
        <v>1515</v>
      </c>
      <c r="P94" s="168">
        <v>1515</v>
      </c>
      <c r="Q94" s="168">
        <v>27</v>
      </c>
      <c r="R94" s="168">
        <v>259</v>
      </c>
      <c r="S94" s="168">
        <v>1512</v>
      </c>
      <c r="T94" s="168">
        <v>0</v>
      </c>
      <c r="U94" s="168">
        <v>0</v>
      </c>
      <c r="V94" s="168">
        <v>0</v>
      </c>
      <c r="W94" s="168">
        <v>0</v>
      </c>
      <c r="X94" s="168">
        <v>24</v>
      </c>
      <c r="Y94" s="168">
        <v>3</v>
      </c>
      <c r="Z94" s="168">
        <v>0</v>
      </c>
      <c r="AA94" s="168">
        <v>10</v>
      </c>
      <c r="AB94" s="168">
        <v>0</v>
      </c>
      <c r="AC94" s="168">
        <v>0</v>
      </c>
      <c r="AD94" s="168">
        <v>0</v>
      </c>
      <c r="AE94" s="168">
        <v>0</v>
      </c>
      <c r="AF94" s="168">
        <v>275</v>
      </c>
      <c r="AG94" s="168">
        <v>1153</v>
      </c>
      <c r="AH94" s="168">
        <v>95</v>
      </c>
      <c r="AI94" s="168">
        <v>1422</v>
      </c>
      <c r="AJ94" s="168">
        <v>98</v>
      </c>
      <c r="AK94" s="168">
        <v>0</v>
      </c>
      <c r="AL94" s="191">
        <v>3</v>
      </c>
      <c r="AM94" s="167">
        <v>1522</v>
      </c>
      <c r="AN94" s="168">
        <v>1499</v>
      </c>
      <c r="AO94" s="168">
        <v>23</v>
      </c>
      <c r="AP94" s="168">
        <v>607</v>
      </c>
      <c r="AQ94" s="168">
        <v>1522</v>
      </c>
      <c r="AR94" s="168">
        <v>1508</v>
      </c>
      <c r="AS94" s="168">
        <v>6</v>
      </c>
      <c r="AT94" s="168">
        <v>0</v>
      </c>
      <c r="AU94" s="168">
        <v>0</v>
      </c>
      <c r="AV94" s="192">
        <v>1516</v>
      </c>
      <c r="AW94" s="190">
        <v>14</v>
      </c>
      <c r="AX94" s="168">
        <v>11</v>
      </c>
      <c r="AY94" s="168">
        <v>19</v>
      </c>
      <c r="AZ94" s="191">
        <v>0</v>
      </c>
      <c r="BA94" s="167">
        <v>538</v>
      </c>
      <c r="BB94" s="168">
        <v>535</v>
      </c>
      <c r="BC94" s="168">
        <v>3</v>
      </c>
      <c r="BD94" s="168">
        <v>236</v>
      </c>
      <c r="BE94" s="168">
        <v>535</v>
      </c>
      <c r="BF94" s="192">
        <v>537</v>
      </c>
      <c r="BG94" s="315"/>
      <c r="BH94" s="315"/>
    </row>
    <row r="95" spans="1:60" ht="14.25" thickBot="1">
      <c r="A95" s="368" t="s">
        <v>473</v>
      </c>
      <c r="B95" s="202">
        <f>SUM(B84:B94)</f>
        <v>7050</v>
      </c>
      <c r="C95" s="204">
        <f t="shared" ref="C95:BF95" si="7">SUM(C84:C94)</f>
        <v>321</v>
      </c>
      <c r="D95" s="203">
        <f t="shared" si="7"/>
        <v>1374009.5000000002</v>
      </c>
      <c r="E95" s="204">
        <f t="shared" si="7"/>
        <v>460</v>
      </c>
      <c r="F95" s="204">
        <f t="shared" si="7"/>
        <v>311</v>
      </c>
      <c r="G95" s="204">
        <f t="shared" si="7"/>
        <v>6243</v>
      </c>
      <c r="H95" s="204">
        <f t="shared" si="7"/>
        <v>290</v>
      </c>
      <c r="I95" s="203">
        <f t="shared" si="7"/>
        <v>1203649.29</v>
      </c>
      <c r="J95" s="229">
        <f>((F84+G84)*J84+(F85+G85)*J85+(F86+G86)*J86+(F87+G87)*J87+(F88+G88)*J88+(F89+G89)*J89+(F90+G90)*J90+(F91+G91)*J91+(F92+G92)*J92+(F93+G93)*J93+(F94+G94)*J94)/(F95+G95)</f>
        <v>5.9995880378394881</v>
      </c>
      <c r="K95" s="207">
        <f t="shared" si="7"/>
        <v>6389</v>
      </c>
      <c r="L95" s="204">
        <f t="shared" si="7"/>
        <v>6251</v>
      </c>
      <c r="M95" s="204">
        <f t="shared" si="7"/>
        <v>138</v>
      </c>
      <c r="N95" s="204">
        <f t="shared" si="7"/>
        <v>2432</v>
      </c>
      <c r="O95" s="204">
        <f t="shared" si="7"/>
        <v>6263</v>
      </c>
      <c r="P95" s="204">
        <f t="shared" si="7"/>
        <v>6283</v>
      </c>
      <c r="Q95" s="204">
        <f t="shared" si="7"/>
        <v>156</v>
      </c>
      <c r="R95" s="204">
        <f t="shared" si="7"/>
        <v>1219</v>
      </c>
      <c r="S95" s="204">
        <f t="shared" si="7"/>
        <v>6140</v>
      </c>
      <c r="T95" s="204">
        <f t="shared" si="7"/>
        <v>163</v>
      </c>
      <c r="U95" s="204">
        <f t="shared" si="7"/>
        <v>103</v>
      </c>
      <c r="V95" s="204">
        <f t="shared" si="7"/>
        <v>0</v>
      </c>
      <c r="W95" s="204">
        <f t="shared" si="7"/>
        <v>0</v>
      </c>
      <c r="X95" s="204">
        <f t="shared" si="7"/>
        <v>83</v>
      </c>
      <c r="Y95" s="204">
        <f t="shared" si="7"/>
        <v>13</v>
      </c>
      <c r="Z95" s="204">
        <f t="shared" si="7"/>
        <v>0</v>
      </c>
      <c r="AA95" s="204">
        <f t="shared" si="7"/>
        <v>80</v>
      </c>
      <c r="AB95" s="204">
        <f t="shared" si="7"/>
        <v>28</v>
      </c>
      <c r="AC95" s="204">
        <f t="shared" si="7"/>
        <v>0</v>
      </c>
      <c r="AD95" s="204">
        <f t="shared" si="7"/>
        <v>2</v>
      </c>
      <c r="AE95" s="204">
        <f t="shared" si="7"/>
        <v>7</v>
      </c>
      <c r="AF95" s="204">
        <f t="shared" si="7"/>
        <v>1084</v>
      </c>
      <c r="AG95" s="204">
        <f t="shared" si="7"/>
        <v>4878</v>
      </c>
      <c r="AH95" s="204">
        <f t="shared" si="7"/>
        <v>427</v>
      </c>
      <c r="AI95" s="204">
        <f t="shared" si="7"/>
        <v>5994</v>
      </c>
      <c r="AJ95" s="204">
        <f t="shared" si="7"/>
        <v>369</v>
      </c>
      <c r="AK95" s="204">
        <f t="shared" si="7"/>
        <v>0</v>
      </c>
      <c r="AL95" s="216">
        <f t="shared" si="7"/>
        <v>26</v>
      </c>
      <c r="AM95" s="205">
        <f t="shared" si="7"/>
        <v>8040</v>
      </c>
      <c r="AN95" s="204">
        <f t="shared" si="7"/>
        <v>7858</v>
      </c>
      <c r="AO95" s="204">
        <f t="shared" si="7"/>
        <v>182</v>
      </c>
      <c r="AP95" s="204">
        <f t="shared" si="7"/>
        <v>3246</v>
      </c>
      <c r="AQ95" s="204">
        <f t="shared" si="7"/>
        <v>7881</v>
      </c>
      <c r="AR95" s="204">
        <f t="shared" si="7"/>
        <v>7887</v>
      </c>
      <c r="AS95" s="204">
        <f t="shared" si="7"/>
        <v>130</v>
      </c>
      <c r="AT95" s="204">
        <f t="shared" si="7"/>
        <v>79</v>
      </c>
      <c r="AU95" s="204">
        <f t="shared" si="7"/>
        <v>9</v>
      </c>
      <c r="AV95" s="206">
        <f t="shared" si="7"/>
        <v>7361</v>
      </c>
      <c r="AW95" s="207">
        <f t="shared" si="7"/>
        <v>229</v>
      </c>
      <c r="AX95" s="204">
        <f t="shared" si="7"/>
        <v>148</v>
      </c>
      <c r="AY95" s="204">
        <f t="shared" si="7"/>
        <v>800</v>
      </c>
      <c r="AZ95" s="216">
        <f t="shared" si="7"/>
        <v>429</v>
      </c>
      <c r="BA95" s="205">
        <f t="shared" si="7"/>
        <v>2469</v>
      </c>
      <c r="BB95" s="204">
        <f t="shared" si="7"/>
        <v>2438</v>
      </c>
      <c r="BC95" s="204">
        <f t="shared" si="7"/>
        <v>31</v>
      </c>
      <c r="BD95" s="204">
        <f t="shared" si="7"/>
        <v>1065</v>
      </c>
      <c r="BE95" s="204">
        <f t="shared" si="7"/>
        <v>2438</v>
      </c>
      <c r="BF95" s="206">
        <f t="shared" si="7"/>
        <v>2457</v>
      </c>
      <c r="BG95" s="317"/>
      <c r="BH95" s="317"/>
    </row>
    <row r="96" spans="1:60" ht="14.25" thickBot="1">
      <c r="A96" s="369" t="s">
        <v>386</v>
      </c>
      <c r="B96" s="208">
        <f>B17+B25+B35+B43+B55+B69+B83+B95</f>
        <v>23688</v>
      </c>
      <c r="C96" s="180">
        <f>C17+C25+C35+C43+C55+C69+C83+C95</f>
        <v>1076</v>
      </c>
      <c r="D96" s="181">
        <f t="shared" ref="D96:BF96" si="8">D17+D25+D35+D43+D55+D69+D83+D95</f>
        <v>4546114.5</v>
      </c>
      <c r="E96" s="180">
        <f t="shared" si="8"/>
        <v>1645</v>
      </c>
      <c r="F96" s="180">
        <f t="shared" si="8"/>
        <v>1348</v>
      </c>
      <c r="G96" s="180">
        <f t="shared" si="8"/>
        <v>21497</v>
      </c>
      <c r="H96" s="180">
        <f t="shared" si="8"/>
        <v>1045</v>
      </c>
      <c r="I96" s="181">
        <f t="shared" si="8"/>
        <v>4231553.87</v>
      </c>
      <c r="J96" s="182">
        <f>(J17*(F17+G17)+J35*(F35+G35)+J43*(F43+G34)+J55*(F55+G55)+J69*(F69+G69)+J83*(F83+G83)+J95*(F95+G95))/(F96+G96)</f>
        <v>5.7543334750861019</v>
      </c>
      <c r="K96" s="210">
        <f t="shared" si="8"/>
        <v>21786</v>
      </c>
      <c r="L96" s="180">
        <f t="shared" si="8"/>
        <v>21474</v>
      </c>
      <c r="M96" s="180">
        <f t="shared" si="8"/>
        <v>312</v>
      </c>
      <c r="N96" s="180">
        <f t="shared" si="8"/>
        <v>9111</v>
      </c>
      <c r="O96" s="180">
        <f t="shared" si="8"/>
        <v>21518</v>
      </c>
      <c r="P96" s="180">
        <f t="shared" si="8"/>
        <v>21557</v>
      </c>
      <c r="Q96" s="180">
        <f t="shared" si="8"/>
        <v>270</v>
      </c>
      <c r="R96" s="180">
        <f t="shared" si="8"/>
        <v>4344</v>
      </c>
      <c r="S96" s="180">
        <f t="shared" si="8"/>
        <v>21380</v>
      </c>
      <c r="T96" s="180">
        <f t="shared" si="8"/>
        <v>445</v>
      </c>
      <c r="U96" s="180">
        <f t="shared" si="8"/>
        <v>347</v>
      </c>
      <c r="V96" s="180">
        <f t="shared" si="8"/>
        <v>4</v>
      </c>
      <c r="W96" s="180">
        <f t="shared" si="8"/>
        <v>6</v>
      </c>
      <c r="X96" s="180">
        <f t="shared" si="8"/>
        <v>290</v>
      </c>
      <c r="Y96" s="180">
        <f t="shared" si="8"/>
        <v>39</v>
      </c>
      <c r="Z96" s="180">
        <f t="shared" si="8"/>
        <v>0</v>
      </c>
      <c r="AA96" s="180">
        <f t="shared" si="8"/>
        <v>434</v>
      </c>
      <c r="AB96" s="180">
        <f t="shared" si="8"/>
        <v>87</v>
      </c>
      <c r="AC96" s="180">
        <f t="shared" si="8"/>
        <v>1</v>
      </c>
      <c r="AD96" s="180">
        <f t="shared" si="8"/>
        <v>5</v>
      </c>
      <c r="AE96" s="180">
        <f t="shared" si="8"/>
        <v>29</v>
      </c>
      <c r="AF96" s="180">
        <f t="shared" si="8"/>
        <v>3579</v>
      </c>
      <c r="AG96" s="180">
        <f t="shared" si="8"/>
        <v>16601</v>
      </c>
      <c r="AH96" s="180">
        <f t="shared" si="8"/>
        <v>1606</v>
      </c>
      <c r="AI96" s="180">
        <f t="shared" si="8"/>
        <v>19864</v>
      </c>
      <c r="AJ96" s="180">
        <f t="shared" si="8"/>
        <v>1736</v>
      </c>
      <c r="AK96" s="180">
        <f t="shared" si="8"/>
        <v>58</v>
      </c>
      <c r="AL96" s="230">
        <f t="shared" si="8"/>
        <v>128</v>
      </c>
      <c r="AM96" s="179">
        <f t="shared" si="8"/>
        <v>31264</v>
      </c>
      <c r="AN96" s="180">
        <f t="shared" si="8"/>
        <v>30803</v>
      </c>
      <c r="AO96" s="180">
        <f t="shared" si="8"/>
        <v>461</v>
      </c>
      <c r="AP96" s="180">
        <f t="shared" si="8"/>
        <v>13777</v>
      </c>
      <c r="AQ96" s="180">
        <f t="shared" si="8"/>
        <v>29428</v>
      </c>
      <c r="AR96" s="180">
        <f t="shared" si="8"/>
        <v>30931</v>
      </c>
      <c r="AS96" s="180">
        <f t="shared" si="8"/>
        <v>859</v>
      </c>
      <c r="AT96" s="180">
        <f t="shared" si="8"/>
        <v>390</v>
      </c>
      <c r="AU96" s="180">
        <f t="shared" si="8"/>
        <v>173</v>
      </c>
      <c r="AV96" s="209">
        <f t="shared" si="8"/>
        <v>26292</v>
      </c>
      <c r="AW96" s="210">
        <f t="shared" si="8"/>
        <v>1305</v>
      </c>
      <c r="AX96" s="180">
        <f t="shared" si="8"/>
        <v>740</v>
      </c>
      <c r="AY96" s="180">
        <f t="shared" si="8"/>
        <v>4019</v>
      </c>
      <c r="AZ96" s="230">
        <f t="shared" si="8"/>
        <v>1316</v>
      </c>
      <c r="BA96" s="179">
        <f t="shared" si="8"/>
        <v>6388</v>
      </c>
      <c r="BB96" s="180">
        <f t="shared" si="8"/>
        <v>6329</v>
      </c>
      <c r="BC96" s="180">
        <f t="shared" si="8"/>
        <v>59</v>
      </c>
      <c r="BD96" s="180">
        <f t="shared" si="8"/>
        <v>2890</v>
      </c>
      <c r="BE96" s="180">
        <f t="shared" si="8"/>
        <v>6332</v>
      </c>
      <c r="BF96" s="209">
        <f t="shared" si="8"/>
        <v>6364</v>
      </c>
      <c r="BG96" s="322"/>
      <c r="BH96" s="322"/>
    </row>
    <row r="97" spans="1:60">
      <c r="Q97" s="351">
        <f>Q96*100/K96</f>
        <v>1.2393280088129992</v>
      </c>
      <c r="R97" s="351">
        <f t="shared" ref="R97:AE97" si="9">R96*100/L96</f>
        <v>20.22911427773121</v>
      </c>
      <c r="S97" s="351">
        <f>S96*100/K96</f>
        <v>98.13641788304416</v>
      </c>
      <c r="T97" s="351">
        <f t="shared" si="9"/>
        <v>4.8842059049500604</v>
      </c>
      <c r="U97" s="351">
        <f t="shared" si="9"/>
        <v>1.6126034018031417</v>
      </c>
      <c r="V97" s="351">
        <f t="shared" si="9"/>
        <v>1.8555457623973651E-2</v>
      </c>
      <c r="W97" s="351">
        <f t="shared" si="9"/>
        <v>2.2222222222222223</v>
      </c>
      <c r="X97" s="351">
        <f t="shared" si="9"/>
        <v>6.6758747697974217</v>
      </c>
      <c r="Y97" s="351">
        <f t="shared" si="9"/>
        <v>0.18241347053320861</v>
      </c>
      <c r="Z97" s="351">
        <f t="shared" si="9"/>
        <v>0</v>
      </c>
      <c r="AA97" s="351">
        <f t="shared" si="9"/>
        <v>125.07204610951008</v>
      </c>
      <c r="AB97" s="351">
        <f t="shared" si="9"/>
        <v>2175</v>
      </c>
      <c r="AC97" s="351">
        <f t="shared" si="9"/>
        <v>16.666666666666668</v>
      </c>
      <c r="AD97" s="351">
        <f t="shared" si="9"/>
        <v>1.7241379310344827</v>
      </c>
      <c r="AE97" s="351">
        <f t="shared" si="9"/>
        <v>74.358974358974365</v>
      </c>
      <c r="BG97" s="311"/>
      <c r="BH97" s="311"/>
    </row>
    <row r="98" spans="1:60">
      <c r="A98" s="44"/>
      <c r="B98" s="328"/>
      <c r="C98" s="328"/>
      <c r="D98" s="352"/>
      <c r="E98" s="328"/>
      <c r="F98" s="328"/>
      <c r="G98" s="328"/>
      <c r="H98" s="328"/>
      <c r="I98" s="352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</row>
    <row r="99" spans="1:60">
      <c r="A99" s="1" t="s">
        <v>491</v>
      </c>
      <c r="B99" s="467">
        <f>B17</f>
        <v>166</v>
      </c>
      <c r="C99" s="328">
        <f t="shared" ref="C99:BF99" si="10">C17</f>
        <v>17</v>
      </c>
      <c r="D99" s="352">
        <f t="shared" si="10"/>
        <v>32742.399999999998</v>
      </c>
      <c r="E99" s="328">
        <f t="shared" si="10"/>
        <v>22</v>
      </c>
      <c r="F99" s="328">
        <f t="shared" si="10"/>
        <v>19</v>
      </c>
      <c r="G99" s="328">
        <f t="shared" si="10"/>
        <v>123</v>
      </c>
      <c r="H99" s="328">
        <f t="shared" si="10"/>
        <v>18</v>
      </c>
      <c r="I99" s="352">
        <f t="shared" si="10"/>
        <v>24303.599999999999</v>
      </c>
      <c r="J99" s="328">
        <f t="shared" si="10"/>
        <v>6.7349999999999994</v>
      </c>
      <c r="K99" s="328">
        <f t="shared" si="10"/>
        <v>124</v>
      </c>
      <c r="L99" s="328">
        <f t="shared" si="10"/>
        <v>123</v>
      </c>
      <c r="M99" s="328">
        <f t="shared" si="10"/>
        <v>1</v>
      </c>
      <c r="N99" s="328">
        <f t="shared" si="10"/>
        <v>48</v>
      </c>
      <c r="O99" s="328">
        <f t="shared" si="10"/>
        <v>123</v>
      </c>
      <c r="P99" s="328">
        <f t="shared" si="10"/>
        <v>123</v>
      </c>
      <c r="Q99" s="328">
        <f t="shared" si="10"/>
        <v>0</v>
      </c>
      <c r="R99" s="328">
        <f t="shared" si="10"/>
        <v>48</v>
      </c>
      <c r="S99" s="328">
        <f t="shared" si="10"/>
        <v>123</v>
      </c>
      <c r="T99" s="328">
        <f t="shared" si="10"/>
        <v>0</v>
      </c>
      <c r="U99" s="328">
        <f t="shared" si="10"/>
        <v>1</v>
      </c>
      <c r="V99" s="328">
        <f t="shared" si="10"/>
        <v>0</v>
      </c>
      <c r="W99" s="328">
        <f t="shared" si="10"/>
        <v>0</v>
      </c>
      <c r="X99" s="328">
        <f t="shared" si="10"/>
        <v>0</v>
      </c>
      <c r="Y99" s="328">
        <f t="shared" si="10"/>
        <v>0</v>
      </c>
      <c r="Z99" s="328">
        <f t="shared" si="10"/>
        <v>0</v>
      </c>
      <c r="AA99" s="328">
        <f t="shared" si="10"/>
        <v>6</v>
      </c>
      <c r="AB99" s="328">
        <f t="shared" si="10"/>
        <v>0</v>
      </c>
      <c r="AC99" s="328">
        <f t="shared" si="10"/>
        <v>0</v>
      </c>
      <c r="AD99" s="328">
        <f t="shared" si="10"/>
        <v>0</v>
      </c>
      <c r="AE99" s="328">
        <f t="shared" si="10"/>
        <v>0</v>
      </c>
      <c r="AF99" s="328">
        <f t="shared" si="10"/>
        <v>9</v>
      </c>
      <c r="AG99" s="328">
        <f t="shared" si="10"/>
        <v>85</v>
      </c>
      <c r="AH99" s="328">
        <f t="shared" si="10"/>
        <v>30</v>
      </c>
      <c r="AI99" s="328">
        <f t="shared" si="10"/>
        <v>92</v>
      </c>
      <c r="AJ99" s="328">
        <f t="shared" si="10"/>
        <v>25</v>
      </c>
      <c r="AK99" s="328">
        <f t="shared" si="10"/>
        <v>7</v>
      </c>
      <c r="AL99" s="328">
        <f t="shared" si="10"/>
        <v>0</v>
      </c>
      <c r="AM99" s="328">
        <f t="shared" si="10"/>
        <v>179</v>
      </c>
      <c r="AN99" s="328">
        <f t="shared" si="10"/>
        <v>179</v>
      </c>
      <c r="AO99" s="328">
        <f t="shared" si="10"/>
        <v>0</v>
      </c>
      <c r="AP99" s="328">
        <f t="shared" si="10"/>
        <v>80</v>
      </c>
      <c r="AQ99" s="328">
        <f t="shared" si="10"/>
        <v>179</v>
      </c>
      <c r="AR99" s="328">
        <f t="shared" si="10"/>
        <v>179</v>
      </c>
      <c r="AS99" s="328">
        <f t="shared" si="10"/>
        <v>31</v>
      </c>
      <c r="AT99" s="328">
        <f t="shared" si="10"/>
        <v>2</v>
      </c>
      <c r="AU99" s="328">
        <f t="shared" si="10"/>
        <v>1</v>
      </c>
      <c r="AV99" s="328">
        <f t="shared" si="10"/>
        <v>145</v>
      </c>
      <c r="AW99" s="328">
        <f t="shared" si="10"/>
        <v>13</v>
      </c>
      <c r="AX99" s="328">
        <f t="shared" si="10"/>
        <v>25</v>
      </c>
      <c r="AY99" s="328">
        <f t="shared" si="10"/>
        <v>35</v>
      </c>
      <c r="AZ99" s="328">
        <f t="shared" si="10"/>
        <v>1</v>
      </c>
      <c r="BA99" s="328">
        <f t="shared" si="10"/>
        <v>45</v>
      </c>
      <c r="BB99" s="328">
        <f t="shared" si="10"/>
        <v>44</v>
      </c>
      <c r="BC99" s="328">
        <f t="shared" si="10"/>
        <v>1</v>
      </c>
      <c r="BD99" s="328">
        <f t="shared" si="10"/>
        <v>19</v>
      </c>
      <c r="BE99" s="328">
        <f t="shared" si="10"/>
        <v>44</v>
      </c>
      <c r="BF99" s="328">
        <f t="shared" si="10"/>
        <v>44</v>
      </c>
      <c r="BG99" s="328"/>
      <c r="BH99" s="328"/>
    </row>
    <row r="100" spans="1:60">
      <c r="A100" s="1" t="s">
        <v>386</v>
      </c>
      <c r="B100" s="467">
        <f>B96-B17</f>
        <v>23522</v>
      </c>
      <c r="C100" s="328">
        <f t="shared" ref="C100:BF100" si="11">C96-C17</f>
        <v>1059</v>
      </c>
      <c r="D100" s="352">
        <f t="shared" si="11"/>
        <v>4513372.0999999996</v>
      </c>
      <c r="E100" s="328">
        <f t="shared" si="11"/>
        <v>1623</v>
      </c>
      <c r="F100" s="328">
        <f t="shared" si="11"/>
        <v>1329</v>
      </c>
      <c r="G100" s="328">
        <f t="shared" si="11"/>
        <v>21374</v>
      </c>
      <c r="H100" s="328">
        <f t="shared" si="11"/>
        <v>1027</v>
      </c>
      <c r="I100" s="352">
        <f t="shared" si="11"/>
        <v>4207250.2700000005</v>
      </c>
      <c r="J100" s="328">
        <f t="shared" si="11"/>
        <v>-0.9806665249138975</v>
      </c>
      <c r="K100" s="328">
        <f t="shared" si="11"/>
        <v>21662</v>
      </c>
      <c r="L100" s="328">
        <f t="shared" si="11"/>
        <v>21351</v>
      </c>
      <c r="M100" s="328">
        <f t="shared" si="11"/>
        <v>311</v>
      </c>
      <c r="N100" s="328">
        <f t="shared" si="11"/>
        <v>9063</v>
      </c>
      <c r="O100" s="328">
        <f t="shared" si="11"/>
        <v>21395</v>
      </c>
      <c r="P100" s="328">
        <f t="shared" si="11"/>
        <v>21434</v>
      </c>
      <c r="Q100" s="328">
        <f t="shared" si="11"/>
        <v>270</v>
      </c>
      <c r="R100" s="328">
        <f t="shared" si="11"/>
        <v>4296</v>
      </c>
      <c r="S100" s="328">
        <f t="shared" si="11"/>
        <v>21257</v>
      </c>
      <c r="T100" s="328">
        <f t="shared" si="11"/>
        <v>445</v>
      </c>
      <c r="U100" s="328">
        <f t="shared" si="11"/>
        <v>346</v>
      </c>
      <c r="V100" s="328">
        <f t="shared" si="11"/>
        <v>4</v>
      </c>
      <c r="W100" s="328">
        <f t="shared" si="11"/>
        <v>6</v>
      </c>
      <c r="X100" s="328">
        <f t="shared" si="11"/>
        <v>290</v>
      </c>
      <c r="Y100" s="328">
        <f t="shared" si="11"/>
        <v>39</v>
      </c>
      <c r="Z100" s="328">
        <f t="shared" si="11"/>
        <v>0</v>
      </c>
      <c r="AA100" s="328">
        <f t="shared" si="11"/>
        <v>428</v>
      </c>
      <c r="AB100" s="328">
        <f t="shared" si="11"/>
        <v>87</v>
      </c>
      <c r="AC100" s="328">
        <f t="shared" si="11"/>
        <v>1</v>
      </c>
      <c r="AD100" s="328">
        <f t="shared" si="11"/>
        <v>5</v>
      </c>
      <c r="AE100" s="328">
        <f t="shared" si="11"/>
        <v>29</v>
      </c>
      <c r="AF100" s="328">
        <f t="shared" si="11"/>
        <v>3570</v>
      </c>
      <c r="AG100" s="328">
        <f t="shared" si="11"/>
        <v>16516</v>
      </c>
      <c r="AH100" s="328">
        <f t="shared" si="11"/>
        <v>1576</v>
      </c>
      <c r="AI100" s="328">
        <f t="shared" si="11"/>
        <v>19772</v>
      </c>
      <c r="AJ100" s="328">
        <f t="shared" si="11"/>
        <v>1711</v>
      </c>
      <c r="AK100" s="328">
        <f t="shared" si="11"/>
        <v>51</v>
      </c>
      <c r="AL100" s="328">
        <f t="shared" si="11"/>
        <v>128</v>
      </c>
      <c r="AM100" s="328">
        <f t="shared" si="11"/>
        <v>31085</v>
      </c>
      <c r="AN100" s="328">
        <f t="shared" si="11"/>
        <v>30624</v>
      </c>
      <c r="AO100" s="328">
        <f t="shared" si="11"/>
        <v>461</v>
      </c>
      <c r="AP100" s="328">
        <f t="shared" si="11"/>
        <v>13697</v>
      </c>
      <c r="AQ100" s="328">
        <f t="shared" si="11"/>
        <v>29249</v>
      </c>
      <c r="AR100" s="328">
        <f t="shared" si="11"/>
        <v>30752</v>
      </c>
      <c r="AS100" s="328">
        <f t="shared" si="11"/>
        <v>828</v>
      </c>
      <c r="AT100" s="328">
        <f t="shared" si="11"/>
        <v>388</v>
      </c>
      <c r="AU100" s="328">
        <f t="shared" si="11"/>
        <v>172</v>
      </c>
      <c r="AV100" s="328">
        <f t="shared" si="11"/>
        <v>26147</v>
      </c>
      <c r="AW100" s="328">
        <f t="shared" si="11"/>
        <v>1292</v>
      </c>
      <c r="AX100" s="328">
        <f t="shared" si="11"/>
        <v>715</v>
      </c>
      <c r="AY100" s="328">
        <f t="shared" si="11"/>
        <v>3984</v>
      </c>
      <c r="AZ100" s="328">
        <f t="shared" si="11"/>
        <v>1315</v>
      </c>
      <c r="BA100" s="328">
        <f t="shared" si="11"/>
        <v>6343</v>
      </c>
      <c r="BB100" s="328">
        <f t="shared" si="11"/>
        <v>6285</v>
      </c>
      <c r="BC100" s="328">
        <f t="shared" si="11"/>
        <v>58</v>
      </c>
      <c r="BD100" s="328">
        <f t="shared" si="11"/>
        <v>2871</v>
      </c>
      <c r="BE100" s="328">
        <f t="shared" si="11"/>
        <v>6288</v>
      </c>
      <c r="BF100" s="328">
        <f t="shared" si="11"/>
        <v>6320</v>
      </c>
      <c r="BG100" s="328"/>
      <c r="BH100" s="328"/>
    </row>
    <row r="101" spans="1:60">
      <c r="A101" s="44"/>
      <c r="B101" s="44"/>
      <c r="C101" s="44"/>
      <c r="D101" s="325"/>
      <c r="E101" s="44"/>
      <c r="F101" s="44"/>
      <c r="G101" s="44"/>
      <c r="H101" s="44"/>
      <c r="I101" s="32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</row>
    <row r="102" spans="1:60">
      <c r="BG102" s="311"/>
      <c r="BH102" s="311"/>
    </row>
    <row r="103" spans="1:60">
      <c r="BG103" s="311"/>
      <c r="BH103" s="311"/>
    </row>
    <row r="104" spans="1:60">
      <c r="BG104" s="311"/>
      <c r="BH104" s="311"/>
    </row>
    <row r="105" spans="1:60">
      <c r="BG105" s="311"/>
      <c r="BH105" s="311"/>
    </row>
    <row r="106" spans="1:60">
      <c r="BG106" s="311"/>
      <c r="BH106" s="311"/>
    </row>
    <row r="107" spans="1:60">
      <c r="BG107" s="311"/>
      <c r="BH107" s="311"/>
    </row>
    <row r="108" spans="1:60">
      <c r="BG108" s="311"/>
      <c r="BH108" s="311"/>
    </row>
    <row r="109" spans="1:60">
      <c r="BG109" s="311"/>
      <c r="BH109" s="311"/>
    </row>
    <row r="110" spans="1:60">
      <c r="BG110" s="311"/>
      <c r="BH110" s="311"/>
    </row>
    <row r="111" spans="1:60">
      <c r="BG111" s="311"/>
      <c r="BH111" s="311"/>
    </row>
    <row r="112" spans="1:60">
      <c r="BG112" s="311"/>
      <c r="BH112" s="311"/>
    </row>
    <row r="113" spans="59:60">
      <c r="BG113" s="311"/>
      <c r="BH113" s="311"/>
    </row>
    <row r="114" spans="59:60">
      <c r="BG114" s="311"/>
      <c r="BH114" s="311"/>
    </row>
    <row r="115" spans="59:60">
      <c r="BG115" s="311"/>
      <c r="BH115" s="311"/>
    </row>
    <row r="116" spans="59:60">
      <c r="BG116" s="311"/>
      <c r="BH116" s="311"/>
    </row>
    <row r="117" spans="59:60">
      <c r="BG117" s="311"/>
      <c r="BH117" s="311"/>
    </row>
    <row r="118" spans="59:60">
      <c r="BG118" s="311"/>
      <c r="BH118" s="311"/>
    </row>
    <row r="119" spans="59:60">
      <c r="BG119" s="311"/>
      <c r="BH119" s="311"/>
    </row>
    <row r="120" spans="59:60">
      <c r="BG120" s="311"/>
      <c r="BH120" s="311"/>
    </row>
    <row r="121" spans="59:60">
      <c r="BG121" s="311"/>
      <c r="BH121" s="311"/>
    </row>
    <row r="122" spans="59:60">
      <c r="BG122" s="311"/>
      <c r="BH122" s="311"/>
    </row>
  </sheetData>
  <mergeCells count="20">
    <mergeCell ref="BG5:BG8"/>
    <mergeCell ref="BH5:BH8"/>
    <mergeCell ref="AM5:AV5"/>
    <mergeCell ref="AN6:AR6"/>
    <mergeCell ref="BB6:BF6"/>
    <mergeCell ref="BA5:BF5"/>
    <mergeCell ref="BA6:BA7"/>
    <mergeCell ref="AZ5:AZ7"/>
    <mergeCell ref="AM6:AM7"/>
    <mergeCell ref="AW5:AY6"/>
    <mergeCell ref="AS6:AV6"/>
    <mergeCell ref="A5:A7"/>
    <mergeCell ref="G5:J6"/>
    <mergeCell ref="B5:F6"/>
    <mergeCell ref="K6:K7"/>
    <mergeCell ref="Q6:AE6"/>
    <mergeCell ref="K5:AL5"/>
    <mergeCell ref="AI6:AL6"/>
    <mergeCell ref="AF6:AH6"/>
    <mergeCell ref="L6:P6"/>
  </mergeCells>
  <phoneticPr fontId="17" type="noConversion"/>
  <conditionalFormatting sqref="L9:P96">
    <cfRule type="cellIs" dxfId="147" priority="17" operator="greaterThan">
      <formula>$K9</formula>
    </cfRule>
  </conditionalFormatting>
  <conditionalFormatting sqref="Q9:AE96">
    <cfRule type="cellIs" dxfId="146" priority="16" operator="greaterThan">
      <formula>$P9</formula>
    </cfRule>
  </conditionalFormatting>
  <conditionalFormatting sqref="K9:K96">
    <cfRule type="cellIs" dxfId="145" priority="14" operator="notEqual">
      <formula>$AI9+$AJ9+$AK9+$AL9</formula>
    </cfRule>
    <cfRule type="cellIs" dxfId="144" priority="15" operator="notEqual">
      <formula>$AF9+$AG9+$AH9</formula>
    </cfRule>
  </conditionalFormatting>
  <conditionalFormatting sqref="AN9:AV96">
    <cfRule type="cellIs" dxfId="143" priority="13" operator="greaterThan">
      <formula>$AM9</formula>
    </cfRule>
  </conditionalFormatting>
  <conditionalFormatting sqref="AM9:AM96">
    <cfRule type="cellIs" dxfId="142" priority="12" operator="lessThan">
      <formula>$AS9+$AT9+$AU9+$AV9</formula>
    </cfRule>
  </conditionalFormatting>
  <conditionalFormatting sqref="BB9:BF96">
    <cfRule type="cellIs" dxfId="141" priority="11" operator="greaterThan">
      <formula>$BA9</formula>
    </cfRule>
  </conditionalFormatting>
  <conditionalFormatting sqref="J85:J94 J96">
    <cfRule type="cellIs" dxfId="140" priority="10" operator="greaterThan">
      <formula>6</formula>
    </cfRule>
  </conditionalFormatting>
  <conditionalFormatting sqref="L9:P96">
    <cfRule type="cellIs" dxfId="139" priority="9" operator="greaterThan">
      <formula>$K9</formula>
    </cfRule>
  </conditionalFormatting>
  <conditionalFormatting sqref="Q9:AE96">
    <cfRule type="cellIs" dxfId="138" priority="8" operator="greaterThan">
      <formula>$P9</formula>
    </cfRule>
  </conditionalFormatting>
  <conditionalFormatting sqref="K9:K96">
    <cfRule type="cellIs" dxfId="137" priority="6" operator="notEqual">
      <formula>$AI9+$AJ9+$AK9+$AL9</formula>
    </cfRule>
    <cfRule type="cellIs" dxfId="136" priority="7" operator="notEqual">
      <formula>$AF9+$AG9+$AH9</formula>
    </cfRule>
  </conditionalFormatting>
  <conditionalFormatting sqref="AN9:AV96">
    <cfRule type="cellIs" dxfId="135" priority="5" operator="greaterThan">
      <formula>$AM9</formula>
    </cfRule>
  </conditionalFormatting>
  <conditionalFormatting sqref="AM9:AM96">
    <cfRule type="cellIs" dxfId="134" priority="4" operator="lessThan">
      <formula>$AS9+$AT9+$AU9+$AV9</formula>
    </cfRule>
  </conditionalFormatting>
  <conditionalFormatting sqref="BB9:BF96">
    <cfRule type="cellIs" dxfId="133" priority="3" operator="greaterThan">
      <formula>$BA9</formula>
    </cfRule>
  </conditionalFormatting>
  <conditionalFormatting sqref="J85:J94 J96">
    <cfRule type="cellIs" dxfId="132" priority="2" operator="greaterThan">
      <formula>6</formula>
    </cfRule>
  </conditionalFormatting>
  <conditionalFormatting sqref="J85:J94 J96">
    <cfRule type="cellIs" dxfId="131" priority="1" operator="greaterThan">
      <formula>6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4" orientation="landscape" r:id="rId1"/>
  <headerFooter alignWithMargins="0"/>
  <ignoredErrors>
    <ignoredError sqref="J17 J25 J35 J43 J55 J69 J83 J95:J96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Hárok14">
    <pageSetUpPr fitToPage="1"/>
  </sheetPr>
  <dimension ref="A1:BJ122"/>
  <sheetViews>
    <sheetView showGridLines="0" zoomScale="85" zoomScaleNormal="85" workbookViewId="0">
      <pane xSplit="1" ySplit="8" topLeftCell="K90" activePane="bottomRight" state="frozenSplit"/>
      <selection pane="topRight" activeCell="B1" sqref="B1"/>
      <selection pane="bottomLeft" activeCell="A8" sqref="A8"/>
      <selection pane="bottomRight" activeCell="T1" sqref="T1:T1048576"/>
    </sheetView>
  </sheetViews>
  <sheetFormatPr defaultRowHeight="12.75"/>
  <cols>
    <col min="1" max="1" width="23.42578125" style="329" customWidth="1"/>
    <col min="2" max="2" width="9.140625" style="329" customWidth="1"/>
    <col min="3" max="3" width="8.85546875" style="326" customWidth="1"/>
    <col min="4" max="4" width="11.7109375" style="326" customWidth="1"/>
    <col min="5" max="5" width="13.42578125" style="326" customWidth="1"/>
    <col min="6" max="6" width="10.7109375" style="329" customWidth="1"/>
    <col min="7" max="7" width="9.140625" style="326" customWidth="1"/>
    <col min="8" max="8" width="8.7109375" style="329" customWidth="1"/>
    <col min="9" max="9" width="13.42578125" style="329" customWidth="1"/>
    <col min="10" max="10" width="11.7109375" style="326" customWidth="1"/>
    <col min="11" max="11" width="13.42578125" style="326" customWidth="1"/>
    <col min="12" max="12" width="18.140625" style="329" bestFit="1" customWidth="1"/>
    <col min="13" max="14" width="10.7109375" style="326" customWidth="1"/>
    <col min="15" max="15" width="12.7109375" style="329" customWidth="1"/>
    <col min="16" max="18" width="10.7109375" style="329" customWidth="1"/>
    <col min="19" max="33" width="8.7109375" style="329" customWidth="1"/>
    <col min="34" max="34" width="9" style="326" customWidth="1"/>
    <col min="35" max="36" width="8.7109375" style="326" customWidth="1"/>
    <col min="37" max="37" width="8.28515625" style="326" customWidth="1"/>
    <col min="38" max="38" width="7.42578125" style="326" customWidth="1"/>
    <col min="39" max="39" width="8.140625" style="326" customWidth="1"/>
    <col min="40" max="40" width="8.7109375" style="326" customWidth="1"/>
    <col min="41" max="47" width="8.7109375" style="329" customWidth="1"/>
    <col min="48" max="48" width="10.7109375" style="329" customWidth="1"/>
    <col min="49" max="49" width="9.42578125" style="329" customWidth="1"/>
    <col min="50" max="53" width="8.7109375" style="329" customWidth="1"/>
    <col min="54" max="54" width="12.28515625" style="329" customWidth="1"/>
    <col min="55" max="56" width="10.7109375" style="329" customWidth="1"/>
    <col min="57" max="57" width="12.85546875" style="329" customWidth="1"/>
    <col min="58" max="60" width="10.7109375" style="329" customWidth="1"/>
    <col min="61" max="62" width="10.85546875" style="44" hidden="1" customWidth="1"/>
    <col min="63" max="16384" width="9.140625" style="329"/>
  </cols>
  <sheetData>
    <row r="1" spans="1:62" s="355" customFormat="1" ht="20.25">
      <c r="A1" s="26" t="s">
        <v>186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54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C1" s="326"/>
      <c r="BD1" s="326"/>
      <c r="BE1" s="326"/>
      <c r="BF1" s="326"/>
      <c r="BG1" s="326"/>
      <c r="BH1" s="326"/>
      <c r="BI1" s="303"/>
      <c r="BJ1" s="303"/>
    </row>
    <row r="2" spans="1:62" s="327" customFormat="1" ht="15.75">
      <c r="A2" s="28" t="s">
        <v>501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AG2" s="356"/>
      <c r="BI2" s="304"/>
      <c r="BJ2" s="304"/>
    </row>
    <row r="3" spans="1:62" s="327" customFormat="1" ht="15.75">
      <c r="A3" s="3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AG3" s="356"/>
      <c r="BI3" s="304"/>
      <c r="BJ3" s="304"/>
    </row>
    <row r="4" spans="1:62" s="326" customFormat="1" ht="16.5" thickBot="1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AG4" s="357"/>
      <c r="AH4" s="301"/>
      <c r="AI4" s="301"/>
      <c r="AJ4" s="301"/>
      <c r="AK4" s="301"/>
      <c r="AL4" s="301"/>
      <c r="AM4" s="301"/>
      <c r="AN4" s="301"/>
      <c r="BH4" s="331" t="s">
        <v>216</v>
      </c>
      <c r="BI4" s="304"/>
      <c r="BJ4" s="304"/>
    </row>
    <row r="5" spans="1:62" s="326" customFormat="1" ht="19.5" customHeight="1">
      <c r="A5" s="533" t="s">
        <v>231</v>
      </c>
      <c r="B5" s="604" t="s">
        <v>23</v>
      </c>
      <c r="C5" s="605"/>
      <c r="D5" s="605"/>
      <c r="E5" s="605"/>
      <c r="F5" s="605"/>
      <c r="G5" s="604" t="s">
        <v>24</v>
      </c>
      <c r="H5" s="605"/>
      <c r="I5" s="605"/>
      <c r="J5" s="605"/>
      <c r="K5" s="605"/>
      <c r="L5" s="527"/>
      <c r="M5" s="537" t="s">
        <v>321</v>
      </c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87"/>
      <c r="AO5" s="537" t="s">
        <v>322</v>
      </c>
      <c r="AP5" s="537"/>
      <c r="AQ5" s="537"/>
      <c r="AR5" s="537"/>
      <c r="AS5" s="537"/>
      <c r="AT5" s="537"/>
      <c r="AU5" s="537"/>
      <c r="AV5" s="537"/>
      <c r="AW5" s="537"/>
      <c r="AX5" s="537"/>
      <c r="AY5" s="604" t="s">
        <v>327</v>
      </c>
      <c r="AZ5" s="605"/>
      <c r="BA5" s="527"/>
      <c r="BB5" s="605" t="s">
        <v>55</v>
      </c>
      <c r="BC5" s="536" t="s">
        <v>328</v>
      </c>
      <c r="BD5" s="537"/>
      <c r="BE5" s="537"/>
      <c r="BF5" s="537"/>
      <c r="BG5" s="537"/>
      <c r="BH5" s="587"/>
      <c r="BI5" s="524"/>
      <c r="BJ5" s="524"/>
    </row>
    <row r="6" spans="1:62" s="326" customFormat="1" ht="28.5" customHeight="1">
      <c r="A6" s="534"/>
      <c r="B6" s="727"/>
      <c r="C6" s="728"/>
      <c r="D6" s="728"/>
      <c r="E6" s="728"/>
      <c r="F6" s="728"/>
      <c r="G6" s="606"/>
      <c r="H6" s="603"/>
      <c r="I6" s="603"/>
      <c r="J6" s="603"/>
      <c r="K6" s="603"/>
      <c r="L6" s="529"/>
      <c r="M6" s="607" t="s">
        <v>0</v>
      </c>
      <c r="N6" s="551" t="s">
        <v>46</v>
      </c>
      <c r="O6" s="549"/>
      <c r="P6" s="549"/>
      <c r="Q6" s="549"/>
      <c r="R6" s="729"/>
      <c r="S6" s="730" t="s">
        <v>358</v>
      </c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70" t="s">
        <v>249</v>
      </c>
      <c r="AI6" s="570"/>
      <c r="AJ6" s="570"/>
      <c r="AK6" s="570" t="s">
        <v>250</v>
      </c>
      <c r="AL6" s="570"/>
      <c r="AM6" s="570"/>
      <c r="AN6" s="575"/>
      <c r="AO6" s="607" t="s">
        <v>0</v>
      </c>
      <c r="AP6" s="551" t="s">
        <v>46</v>
      </c>
      <c r="AQ6" s="549"/>
      <c r="AR6" s="549"/>
      <c r="AS6" s="549"/>
      <c r="AT6" s="729"/>
      <c r="AU6" s="732" t="s">
        <v>326</v>
      </c>
      <c r="AV6" s="549"/>
      <c r="AW6" s="549"/>
      <c r="AX6" s="549"/>
      <c r="AY6" s="727"/>
      <c r="AZ6" s="728"/>
      <c r="BA6" s="731"/>
      <c r="BB6" s="613"/>
      <c r="BC6" s="723" t="s">
        <v>45</v>
      </c>
      <c r="BD6" s="551" t="s">
        <v>46</v>
      </c>
      <c r="BE6" s="549"/>
      <c r="BF6" s="549"/>
      <c r="BG6" s="549"/>
      <c r="BH6" s="608"/>
      <c r="BI6" s="525"/>
      <c r="BJ6" s="525"/>
    </row>
    <row r="7" spans="1:62" s="326" customFormat="1" ht="93.75" customHeight="1">
      <c r="A7" s="535"/>
      <c r="B7" s="266" t="s">
        <v>232</v>
      </c>
      <c r="C7" s="291" t="s">
        <v>10</v>
      </c>
      <c r="D7" s="291" t="s">
        <v>236</v>
      </c>
      <c r="E7" s="291" t="s">
        <v>237</v>
      </c>
      <c r="F7" s="299" t="s">
        <v>233</v>
      </c>
      <c r="G7" s="266" t="s">
        <v>232</v>
      </c>
      <c r="H7" s="291" t="s">
        <v>10</v>
      </c>
      <c r="I7" s="291" t="s">
        <v>271</v>
      </c>
      <c r="J7" s="291" t="s">
        <v>272</v>
      </c>
      <c r="K7" s="291" t="s">
        <v>273</v>
      </c>
      <c r="L7" s="253" t="s">
        <v>11</v>
      </c>
      <c r="M7" s="540"/>
      <c r="N7" s="16" t="s">
        <v>381</v>
      </c>
      <c r="O7" s="291" t="s">
        <v>33</v>
      </c>
      <c r="P7" s="291" t="s">
        <v>47</v>
      </c>
      <c r="Q7" s="291" t="s">
        <v>74</v>
      </c>
      <c r="R7" s="291" t="s">
        <v>53</v>
      </c>
      <c r="S7" s="261" t="s">
        <v>132</v>
      </c>
      <c r="T7" s="17" t="s">
        <v>133</v>
      </c>
      <c r="U7" s="17" t="s">
        <v>134</v>
      </c>
      <c r="V7" s="17" t="s">
        <v>135</v>
      </c>
      <c r="W7" s="17" t="s">
        <v>136</v>
      </c>
      <c r="X7" s="17" t="s">
        <v>137</v>
      </c>
      <c r="Y7" s="17" t="s">
        <v>138</v>
      </c>
      <c r="Z7" s="262" t="s">
        <v>139</v>
      </c>
      <c r="AA7" s="257" t="s">
        <v>140</v>
      </c>
      <c r="AB7" s="17" t="s">
        <v>141</v>
      </c>
      <c r="AC7" s="17" t="s">
        <v>227</v>
      </c>
      <c r="AD7" s="17" t="s">
        <v>143</v>
      </c>
      <c r="AE7" s="261" t="s">
        <v>144</v>
      </c>
      <c r="AF7" s="17" t="s">
        <v>145</v>
      </c>
      <c r="AG7" s="262" t="s">
        <v>228</v>
      </c>
      <c r="AH7" s="363" t="s">
        <v>246</v>
      </c>
      <c r="AI7" s="363" t="s">
        <v>238</v>
      </c>
      <c r="AJ7" s="363" t="s">
        <v>239</v>
      </c>
      <c r="AK7" s="363" t="s">
        <v>244</v>
      </c>
      <c r="AL7" s="363" t="s">
        <v>242</v>
      </c>
      <c r="AM7" s="363" t="s">
        <v>243</v>
      </c>
      <c r="AN7" s="370" t="s">
        <v>245</v>
      </c>
      <c r="AO7" s="540"/>
      <c r="AP7" s="16" t="s">
        <v>381</v>
      </c>
      <c r="AQ7" s="291" t="s">
        <v>33</v>
      </c>
      <c r="AR7" s="291" t="s">
        <v>47</v>
      </c>
      <c r="AS7" s="291" t="s">
        <v>52</v>
      </c>
      <c r="AT7" s="291" t="s">
        <v>53</v>
      </c>
      <c r="AU7" s="299" t="s">
        <v>38</v>
      </c>
      <c r="AV7" s="296" t="s">
        <v>39</v>
      </c>
      <c r="AW7" s="296" t="s">
        <v>37</v>
      </c>
      <c r="AX7" s="296" t="s">
        <v>40</v>
      </c>
      <c r="AY7" s="371" t="s">
        <v>31</v>
      </c>
      <c r="AZ7" s="296" t="s">
        <v>32</v>
      </c>
      <c r="BA7" s="259" t="s">
        <v>20</v>
      </c>
      <c r="BB7" s="603"/>
      <c r="BC7" s="724"/>
      <c r="BD7" s="16" t="s">
        <v>381</v>
      </c>
      <c r="BE7" s="16" t="s">
        <v>33</v>
      </c>
      <c r="BF7" s="291" t="s">
        <v>47</v>
      </c>
      <c r="BG7" s="291" t="s">
        <v>74</v>
      </c>
      <c r="BH7" s="253" t="s">
        <v>53</v>
      </c>
      <c r="BI7" s="525"/>
      <c r="BJ7" s="525"/>
    </row>
    <row r="8" spans="1:62" s="326" customFormat="1" ht="13.5" thickBot="1">
      <c r="A8" s="98">
        <v>1</v>
      </c>
      <c r="B8" s="61">
        <v>2</v>
      </c>
      <c r="C8" s="62">
        <v>3</v>
      </c>
      <c r="D8" s="62">
        <v>4</v>
      </c>
      <c r="E8" s="62">
        <v>4</v>
      </c>
      <c r="F8" s="68">
        <v>6</v>
      </c>
      <c r="G8" s="519">
        <v>7</v>
      </c>
      <c r="H8" s="520">
        <v>8</v>
      </c>
      <c r="I8" s="521">
        <v>9</v>
      </c>
      <c r="J8" s="521">
        <v>10</v>
      </c>
      <c r="K8" s="521">
        <v>11</v>
      </c>
      <c r="L8" s="522">
        <v>12</v>
      </c>
      <c r="M8" s="94">
        <v>13</v>
      </c>
      <c r="N8" s="94">
        <v>14</v>
      </c>
      <c r="O8" s="94">
        <v>15</v>
      </c>
      <c r="P8" s="62">
        <v>16</v>
      </c>
      <c r="Q8" s="94">
        <v>17</v>
      </c>
      <c r="R8" s="62">
        <v>18</v>
      </c>
      <c r="S8" s="94">
        <v>19</v>
      </c>
      <c r="T8" s="62">
        <v>20</v>
      </c>
      <c r="U8" s="94">
        <v>21</v>
      </c>
      <c r="V8" s="62">
        <v>22</v>
      </c>
      <c r="W8" s="94">
        <v>23</v>
      </c>
      <c r="X8" s="62">
        <v>24</v>
      </c>
      <c r="Y8" s="94">
        <v>25</v>
      </c>
      <c r="Z8" s="62">
        <v>26</v>
      </c>
      <c r="AA8" s="94">
        <v>27</v>
      </c>
      <c r="AB8" s="62">
        <v>28</v>
      </c>
      <c r="AC8" s="94">
        <v>29</v>
      </c>
      <c r="AD8" s="62">
        <v>30</v>
      </c>
      <c r="AE8" s="94">
        <v>31</v>
      </c>
      <c r="AF8" s="62">
        <v>32</v>
      </c>
      <c r="AG8" s="68">
        <v>33</v>
      </c>
      <c r="AH8" s="62">
        <v>34</v>
      </c>
      <c r="AI8" s="68">
        <v>35</v>
      </c>
      <c r="AJ8" s="62">
        <v>36</v>
      </c>
      <c r="AK8" s="68">
        <v>37</v>
      </c>
      <c r="AL8" s="62">
        <v>38</v>
      </c>
      <c r="AM8" s="68">
        <v>39</v>
      </c>
      <c r="AN8" s="63">
        <v>40</v>
      </c>
      <c r="AO8" s="125">
        <v>41</v>
      </c>
      <c r="AP8" s="62">
        <v>42</v>
      </c>
      <c r="AQ8" s="62">
        <v>43</v>
      </c>
      <c r="AR8" s="68">
        <v>44</v>
      </c>
      <c r="AS8" s="62">
        <v>45</v>
      </c>
      <c r="AT8" s="68">
        <v>46</v>
      </c>
      <c r="AU8" s="62">
        <v>47</v>
      </c>
      <c r="AV8" s="68">
        <v>48</v>
      </c>
      <c r="AW8" s="62">
        <v>49</v>
      </c>
      <c r="AX8" s="68">
        <v>50</v>
      </c>
      <c r="AY8" s="61">
        <v>51</v>
      </c>
      <c r="AZ8" s="68">
        <v>52</v>
      </c>
      <c r="BA8" s="63">
        <v>53</v>
      </c>
      <c r="BB8" s="125">
        <v>54</v>
      </c>
      <c r="BC8" s="61">
        <v>55</v>
      </c>
      <c r="BD8" s="125">
        <v>56</v>
      </c>
      <c r="BE8" s="68">
        <v>57</v>
      </c>
      <c r="BF8" s="62">
        <v>58</v>
      </c>
      <c r="BG8" s="68">
        <v>59</v>
      </c>
      <c r="BH8" s="63">
        <v>60</v>
      </c>
      <c r="BI8" s="526"/>
      <c r="BJ8" s="526"/>
    </row>
    <row r="9" spans="1:62" s="326" customFormat="1" ht="13.5" thickTop="1">
      <c r="A9" s="306" t="s">
        <v>387</v>
      </c>
      <c r="B9" s="199">
        <v>7</v>
      </c>
      <c r="C9" s="164">
        <v>0</v>
      </c>
      <c r="D9" s="165">
        <v>806.4</v>
      </c>
      <c r="E9" s="165">
        <v>6074.56</v>
      </c>
      <c r="F9" s="188">
        <v>2</v>
      </c>
      <c r="G9" s="523">
        <v>2</v>
      </c>
      <c r="H9" s="516">
        <v>0</v>
      </c>
      <c r="I9" s="517">
        <v>2580.36</v>
      </c>
      <c r="J9" s="517">
        <v>302.39999999999998</v>
      </c>
      <c r="K9" s="517">
        <v>2277.96</v>
      </c>
      <c r="L9" s="518">
        <v>6</v>
      </c>
      <c r="M9" s="187">
        <v>2</v>
      </c>
      <c r="N9" s="164">
        <v>2</v>
      </c>
      <c r="O9" s="164">
        <v>0</v>
      </c>
      <c r="P9" s="164">
        <v>1</v>
      </c>
      <c r="Q9" s="164">
        <v>0</v>
      </c>
      <c r="R9" s="164">
        <v>2</v>
      </c>
      <c r="S9" s="164">
        <v>0</v>
      </c>
      <c r="T9" s="164">
        <v>1</v>
      </c>
      <c r="U9" s="164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2</v>
      </c>
      <c r="AJ9" s="164">
        <v>0</v>
      </c>
      <c r="AK9" s="164">
        <v>0</v>
      </c>
      <c r="AL9" s="164">
        <v>0</v>
      </c>
      <c r="AM9" s="164">
        <v>2</v>
      </c>
      <c r="AN9" s="189">
        <v>0</v>
      </c>
      <c r="AO9" s="187">
        <v>2</v>
      </c>
      <c r="AP9" s="164">
        <v>2</v>
      </c>
      <c r="AQ9" s="164">
        <v>0</v>
      </c>
      <c r="AR9" s="164">
        <v>1</v>
      </c>
      <c r="AS9" s="164">
        <v>0</v>
      </c>
      <c r="AT9" s="164">
        <v>1</v>
      </c>
      <c r="AU9" s="164">
        <v>1</v>
      </c>
      <c r="AV9" s="164">
        <v>0</v>
      </c>
      <c r="AW9" s="164">
        <v>0</v>
      </c>
      <c r="AX9" s="188">
        <v>1</v>
      </c>
      <c r="AY9" s="163">
        <v>1</v>
      </c>
      <c r="AZ9" s="164">
        <v>0</v>
      </c>
      <c r="BA9" s="189">
        <v>0</v>
      </c>
      <c r="BB9" s="241">
        <v>0</v>
      </c>
      <c r="BC9" s="163">
        <v>1</v>
      </c>
      <c r="BD9" s="164">
        <v>1</v>
      </c>
      <c r="BE9" s="164">
        <v>0</v>
      </c>
      <c r="BF9" s="164">
        <v>0</v>
      </c>
      <c r="BG9" s="164">
        <v>0</v>
      </c>
      <c r="BH9" s="189">
        <v>1</v>
      </c>
      <c r="BI9" s="310">
        <v>0</v>
      </c>
      <c r="BJ9" s="310">
        <v>0</v>
      </c>
    </row>
    <row r="10" spans="1:62">
      <c r="A10" s="312" t="s">
        <v>388</v>
      </c>
      <c r="B10" s="126">
        <v>14</v>
      </c>
      <c r="C10" s="168">
        <v>0</v>
      </c>
      <c r="D10" s="169">
        <v>2368.8000000000002</v>
      </c>
      <c r="E10" s="169">
        <v>15945.72</v>
      </c>
      <c r="F10" s="191">
        <v>4</v>
      </c>
      <c r="G10" s="167">
        <v>8</v>
      </c>
      <c r="H10" s="168">
        <v>0</v>
      </c>
      <c r="I10" s="169">
        <v>10321.44</v>
      </c>
      <c r="J10" s="169">
        <v>1209.5999999999999</v>
      </c>
      <c r="K10" s="169">
        <v>9111.84</v>
      </c>
      <c r="L10" s="170">
        <v>6</v>
      </c>
      <c r="M10" s="190">
        <v>8</v>
      </c>
      <c r="N10" s="168">
        <v>8</v>
      </c>
      <c r="O10" s="168">
        <v>0</v>
      </c>
      <c r="P10" s="168">
        <v>3</v>
      </c>
      <c r="Q10" s="168">
        <v>0</v>
      </c>
      <c r="R10" s="168">
        <v>7</v>
      </c>
      <c r="S10" s="168">
        <v>0</v>
      </c>
      <c r="T10" s="168">
        <v>7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8</v>
      </c>
      <c r="AJ10" s="168">
        <v>0</v>
      </c>
      <c r="AK10" s="168">
        <v>0</v>
      </c>
      <c r="AL10" s="168">
        <v>0</v>
      </c>
      <c r="AM10" s="168">
        <v>5</v>
      </c>
      <c r="AN10" s="192">
        <v>3</v>
      </c>
      <c r="AO10" s="190">
        <v>9</v>
      </c>
      <c r="AP10" s="168">
        <v>9</v>
      </c>
      <c r="AQ10" s="168">
        <v>0</v>
      </c>
      <c r="AR10" s="168">
        <v>6</v>
      </c>
      <c r="AS10" s="168">
        <v>0</v>
      </c>
      <c r="AT10" s="168">
        <v>2</v>
      </c>
      <c r="AU10" s="168">
        <v>2</v>
      </c>
      <c r="AV10" s="168">
        <v>0</v>
      </c>
      <c r="AW10" s="168">
        <v>0</v>
      </c>
      <c r="AX10" s="191">
        <v>7</v>
      </c>
      <c r="AY10" s="167">
        <v>2</v>
      </c>
      <c r="AZ10" s="168">
        <v>0</v>
      </c>
      <c r="BA10" s="192">
        <v>0</v>
      </c>
      <c r="BB10" s="242">
        <v>0</v>
      </c>
      <c r="BC10" s="167">
        <v>6</v>
      </c>
      <c r="BD10" s="168">
        <v>6</v>
      </c>
      <c r="BE10" s="168">
        <v>0</v>
      </c>
      <c r="BF10" s="168">
        <v>1</v>
      </c>
      <c r="BG10" s="168">
        <v>0</v>
      </c>
      <c r="BH10" s="192">
        <v>6</v>
      </c>
      <c r="BI10" s="315">
        <v>0</v>
      </c>
      <c r="BJ10" s="315">
        <v>0</v>
      </c>
    </row>
    <row r="11" spans="1:62">
      <c r="A11" s="312" t="s">
        <v>389</v>
      </c>
      <c r="B11" s="126">
        <v>6</v>
      </c>
      <c r="C11" s="168">
        <v>0</v>
      </c>
      <c r="D11" s="169">
        <v>856.8</v>
      </c>
      <c r="E11" s="169">
        <v>6454.22</v>
      </c>
      <c r="F11" s="191">
        <v>2</v>
      </c>
      <c r="G11" s="167">
        <v>5</v>
      </c>
      <c r="H11" s="168">
        <v>0</v>
      </c>
      <c r="I11" s="169">
        <v>6450.9</v>
      </c>
      <c r="J11" s="169">
        <v>756</v>
      </c>
      <c r="K11" s="169">
        <v>5694.9</v>
      </c>
      <c r="L11" s="170">
        <v>6</v>
      </c>
      <c r="M11" s="190">
        <v>5</v>
      </c>
      <c r="N11" s="168">
        <v>5</v>
      </c>
      <c r="O11" s="168">
        <v>0</v>
      </c>
      <c r="P11" s="168">
        <v>3</v>
      </c>
      <c r="Q11" s="168">
        <v>2</v>
      </c>
      <c r="R11" s="168">
        <v>4</v>
      </c>
      <c r="S11" s="168">
        <v>0</v>
      </c>
      <c r="T11" s="168">
        <v>3</v>
      </c>
      <c r="U11" s="168">
        <v>1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5</v>
      </c>
      <c r="AJ11" s="168">
        <v>0</v>
      </c>
      <c r="AK11" s="168">
        <v>0</v>
      </c>
      <c r="AL11" s="168">
        <v>0</v>
      </c>
      <c r="AM11" s="168">
        <v>5</v>
      </c>
      <c r="AN11" s="192">
        <v>0</v>
      </c>
      <c r="AO11" s="190">
        <v>5</v>
      </c>
      <c r="AP11" s="168">
        <v>5</v>
      </c>
      <c r="AQ11" s="168">
        <v>0</v>
      </c>
      <c r="AR11" s="168">
        <v>3</v>
      </c>
      <c r="AS11" s="168">
        <v>2</v>
      </c>
      <c r="AT11" s="168">
        <v>4</v>
      </c>
      <c r="AU11" s="168">
        <v>0</v>
      </c>
      <c r="AV11" s="168">
        <v>0</v>
      </c>
      <c r="AW11" s="168">
        <v>0</v>
      </c>
      <c r="AX11" s="191">
        <v>5</v>
      </c>
      <c r="AY11" s="167">
        <v>0</v>
      </c>
      <c r="AZ11" s="168">
        <v>0</v>
      </c>
      <c r="BA11" s="192">
        <v>0</v>
      </c>
      <c r="BB11" s="242">
        <v>0</v>
      </c>
      <c r="BC11" s="167">
        <v>0</v>
      </c>
      <c r="BD11" s="168">
        <v>0</v>
      </c>
      <c r="BE11" s="168">
        <v>0</v>
      </c>
      <c r="BF11" s="168">
        <v>0</v>
      </c>
      <c r="BG11" s="168">
        <v>0</v>
      </c>
      <c r="BH11" s="192">
        <v>0</v>
      </c>
      <c r="BI11" s="315">
        <v>0</v>
      </c>
      <c r="BJ11" s="315">
        <v>0</v>
      </c>
    </row>
    <row r="12" spans="1:62">
      <c r="A12" s="312" t="s">
        <v>390</v>
      </c>
      <c r="B12" s="126">
        <v>30</v>
      </c>
      <c r="C12" s="168">
        <v>0</v>
      </c>
      <c r="D12" s="169">
        <v>4309.2</v>
      </c>
      <c r="E12" s="169">
        <v>32460.93</v>
      </c>
      <c r="F12" s="191">
        <v>9</v>
      </c>
      <c r="G12" s="167">
        <v>28</v>
      </c>
      <c r="H12" s="168">
        <v>0</v>
      </c>
      <c r="I12" s="169">
        <v>36125.040000000001</v>
      </c>
      <c r="J12" s="169">
        <v>4233.6000000000004</v>
      </c>
      <c r="K12" s="169">
        <v>31891.439999999999</v>
      </c>
      <c r="L12" s="170">
        <v>6</v>
      </c>
      <c r="M12" s="190">
        <v>28</v>
      </c>
      <c r="N12" s="168">
        <v>28</v>
      </c>
      <c r="O12" s="168">
        <v>0</v>
      </c>
      <c r="P12" s="168">
        <v>8</v>
      </c>
      <c r="Q12" s="168">
        <v>0</v>
      </c>
      <c r="R12" s="168">
        <v>23</v>
      </c>
      <c r="S12" s="168">
        <v>2</v>
      </c>
      <c r="T12" s="168">
        <v>21</v>
      </c>
      <c r="U12" s="168">
        <v>5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25</v>
      </c>
      <c r="AJ12" s="168">
        <v>3</v>
      </c>
      <c r="AK12" s="168">
        <v>0</v>
      </c>
      <c r="AL12" s="168">
        <v>0</v>
      </c>
      <c r="AM12" s="168">
        <v>28</v>
      </c>
      <c r="AN12" s="192">
        <v>0</v>
      </c>
      <c r="AO12" s="190">
        <v>13</v>
      </c>
      <c r="AP12" s="168">
        <v>13</v>
      </c>
      <c r="AQ12" s="168">
        <v>0</v>
      </c>
      <c r="AR12" s="168">
        <v>10</v>
      </c>
      <c r="AS12" s="168">
        <v>1</v>
      </c>
      <c r="AT12" s="168">
        <v>12</v>
      </c>
      <c r="AU12" s="168">
        <v>5</v>
      </c>
      <c r="AV12" s="168">
        <v>0</v>
      </c>
      <c r="AW12" s="168">
        <v>0</v>
      </c>
      <c r="AX12" s="191">
        <v>8</v>
      </c>
      <c r="AY12" s="167">
        <v>5</v>
      </c>
      <c r="AZ12" s="168">
        <v>0</v>
      </c>
      <c r="BA12" s="192">
        <v>0</v>
      </c>
      <c r="BB12" s="242">
        <v>0</v>
      </c>
      <c r="BC12" s="167">
        <v>27</v>
      </c>
      <c r="BD12" s="168">
        <v>27</v>
      </c>
      <c r="BE12" s="168">
        <v>0</v>
      </c>
      <c r="BF12" s="168">
        <v>7</v>
      </c>
      <c r="BG12" s="168">
        <v>0</v>
      </c>
      <c r="BH12" s="192">
        <v>27</v>
      </c>
      <c r="BI12" s="315">
        <v>0</v>
      </c>
      <c r="BJ12" s="315">
        <v>0</v>
      </c>
    </row>
    <row r="13" spans="1:62">
      <c r="A13" s="312" t="s">
        <v>391</v>
      </c>
      <c r="B13" s="126">
        <v>38</v>
      </c>
      <c r="C13" s="168">
        <v>0</v>
      </c>
      <c r="D13" s="169">
        <v>5544</v>
      </c>
      <c r="E13" s="169">
        <v>36827.019999999997</v>
      </c>
      <c r="F13" s="191">
        <v>6</v>
      </c>
      <c r="G13" s="167">
        <v>33</v>
      </c>
      <c r="H13" s="168">
        <v>0</v>
      </c>
      <c r="I13" s="169">
        <v>36311.550000000003</v>
      </c>
      <c r="J13" s="169">
        <v>4989.6000000000004</v>
      </c>
      <c r="K13" s="169">
        <v>31321.95</v>
      </c>
      <c r="L13" s="170">
        <v>6</v>
      </c>
      <c r="M13" s="190">
        <v>33</v>
      </c>
      <c r="N13" s="168">
        <v>33</v>
      </c>
      <c r="O13" s="168">
        <v>0</v>
      </c>
      <c r="P13" s="168">
        <v>4</v>
      </c>
      <c r="Q13" s="168">
        <v>0</v>
      </c>
      <c r="R13" s="168">
        <v>26</v>
      </c>
      <c r="S13" s="168">
        <v>0</v>
      </c>
      <c r="T13" s="168">
        <v>19</v>
      </c>
      <c r="U13" s="168">
        <v>8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33</v>
      </c>
      <c r="AJ13" s="168">
        <v>0</v>
      </c>
      <c r="AK13" s="168">
        <v>0</v>
      </c>
      <c r="AL13" s="168">
        <v>0</v>
      </c>
      <c r="AM13" s="168">
        <v>33</v>
      </c>
      <c r="AN13" s="192">
        <v>0</v>
      </c>
      <c r="AO13" s="190">
        <v>20</v>
      </c>
      <c r="AP13" s="168">
        <v>20</v>
      </c>
      <c r="AQ13" s="168">
        <v>0</v>
      </c>
      <c r="AR13" s="168">
        <v>10</v>
      </c>
      <c r="AS13" s="168">
        <v>0</v>
      </c>
      <c r="AT13" s="168">
        <v>6</v>
      </c>
      <c r="AU13" s="168">
        <v>5</v>
      </c>
      <c r="AV13" s="168">
        <v>0</v>
      </c>
      <c r="AW13" s="168">
        <v>0</v>
      </c>
      <c r="AX13" s="191">
        <v>15</v>
      </c>
      <c r="AY13" s="167">
        <v>5</v>
      </c>
      <c r="AZ13" s="168">
        <v>0</v>
      </c>
      <c r="BA13" s="192">
        <v>0</v>
      </c>
      <c r="BB13" s="242">
        <v>0</v>
      </c>
      <c r="BC13" s="167">
        <v>27</v>
      </c>
      <c r="BD13" s="168">
        <v>27</v>
      </c>
      <c r="BE13" s="168">
        <v>0</v>
      </c>
      <c r="BF13" s="168">
        <v>2</v>
      </c>
      <c r="BG13" s="168">
        <v>0</v>
      </c>
      <c r="BH13" s="192">
        <v>21</v>
      </c>
      <c r="BI13" s="315">
        <v>0</v>
      </c>
      <c r="BJ13" s="315">
        <v>0</v>
      </c>
    </row>
    <row r="14" spans="1:62">
      <c r="A14" s="312" t="s">
        <v>392</v>
      </c>
      <c r="B14" s="126">
        <v>55</v>
      </c>
      <c r="C14" s="168">
        <v>0</v>
      </c>
      <c r="D14" s="169">
        <v>8240.4</v>
      </c>
      <c r="E14" s="169">
        <v>59778.53</v>
      </c>
      <c r="F14" s="191">
        <v>29</v>
      </c>
      <c r="G14" s="167">
        <v>52</v>
      </c>
      <c r="H14" s="168">
        <v>0</v>
      </c>
      <c r="I14" s="169">
        <v>64907.35</v>
      </c>
      <c r="J14" s="169">
        <v>7756.7999999999993</v>
      </c>
      <c r="K14" s="169">
        <v>57150.55</v>
      </c>
      <c r="L14" s="170">
        <v>5.9423076923076925</v>
      </c>
      <c r="M14" s="190">
        <v>50</v>
      </c>
      <c r="N14" s="168">
        <v>50</v>
      </c>
      <c r="O14" s="168">
        <v>0</v>
      </c>
      <c r="P14" s="168">
        <v>46</v>
      </c>
      <c r="Q14" s="168">
        <v>3</v>
      </c>
      <c r="R14" s="168">
        <v>22</v>
      </c>
      <c r="S14" s="168">
        <v>6</v>
      </c>
      <c r="T14" s="168">
        <v>7</v>
      </c>
      <c r="U14" s="168">
        <v>10</v>
      </c>
      <c r="V14" s="168">
        <v>0</v>
      </c>
      <c r="W14" s="168">
        <v>0</v>
      </c>
      <c r="X14" s="168">
        <v>1</v>
      </c>
      <c r="Y14" s="168">
        <v>0</v>
      </c>
      <c r="Z14" s="168">
        <v>2</v>
      </c>
      <c r="AA14" s="168">
        <v>0</v>
      </c>
      <c r="AB14" s="168">
        <v>0</v>
      </c>
      <c r="AC14" s="168">
        <v>2</v>
      </c>
      <c r="AD14" s="168">
        <v>0</v>
      </c>
      <c r="AE14" s="168">
        <v>0</v>
      </c>
      <c r="AF14" s="168">
        <v>0</v>
      </c>
      <c r="AG14" s="168">
        <v>0</v>
      </c>
      <c r="AH14" s="168">
        <v>17</v>
      </c>
      <c r="AI14" s="168">
        <v>29</v>
      </c>
      <c r="AJ14" s="168">
        <v>4</v>
      </c>
      <c r="AK14" s="168">
        <v>18</v>
      </c>
      <c r="AL14" s="168">
        <v>25</v>
      </c>
      <c r="AM14" s="168">
        <v>0</v>
      </c>
      <c r="AN14" s="192">
        <v>7</v>
      </c>
      <c r="AO14" s="190">
        <v>39</v>
      </c>
      <c r="AP14" s="168">
        <v>39</v>
      </c>
      <c r="AQ14" s="168">
        <v>0</v>
      </c>
      <c r="AR14" s="168">
        <v>32</v>
      </c>
      <c r="AS14" s="168">
        <v>4</v>
      </c>
      <c r="AT14" s="168">
        <v>22</v>
      </c>
      <c r="AU14" s="168">
        <v>4</v>
      </c>
      <c r="AV14" s="168">
        <v>1</v>
      </c>
      <c r="AW14" s="168">
        <v>0</v>
      </c>
      <c r="AX14" s="191">
        <v>34</v>
      </c>
      <c r="AY14" s="167">
        <v>1</v>
      </c>
      <c r="AZ14" s="168">
        <v>0</v>
      </c>
      <c r="BA14" s="192">
        <v>0</v>
      </c>
      <c r="BB14" s="242">
        <v>0</v>
      </c>
      <c r="BC14" s="167">
        <v>28</v>
      </c>
      <c r="BD14" s="168">
        <v>28</v>
      </c>
      <c r="BE14" s="168">
        <v>0</v>
      </c>
      <c r="BF14" s="168">
        <v>26</v>
      </c>
      <c r="BG14" s="168">
        <v>2</v>
      </c>
      <c r="BH14" s="192">
        <v>14</v>
      </c>
      <c r="BI14" s="315">
        <v>0</v>
      </c>
      <c r="BJ14" s="315">
        <v>0</v>
      </c>
    </row>
    <row r="15" spans="1:62">
      <c r="A15" s="312" t="s">
        <v>393</v>
      </c>
      <c r="B15" s="126">
        <v>60</v>
      </c>
      <c r="C15" s="168">
        <v>8</v>
      </c>
      <c r="D15" s="169">
        <v>15859.2</v>
      </c>
      <c r="E15" s="169">
        <v>67591.199999999997</v>
      </c>
      <c r="F15" s="191">
        <v>7</v>
      </c>
      <c r="G15" s="167">
        <v>59</v>
      </c>
      <c r="H15" s="168">
        <v>8</v>
      </c>
      <c r="I15" s="169">
        <v>82039.02</v>
      </c>
      <c r="J15" s="169">
        <v>15586.8</v>
      </c>
      <c r="K15" s="169">
        <v>66452.22</v>
      </c>
      <c r="L15" s="170">
        <v>6</v>
      </c>
      <c r="M15" s="190">
        <v>59</v>
      </c>
      <c r="N15" s="168">
        <v>59</v>
      </c>
      <c r="O15" s="168">
        <v>0</v>
      </c>
      <c r="P15" s="168">
        <v>54</v>
      </c>
      <c r="Q15" s="168">
        <v>6</v>
      </c>
      <c r="R15" s="168">
        <v>34</v>
      </c>
      <c r="S15" s="168">
        <v>4</v>
      </c>
      <c r="T15" s="168">
        <v>20</v>
      </c>
      <c r="U15" s="168">
        <v>15</v>
      </c>
      <c r="V15" s="168">
        <v>1</v>
      </c>
      <c r="W15" s="168">
        <v>0</v>
      </c>
      <c r="X15" s="168">
        <v>0</v>
      </c>
      <c r="Y15" s="168">
        <v>0</v>
      </c>
      <c r="Z15" s="168">
        <v>5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0</v>
      </c>
      <c r="AG15" s="168">
        <v>0</v>
      </c>
      <c r="AH15" s="168">
        <v>15</v>
      </c>
      <c r="AI15" s="168">
        <v>38</v>
      </c>
      <c r="AJ15" s="168">
        <v>6</v>
      </c>
      <c r="AK15" s="168">
        <v>36</v>
      </c>
      <c r="AL15" s="168">
        <v>15</v>
      </c>
      <c r="AM15" s="168">
        <v>8</v>
      </c>
      <c r="AN15" s="192">
        <v>0</v>
      </c>
      <c r="AO15" s="190">
        <v>58</v>
      </c>
      <c r="AP15" s="168">
        <v>58</v>
      </c>
      <c r="AQ15" s="168">
        <v>0</v>
      </c>
      <c r="AR15" s="168">
        <v>50</v>
      </c>
      <c r="AS15" s="168">
        <v>5</v>
      </c>
      <c r="AT15" s="168">
        <v>32</v>
      </c>
      <c r="AU15" s="168">
        <v>31</v>
      </c>
      <c r="AV15" s="168">
        <v>5</v>
      </c>
      <c r="AW15" s="168">
        <v>0</v>
      </c>
      <c r="AX15" s="191">
        <v>22</v>
      </c>
      <c r="AY15" s="167">
        <v>11</v>
      </c>
      <c r="AZ15" s="168">
        <v>8</v>
      </c>
      <c r="BA15" s="192">
        <v>13</v>
      </c>
      <c r="BB15" s="242">
        <v>0</v>
      </c>
      <c r="BC15" s="167">
        <v>23</v>
      </c>
      <c r="BD15" s="168">
        <v>23</v>
      </c>
      <c r="BE15" s="168">
        <v>0</v>
      </c>
      <c r="BF15" s="168">
        <v>21</v>
      </c>
      <c r="BG15" s="168">
        <v>2</v>
      </c>
      <c r="BH15" s="192">
        <v>13</v>
      </c>
      <c r="BI15" s="315">
        <v>0</v>
      </c>
      <c r="BJ15" s="315">
        <v>0</v>
      </c>
    </row>
    <row r="16" spans="1:62">
      <c r="A16" s="312" t="s">
        <v>394</v>
      </c>
      <c r="B16" s="126">
        <v>6</v>
      </c>
      <c r="C16" s="168">
        <v>1</v>
      </c>
      <c r="D16" s="169">
        <v>1270.8</v>
      </c>
      <c r="E16" s="169">
        <v>6832.2</v>
      </c>
      <c r="F16" s="191">
        <v>4</v>
      </c>
      <c r="G16" s="167">
        <v>5</v>
      </c>
      <c r="H16" s="168">
        <v>1</v>
      </c>
      <c r="I16" s="169">
        <v>6718.32</v>
      </c>
      <c r="J16" s="169">
        <v>998.4</v>
      </c>
      <c r="K16" s="169">
        <v>5719.92</v>
      </c>
      <c r="L16" s="170">
        <v>6</v>
      </c>
      <c r="M16" s="190">
        <v>5</v>
      </c>
      <c r="N16" s="168">
        <v>5</v>
      </c>
      <c r="O16" s="168">
        <v>0</v>
      </c>
      <c r="P16" s="168">
        <v>5</v>
      </c>
      <c r="Q16" s="168">
        <v>0</v>
      </c>
      <c r="R16" s="168">
        <v>3</v>
      </c>
      <c r="S16" s="168">
        <v>0</v>
      </c>
      <c r="T16" s="168">
        <v>2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1</v>
      </c>
      <c r="AA16" s="168">
        <v>0</v>
      </c>
      <c r="AB16" s="168">
        <v>0</v>
      </c>
      <c r="AC16" s="168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2</v>
      </c>
      <c r="AI16" s="168">
        <v>3</v>
      </c>
      <c r="AJ16" s="168">
        <v>0</v>
      </c>
      <c r="AK16" s="168">
        <v>4</v>
      </c>
      <c r="AL16" s="168">
        <v>1</v>
      </c>
      <c r="AM16" s="168">
        <v>0</v>
      </c>
      <c r="AN16" s="192">
        <v>0</v>
      </c>
      <c r="AO16" s="190">
        <v>9</v>
      </c>
      <c r="AP16" s="168">
        <v>9</v>
      </c>
      <c r="AQ16" s="168">
        <v>0</v>
      </c>
      <c r="AR16" s="168">
        <v>3</v>
      </c>
      <c r="AS16" s="168">
        <v>0</v>
      </c>
      <c r="AT16" s="168">
        <v>3</v>
      </c>
      <c r="AU16" s="168">
        <v>3</v>
      </c>
      <c r="AV16" s="168">
        <v>0</v>
      </c>
      <c r="AW16" s="168">
        <v>0</v>
      </c>
      <c r="AX16" s="191">
        <v>3</v>
      </c>
      <c r="AY16" s="167">
        <v>2</v>
      </c>
      <c r="AZ16" s="168">
        <v>10</v>
      </c>
      <c r="BA16" s="192">
        <v>14</v>
      </c>
      <c r="BB16" s="242">
        <v>0</v>
      </c>
      <c r="BC16" s="167">
        <v>0</v>
      </c>
      <c r="BD16" s="168">
        <v>0</v>
      </c>
      <c r="BE16" s="168">
        <v>0</v>
      </c>
      <c r="BF16" s="168">
        <v>0</v>
      </c>
      <c r="BG16" s="168">
        <v>0</v>
      </c>
      <c r="BH16" s="192">
        <v>0</v>
      </c>
      <c r="BI16" s="315">
        <v>0</v>
      </c>
      <c r="BJ16" s="315">
        <v>0</v>
      </c>
    </row>
    <row r="17" spans="1:62" ht="13.5">
      <c r="A17" s="316" t="s">
        <v>395</v>
      </c>
      <c r="B17" s="200">
        <f>SUM(B9:B16)</f>
        <v>216</v>
      </c>
      <c r="C17" s="172">
        <f t="shared" ref="C17:BJ17" si="0">SUM(C9:C16)</f>
        <v>9</v>
      </c>
      <c r="D17" s="173">
        <f t="shared" si="0"/>
        <v>39255.600000000006</v>
      </c>
      <c r="E17" s="173">
        <f t="shared" si="0"/>
        <v>231964.38</v>
      </c>
      <c r="F17" s="194">
        <f t="shared" si="0"/>
        <v>63</v>
      </c>
      <c r="G17" s="171">
        <f t="shared" si="0"/>
        <v>192</v>
      </c>
      <c r="H17" s="172">
        <f t="shared" si="0"/>
        <v>9</v>
      </c>
      <c r="I17" s="173">
        <f t="shared" si="0"/>
        <v>245453.98000000004</v>
      </c>
      <c r="J17" s="173">
        <f t="shared" si="0"/>
        <v>35833.200000000004</v>
      </c>
      <c r="K17" s="173">
        <f t="shared" si="0"/>
        <v>209620.78000000003</v>
      </c>
      <c r="L17" s="174">
        <f>((H9+I9)*L9+(H10+I10)*L10+(H11+I11)*L11+(H12+I12)*L12+(H13+I13)*L13+(H14+I14)*L14+(H15+I15)*L15+(H16+I16)*L16)/(H17+I17)</f>
        <v>5.9847445231550083</v>
      </c>
      <c r="M17" s="193">
        <f t="shared" si="0"/>
        <v>190</v>
      </c>
      <c r="N17" s="172">
        <f t="shared" si="0"/>
        <v>190</v>
      </c>
      <c r="O17" s="172">
        <f t="shared" si="0"/>
        <v>0</v>
      </c>
      <c r="P17" s="172">
        <f t="shared" si="0"/>
        <v>124</v>
      </c>
      <c r="Q17" s="172">
        <f t="shared" si="0"/>
        <v>11</v>
      </c>
      <c r="R17" s="172">
        <f t="shared" si="0"/>
        <v>121</v>
      </c>
      <c r="S17" s="172">
        <f t="shared" si="0"/>
        <v>12</v>
      </c>
      <c r="T17" s="172">
        <f t="shared" si="0"/>
        <v>80</v>
      </c>
      <c r="U17" s="172">
        <f t="shared" si="0"/>
        <v>40</v>
      </c>
      <c r="V17" s="172">
        <f t="shared" si="0"/>
        <v>1</v>
      </c>
      <c r="W17" s="172">
        <f t="shared" si="0"/>
        <v>0</v>
      </c>
      <c r="X17" s="172">
        <f t="shared" si="0"/>
        <v>1</v>
      </c>
      <c r="Y17" s="172">
        <f t="shared" si="0"/>
        <v>0</v>
      </c>
      <c r="Z17" s="172">
        <f t="shared" si="0"/>
        <v>8</v>
      </c>
      <c r="AA17" s="172">
        <f t="shared" si="0"/>
        <v>0</v>
      </c>
      <c r="AB17" s="172">
        <f t="shared" si="0"/>
        <v>0</v>
      </c>
      <c r="AC17" s="172">
        <f t="shared" si="0"/>
        <v>2</v>
      </c>
      <c r="AD17" s="172">
        <f t="shared" si="0"/>
        <v>0</v>
      </c>
      <c r="AE17" s="172">
        <f t="shared" si="0"/>
        <v>0</v>
      </c>
      <c r="AF17" s="172">
        <f t="shared" si="0"/>
        <v>0</v>
      </c>
      <c r="AG17" s="172">
        <f t="shared" si="0"/>
        <v>0</v>
      </c>
      <c r="AH17" s="172">
        <f t="shared" si="0"/>
        <v>34</v>
      </c>
      <c r="AI17" s="172">
        <f t="shared" si="0"/>
        <v>143</v>
      </c>
      <c r="AJ17" s="172">
        <f t="shared" si="0"/>
        <v>13</v>
      </c>
      <c r="AK17" s="172">
        <f t="shared" si="0"/>
        <v>58</v>
      </c>
      <c r="AL17" s="172">
        <f t="shared" si="0"/>
        <v>41</v>
      </c>
      <c r="AM17" s="172">
        <f t="shared" si="0"/>
        <v>81</v>
      </c>
      <c r="AN17" s="195">
        <f t="shared" si="0"/>
        <v>10</v>
      </c>
      <c r="AO17" s="193">
        <f t="shared" si="0"/>
        <v>155</v>
      </c>
      <c r="AP17" s="172">
        <f t="shared" si="0"/>
        <v>155</v>
      </c>
      <c r="AQ17" s="172">
        <f t="shared" si="0"/>
        <v>0</v>
      </c>
      <c r="AR17" s="172">
        <f t="shared" si="0"/>
        <v>115</v>
      </c>
      <c r="AS17" s="172">
        <f t="shared" si="0"/>
        <v>12</v>
      </c>
      <c r="AT17" s="172">
        <f t="shared" si="0"/>
        <v>82</v>
      </c>
      <c r="AU17" s="172">
        <f t="shared" si="0"/>
        <v>51</v>
      </c>
      <c r="AV17" s="172">
        <f t="shared" si="0"/>
        <v>6</v>
      </c>
      <c r="AW17" s="172">
        <f t="shared" si="0"/>
        <v>0</v>
      </c>
      <c r="AX17" s="194">
        <f t="shared" si="0"/>
        <v>95</v>
      </c>
      <c r="AY17" s="171">
        <f t="shared" si="0"/>
        <v>27</v>
      </c>
      <c r="AZ17" s="172">
        <f t="shared" si="0"/>
        <v>18</v>
      </c>
      <c r="BA17" s="195">
        <f t="shared" si="0"/>
        <v>27</v>
      </c>
      <c r="BB17" s="243">
        <f t="shared" si="0"/>
        <v>0</v>
      </c>
      <c r="BC17" s="171">
        <f t="shared" si="0"/>
        <v>112</v>
      </c>
      <c r="BD17" s="172">
        <f t="shared" si="0"/>
        <v>112</v>
      </c>
      <c r="BE17" s="172">
        <f t="shared" si="0"/>
        <v>0</v>
      </c>
      <c r="BF17" s="172">
        <f t="shared" si="0"/>
        <v>57</v>
      </c>
      <c r="BG17" s="172">
        <f t="shared" si="0"/>
        <v>4</v>
      </c>
      <c r="BH17" s="195">
        <f t="shared" si="0"/>
        <v>82</v>
      </c>
      <c r="BI17" s="317">
        <f t="shared" si="0"/>
        <v>0</v>
      </c>
      <c r="BJ17" s="317">
        <f t="shared" si="0"/>
        <v>0</v>
      </c>
    </row>
    <row r="18" spans="1:62">
      <c r="A18" s="312" t="s">
        <v>396</v>
      </c>
      <c r="B18" s="126">
        <v>266</v>
      </c>
      <c r="C18" s="168">
        <v>26</v>
      </c>
      <c r="D18" s="169">
        <v>41237.4</v>
      </c>
      <c r="E18" s="169">
        <v>248038.29</v>
      </c>
      <c r="F18" s="191">
        <v>55</v>
      </c>
      <c r="G18" s="167">
        <v>267</v>
      </c>
      <c r="H18" s="168">
        <v>26</v>
      </c>
      <c r="I18" s="169">
        <v>288536.09000000003</v>
      </c>
      <c r="J18" s="169">
        <v>41492.199999999997</v>
      </c>
      <c r="K18" s="169">
        <v>247043.89</v>
      </c>
      <c r="L18" s="170">
        <v>5.01</v>
      </c>
      <c r="M18" s="190">
        <v>267</v>
      </c>
      <c r="N18" s="168">
        <v>267</v>
      </c>
      <c r="O18" s="168">
        <v>0</v>
      </c>
      <c r="P18" s="168">
        <v>177</v>
      </c>
      <c r="Q18" s="168">
        <v>66</v>
      </c>
      <c r="R18" s="168">
        <v>188</v>
      </c>
      <c r="S18" s="168">
        <v>16</v>
      </c>
      <c r="T18" s="168">
        <v>72</v>
      </c>
      <c r="U18" s="168">
        <v>137</v>
      </c>
      <c r="V18" s="168">
        <v>1</v>
      </c>
      <c r="W18" s="168">
        <v>0</v>
      </c>
      <c r="X18" s="168">
        <v>0</v>
      </c>
      <c r="Y18" s="168">
        <v>0</v>
      </c>
      <c r="Z18" s="168">
        <v>14</v>
      </c>
      <c r="AA18" s="168">
        <v>1</v>
      </c>
      <c r="AB18" s="168">
        <v>0</v>
      </c>
      <c r="AC18" s="168">
        <v>15</v>
      </c>
      <c r="AD18" s="168">
        <v>0</v>
      </c>
      <c r="AE18" s="168">
        <v>0</v>
      </c>
      <c r="AF18" s="168">
        <v>0</v>
      </c>
      <c r="AG18" s="168">
        <v>0</v>
      </c>
      <c r="AH18" s="168">
        <v>48</v>
      </c>
      <c r="AI18" s="168">
        <v>145</v>
      </c>
      <c r="AJ18" s="168">
        <v>74</v>
      </c>
      <c r="AK18" s="168">
        <v>172</v>
      </c>
      <c r="AL18" s="168">
        <v>68</v>
      </c>
      <c r="AM18" s="168">
        <v>0</v>
      </c>
      <c r="AN18" s="192">
        <v>27</v>
      </c>
      <c r="AO18" s="190">
        <v>250</v>
      </c>
      <c r="AP18" s="168">
        <v>250</v>
      </c>
      <c r="AQ18" s="168">
        <v>0</v>
      </c>
      <c r="AR18" s="168">
        <v>160</v>
      </c>
      <c r="AS18" s="168">
        <v>62</v>
      </c>
      <c r="AT18" s="168">
        <v>170</v>
      </c>
      <c r="AU18" s="168">
        <v>47</v>
      </c>
      <c r="AV18" s="168">
        <v>12</v>
      </c>
      <c r="AW18" s="168">
        <v>0</v>
      </c>
      <c r="AX18" s="191">
        <v>191</v>
      </c>
      <c r="AY18" s="167">
        <v>80</v>
      </c>
      <c r="AZ18" s="168">
        <v>3</v>
      </c>
      <c r="BA18" s="192">
        <v>0</v>
      </c>
      <c r="BB18" s="242">
        <v>26</v>
      </c>
      <c r="BC18" s="167">
        <v>64</v>
      </c>
      <c r="BD18" s="168">
        <v>64</v>
      </c>
      <c r="BE18" s="168">
        <v>0</v>
      </c>
      <c r="BF18" s="168">
        <v>51</v>
      </c>
      <c r="BG18" s="168">
        <v>12</v>
      </c>
      <c r="BH18" s="192">
        <v>46</v>
      </c>
      <c r="BI18" s="315">
        <v>0</v>
      </c>
      <c r="BJ18" s="315">
        <v>0</v>
      </c>
    </row>
    <row r="19" spans="1:62">
      <c r="A19" s="312" t="s">
        <v>397</v>
      </c>
      <c r="B19" s="126">
        <v>109</v>
      </c>
      <c r="C19" s="168">
        <v>0</v>
      </c>
      <c r="D19" s="169">
        <v>15145.2</v>
      </c>
      <c r="E19" s="169">
        <v>112941.79</v>
      </c>
      <c r="F19" s="191">
        <v>29</v>
      </c>
      <c r="G19" s="167">
        <v>109</v>
      </c>
      <c r="H19" s="168">
        <v>0</v>
      </c>
      <c r="I19" s="169">
        <v>128023.99</v>
      </c>
      <c r="J19" s="169">
        <v>15135.6</v>
      </c>
      <c r="K19" s="169">
        <v>112888.39</v>
      </c>
      <c r="L19" s="170">
        <v>5.59</v>
      </c>
      <c r="M19" s="190">
        <v>109</v>
      </c>
      <c r="N19" s="168">
        <v>109</v>
      </c>
      <c r="O19" s="168">
        <v>0</v>
      </c>
      <c r="P19" s="168">
        <v>65</v>
      </c>
      <c r="Q19" s="168">
        <v>27</v>
      </c>
      <c r="R19" s="168">
        <v>60</v>
      </c>
      <c r="S19" s="168">
        <v>6</v>
      </c>
      <c r="T19" s="168">
        <v>36</v>
      </c>
      <c r="U19" s="168">
        <v>32</v>
      </c>
      <c r="V19" s="168">
        <v>1</v>
      </c>
      <c r="W19" s="168">
        <v>1</v>
      </c>
      <c r="X19" s="168">
        <v>0</v>
      </c>
      <c r="Y19" s="168">
        <v>0</v>
      </c>
      <c r="Z19" s="168">
        <v>6</v>
      </c>
      <c r="AA19" s="168">
        <v>1</v>
      </c>
      <c r="AB19" s="168">
        <v>0</v>
      </c>
      <c r="AC19" s="168">
        <v>2</v>
      </c>
      <c r="AD19" s="168">
        <v>0</v>
      </c>
      <c r="AE19" s="168">
        <v>0</v>
      </c>
      <c r="AF19" s="168">
        <v>0</v>
      </c>
      <c r="AG19" s="168">
        <v>0</v>
      </c>
      <c r="AH19" s="168">
        <v>20</v>
      </c>
      <c r="AI19" s="168">
        <v>75</v>
      </c>
      <c r="AJ19" s="168">
        <v>14</v>
      </c>
      <c r="AK19" s="168">
        <v>81</v>
      </c>
      <c r="AL19" s="168">
        <v>28</v>
      </c>
      <c r="AM19" s="168">
        <v>0</v>
      </c>
      <c r="AN19" s="192">
        <v>0</v>
      </c>
      <c r="AO19" s="190">
        <v>111</v>
      </c>
      <c r="AP19" s="168">
        <v>111</v>
      </c>
      <c r="AQ19" s="168">
        <v>0</v>
      </c>
      <c r="AR19" s="168">
        <v>65</v>
      </c>
      <c r="AS19" s="168">
        <v>31</v>
      </c>
      <c r="AT19" s="168">
        <v>61</v>
      </c>
      <c r="AU19" s="168">
        <v>8</v>
      </c>
      <c r="AV19" s="168">
        <v>9</v>
      </c>
      <c r="AW19" s="168">
        <v>5</v>
      </c>
      <c r="AX19" s="191">
        <v>86</v>
      </c>
      <c r="AY19" s="167">
        <v>3</v>
      </c>
      <c r="AZ19" s="168">
        <v>0</v>
      </c>
      <c r="BA19" s="192">
        <v>0</v>
      </c>
      <c r="BB19" s="242">
        <v>9</v>
      </c>
      <c r="BC19" s="167">
        <v>22</v>
      </c>
      <c r="BD19" s="168">
        <v>22</v>
      </c>
      <c r="BE19" s="168">
        <v>0</v>
      </c>
      <c r="BF19" s="168">
        <v>16</v>
      </c>
      <c r="BG19" s="168">
        <v>3</v>
      </c>
      <c r="BH19" s="192">
        <v>10</v>
      </c>
      <c r="BI19" s="315">
        <v>0</v>
      </c>
      <c r="BJ19" s="315">
        <v>0</v>
      </c>
    </row>
    <row r="20" spans="1:62">
      <c r="A20" s="312" t="s">
        <v>398</v>
      </c>
      <c r="B20" s="126">
        <v>10</v>
      </c>
      <c r="C20" s="168">
        <v>0</v>
      </c>
      <c r="D20" s="169">
        <v>1512</v>
      </c>
      <c r="E20" s="169">
        <v>11328.15</v>
      </c>
      <c r="F20" s="191">
        <v>5</v>
      </c>
      <c r="G20" s="167">
        <v>10</v>
      </c>
      <c r="H20" s="168">
        <v>0</v>
      </c>
      <c r="I20" s="169">
        <v>12840.15</v>
      </c>
      <c r="J20" s="169">
        <v>1512</v>
      </c>
      <c r="K20" s="169">
        <v>11328.15</v>
      </c>
      <c r="L20" s="170">
        <v>6</v>
      </c>
      <c r="M20" s="190">
        <v>10</v>
      </c>
      <c r="N20" s="168">
        <v>10</v>
      </c>
      <c r="O20" s="168">
        <v>0</v>
      </c>
      <c r="P20" s="168">
        <v>10</v>
      </c>
      <c r="Q20" s="168">
        <v>4</v>
      </c>
      <c r="R20" s="168">
        <v>3</v>
      </c>
      <c r="S20" s="168">
        <v>2</v>
      </c>
      <c r="T20" s="168">
        <v>0</v>
      </c>
      <c r="U20" s="168">
        <v>2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2</v>
      </c>
      <c r="AI20" s="168">
        <v>8</v>
      </c>
      <c r="AJ20" s="168">
        <v>0</v>
      </c>
      <c r="AK20" s="168">
        <v>1</v>
      </c>
      <c r="AL20" s="168">
        <v>5</v>
      </c>
      <c r="AM20" s="168">
        <v>0</v>
      </c>
      <c r="AN20" s="192">
        <v>4</v>
      </c>
      <c r="AO20" s="190">
        <v>7</v>
      </c>
      <c r="AP20" s="168">
        <v>7</v>
      </c>
      <c r="AQ20" s="168">
        <v>0</v>
      </c>
      <c r="AR20" s="168">
        <v>7</v>
      </c>
      <c r="AS20" s="168">
        <v>3</v>
      </c>
      <c r="AT20" s="168">
        <v>2</v>
      </c>
      <c r="AU20" s="168">
        <v>1</v>
      </c>
      <c r="AV20" s="168">
        <v>0</v>
      </c>
      <c r="AW20" s="168">
        <v>0</v>
      </c>
      <c r="AX20" s="191">
        <v>6</v>
      </c>
      <c r="AY20" s="167">
        <v>1</v>
      </c>
      <c r="AZ20" s="168">
        <v>0</v>
      </c>
      <c r="BA20" s="192">
        <v>0</v>
      </c>
      <c r="BB20" s="242">
        <v>0</v>
      </c>
      <c r="BC20" s="167">
        <v>3</v>
      </c>
      <c r="BD20" s="168">
        <v>3</v>
      </c>
      <c r="BE20" s="168">
        <v>0</v>
      </c>
      <c r="BF20" s="168">
        <v>3</v>
      </c>
      <c r="BG20" s="168">
        <v>1</v>
      </c>
      <c r="BH20" s="192">
        <v>1</v>
      </c>
      <c r="BI20" s="315">
        <v>0</v>
      </c>
      <c r="BJ20" s="315">
        <v>0</v>
      </c>
    </row>
    <row r="21" spans="1:62">
      <c r="A21" s="312" t="s">
        <v>399</v>
      </c>
      <c r="B21" s="126">
        <v>103</v>
      </c>
      <c r="C21" s="168">
        <v>8</v>
      </c>
      <c r="D21" s="169">
        <v>21813</v>
      </c>
      <c r="E21" s="169">
        <v>116736.44</v>
      </c>
      <c r="F21" s="191">
        <v>11</v>
      </c>
      <c r="G21" s="167">
        <v>105</v>
      </c>
      <c r="H21" s="168">
        <v>8</v>
      </c>
      <c r="I21" s="169">
        <v>141082.79999999999</v>
      </c>
      <c r="J21" s="169">
        <v>22121.8</v>
      </c>
      <c r="K21" s="169">
        <v>118961</v>
      </c>
      <c r="L21" s="170">
        <v>6</v>
      </c>
      <c r="M21" s="190">
        <v>105</v>
      </c>
      <c r="N21" s="168">
        <v>105</v>
      </c>
      <c r="O21" s="168">
        <v>0</v>
      </c>
      <c r="P21" s="168">
        <v>76</v>
      </c>
      <c r="Q21" s="168">
        <v>27</v>
      </c>
      <c r="R21" s="168">
        <v>71</v>
      </c>
      <c r="S21" s="168">
        <v>8</v>
      </c>
      <c r="T21" s="168">
        <v>37</v>
      </c>
      <c r="U21" s="168">
        <v>45</v>
      </c>
      <c r="V21" s="168">
        <v>0</v>
      </c>
      <c r="W21" s="168">
        <v>0</v>
      </c>
      <c r="X21" s="168">
        <v>0</v>
      </c>
      <c r="Y21" s="168">
        <v>0</v>
      </c>
      <c r="Z21" s="168">
        <v>8</v>
      </c>
      <c r="AA21" s="168">
        <v>0</v>
      </c>
      <c r="AB21" s="168">
        <v>0</v>
      </c>
      <c r="AC21" s="168">
        <v>5</v>
      </c>
      <c r="AD21" s="168">
        <v>0</v>
      </c>
      <c r="AE21" s="168">
        <v>0</v>
      </c>
      <c r="AF21" s="168">
        <v>0</v>
      </c>
      <c r="AG21" s="168">
        <v>0</v>
      </c>
      <c r="AH21" s="168">
        <v>13</v>
      </c>
      <c r="AI21" s="168">
        <v>79</v>
      </c>
      <c r="AJ21" s="168">
        <v>13</v>
      </c>
      <c r="AK21" s="168">
        <v>61</v>
      </c>
      <c r="AL21" s="168">
        <v>32</v>
      </c>
      <c r="AM21" s="168">
        <v>0</v>
      </c>
      <c r="AN21" s="192">
        <v>12</v>
      </c>
      <c r="AO21" s="190">
        <v>81</v>
      </c>
      <c r="AP21" s="168">
        <v>81</v>
      </c>
      <c r="AQ21" s="168">
        <v>0</v>
      </c>
      <c r="AR21" s="168">
        <v>60</v>
      </c>
      <c r="AS21" s="168">
        <v>23</v>
      </c>
      <c r="AT21" s="168">
        <v>58</v>
      </c>
      <c r="AU21" s="168">
        <v>4</v>
      </c>
      <c r="AV21" s="168">
        <v>0</v>
      </c>
      <c r="AW21" s="168">
        <v>3</v>
      </c>
      <c r="AX21" s="191">
        <v>23</v>
      </c>
      <c r="AY21" s="167">
        <v>14</v>
      </c>
      <c r="AZ21" s="168">
        <v>0</v>
      </c>
      <c r="BA21" s="192">
        <v>0</v>
      </c>
      <c r="BB21" s="242">
        <v>3</v>
      </c>
      <c r="BC21" s="167">
        <v>49</v>
      </c>
      <c r="BD21" s="168">
        <v>49</v>
      </c>
      <c r="BE21" s="168">
        <v>0</v>
      </c>
      <c r="BF21" s="168">
        <v>37</v>
      </c>
      <c r="BG21" s="168">
        <v>8</v>
      </c>
      <c r="BH21" s="192">
        <v>32</v>
      </c>
      <c r="BI21" s="315">
        <v>0</v>
      </c>
      <c r="BJ21" s="315">
        <v>0</v>
      </c>
    </row>
    <row r="22" spans="1:62">
      <c r="A22" s="312" t="s">
        <v>400</v>
      </c>
      <c r="B22" s="126">
        <v>131</v>
      </c>
      <c r="C22" s="168">
        <v>5</v>
      </c>
      <c r="D22" s="169">
        <v>23994.799999999999</v>
      </c>
      <c r="E22" s="169">
        <v>143182.75</v>
      </c>
      <c r="F22" s="191">
        <v>31</v>
      </c>
      <c r="G22" s="167">
        <v>130</v>
      </c>
      <c r="H22" s="168">
        <v>5</v>
      </c>
      <c r="I22" s="169">
        <v>167007.44</v>
      </c>
      <c r="J22" s="169">
        <v>24033</v>
      </c>
      <c r="K22" s="169">
        <v>142974.44</v>
      </c>
      <c r="L22" s="170">
        <v>5.8</v>
      </c>
      <c r="M22" s="190">
        <v>130</v>
      </c>
      <c r="N22" s="168">
        <v>130</v>
      </c>
      <c r="O22" s="168">
        <v>0</v>
      </c>
      <c r="P22" s="168">
        <v>118</v>
      </c>
      <c r="Q22" s="168">
        <v>21</v>
      </c>
      <c r="R22" s="168">
        <v>92</v>
      </c>
      <c r="S22" s="168">
        <v>17</v>
      </c>
      <c r="T22" s="168">
        <v>32</v>
      </c>
      <c r="U22" s="168">
        <v>55</v>
      </c>
      <c r="V22" s="168">
        <v>6</v>
      </c>
      <c r="W22" s="168">
        <v>3</v>
      </c>
      <c r="X22" s="168">
        <v>0</v>
      </c>
      <c r="Y22" s="168">
        <v>0</v>
      </c>
      <c r="Z22" s="168">
        <v>13</v>
      </c>
      <c r="AA22" s="168">
        <v>0</v>
      </c>
      <c r="AB22" s="168">
        <v>0</v>
      </c>
      <c r="AC22" s="168">
        <v>15</v>
      </c>
      <c r="AD22" s="168">
        <v>1</v>
      </c>
      <c r="AE22" s="168">
        <v>0</v>
      </c>
      <c r="AF22" s="168">
        <v>0</v>
      </c>
      <c r="AG22" s="168">
        <v>0</v>
      </c>
      <c r="AH22" s="168">
        <v>24</v>
      </c>
      <c r="AI22" s="168">
        <v>95</v>
      </c>
      <c r="AJ22" s="168">
        <v>11</v>
      </c>
      <c r="AK22" s="168">
        <v>55</v>
      </c>
      <c r="AL22" s="168">
        <v>60</v>
      </c>
      <c r="AM22" s="168">
        <v>0</v>
      </c>
      <c r="AN22" s="192">
        <v>15</v>
      </c>
      <c r="AO22" s="190">
        <v>105</v>
      </c>
      <c r="AP22" s="168">
        <v>105</v>
      </c>
      <c r="AQ22" s="168">
        <v>0</v>
      </c>
      <c r="AR22" s="168">
        <v>94</v>
      </c>
      <c r="AS22" s="168">
        <v>14</v>
      </c>
      <c r="AT22" s="168">
        <v>69</v>
      </c>
      <c r="AU22" s="168">
        <v>26</v>
      </c>
      <c r="AV22" s="168">
        <v>2</v>
      </c>
      <c r="AW22" s="168">
        <v>0</v>
      </c>
      <c r="AX22" s="191">
        <v>77</v>
      </c>
      <c r="AY22" s="167">
        <v>36</v>
      </c>
      <c r="AZ22" s="168">
        <v>8</v>
      </c>
      <c r="BA22" s="192">
        <v>4</v>
      </c>
      <c r="BB22" s="242">
        <v>0</v>
      </c>
      <c r="BC22" s="167">
        <v>66</v>
      </c>
      <c r="BD22" s="168">
        <v>66</v>
      </c>
      <c r="BE22" s="168">
        <v>0</v>
      </c>
      <c r="BF22" s="168">
        <v>61</v>
      </c>
      <c r="BG22" s="168">
        <v>14</v>
      </c>
      <c r="BH22" s="192">
        <v>47</v>
      </c>
      <c r="BI22" s="315">
        <v>0</v>
      </c>
      <c r="BJ22" s="315">
        <v>0</v>
      </c>
    </row>
    <row r="23" spans="1:62">
      <c r="A23" s="312" t="s">
        <v>401</v>
      </c>
      <c r="B23" s="126">
        <v>100</v>
      </c>
      <c r="C23" s="168">
        <v>2</v>
      </c>
      <c r="D23" s="169">
        <v>16708.400000000001</v>
      </c>
      <c r="E23" s="169">
        <v>103480.9</v>
      </c>
      <c r="F23" s="191">
        <v>19</v>
      </c>
      <c r="G23" s="167">
        <v>95</v>
      </c>
      <c r="H23" s="168">
        <v>2</v>
      </c>
      <c r="I23" s="169">
        <v>113817</v>
      </c>
      <c r="J23" s="169">
        <v>15977.6</v>
      </c>
      <c r="K23" s="169">
        <v>97839.4</v>
      </c>
      <c r="L23" s="170">
        <v>5.5</v>
      </c>
      <c r="M23" s="190">
        <v>95</v>
      </c>
      <c r="N23" s="168">
        <v>95</v>
      </c>
      <c r="O23" s="168">
        <v>0</v>
      </c>
      <c r="P23" s="168">
        <v>82</v>
      </c>
      <c r="Q23" s="168">
        <v>13</v>
      </c>
      <c r="R23" s="168">
        <v>72</v>
      </c>
      <c r="S23" s="168">
        <v>9</v>
      </c>
      <c r="T23" s="168">
        <v>28</v>
      </c>
      <c r="U23" s="168">
        <v>40</v>
      </c>
      <c r="V23" s="168">
        <v>2</v>
      </c>
      <c r="W23" s="168">
        <v>0</v>
      </c>
      <c r="X23" s="168">
        <v>0</v>
      </c>
      <c r="Y23" s="168">
        <v>0</v>
      </c>
      <c r="Z23" s="168">
        <v>11</v>
      </c>
      <c r="AA23" s="168">
        <v>0</v>
      </c>
      <c r="AB23" s="168">
        <v>0</v>
      </c>
      <c r="AC23" s="168">
        <v>8</v>
      </c>
      <c r="AD23" s="168">
        <v>0</v>
      </c>
      <c r="AE23" s="168">
        <v>0</v>
      </c>
      <c r="AF23" s="168">
        <v>0</v>
      </c>
      <c r="AG23" s="168">
        <v>0</v>
      </c>
      <c r="AH23" s="168">
        <v>14</v>
      </c>
      <c r="AI23" s="168">
        <v>68</v>
      </c>
      <c r="AJ23" s="168">
        <v>13</v>
      </c>
      <c r="AK23" s="168">
        <v>54</v>
      </c>
      <c r="AL23" s="168">
        <v>34</v>
      </c>
      <c r="AM23" s="168">
        <v>0</v>
      </c>
      <c r="AN23" s="192">
        <v>7</v>
      </c>
      <c r="AO23" s="190">
        <v>68</v>
      </c>
      <c r="AP23" s="168">
        <v>68</v>
      </c>
      <c r="AQ23" s="168">
        <v>0</v>
      </c>
      <c r="AR23" s="168">
        <v>58</v>
      </c>
      <c r="AS23" s="168">
        <v>15</v>
      </c>
      <c r="AT23" s="168">
        <v>50</v>
      </c>
      <c r="AU23" s="168">
        <v>10</v>
      </c>
      <c r="AV23" s="168">
        <v>12</v>
      </c>
      <c r="AW23" s="168">
        <v>4</v>
      </c>
      <c r="AX23" s="191">
        <v>42</v>
      </c>
      <c r="AY23" s="167">
        <v>28</v>
      </c>
      <c r="AZ23" s="168">
        <v>5</v>
      </c>
      <c r="BA23" s="192">
        <v>6</v>
      </c>
      <c r="BB23" s="242">
        <v>1</v>
      </c>
      <c r="BC23" s="167">
        <v>47</v>
      </c>
      <c r="BD23" s="168">
        <v>47</v>
      </c>
      <c r="BE23" s="168">
        <v>0</v>
      </c>
      <c r="BF23" s="168">
        <v>38</v>
      </c>
      <c r="BG23" s="168">
        <v>6</v>
      </c>
      <c r="BH23" s="192">
        <v>36</v>
      </c>
      <c r="BI23" s="315">
        <v>0</v>
      </c>
      <c r="BJ23" s="315">
        <v>0</v>
      </c>
    </row>
    <row r="24" spans="1:62">
      <c r="A24" s="312" t="s">
        <v>402</v>
      </c>
      <c r="B24" s="126">
        <v>38</v>
      </c>
      <c r="C24" s="168">
        <v>17</v>
      </c>
      <c r="D24" s="169">
        <v>10636.8</v>
      </c>
      <c r="E24" s="169">
        <v>61156.34</v>
      </c>
      <c r="F24" s="191">
        <v>25</v>
      </c>
      <c r="G24" s="167">
        <v>68</v>
      </c>
      <c r="H24" s="168">
        <v>17</v>
      </c>
      <c r="I24" s="169">
        <v>80281.69</v>
      </c>
      <c r="J24" s="169">
        <v>14257</v>
      </c>
      <c r="K24" s="169">
        <v>66024.69</v>
      </c>
      <c r="L24" s="170">
        <v>5.24</v>
      </c>
      <c r="M24" s="190">
        <v>73</v>
      </c>
      <c r="N24" s="168">
        <v>65</v>
      </c>
      <c r="O24" s="168">
        <v>8</v>
      </c>
      <c r="P24" s="168">
        <v>46</v>
      </c>
      <c r="Q24" s="168">
        <v>22</v>
      </c>
      <c r="R24" s="168">
        <v>39</v>
      </c>
      <c r="S24" s="168">
        <v>9</v>
      </c>
      <c r="T24" s="168">
        <v>16</v>
      </c>
      <c r="U24" s="168">
        <v>25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1</v>
      </c>
      <c r="AD24" s="168">
        <v>0</v>
      </c>
      <c r="AE24" s="168">
        <v>0</v>
      </c>
      <c r="AF24" s="168">
        <v>0</v>
      </c>
      <c r="AG24" s="168">
        <v>1</v>
      </c>
      <c r="AH24" s="168">
        <v>20</v>
      </c>
      <c r="AI24" s="168">
        <v>44</v>
      </c>
      <c r="AJ24" s="168">
        <v>9</v>
      </c>
      <c r="AK24" s="168">
        <v>32</v>
      </c>
      <c r="AL24" s="168">
        <v>25</v>
      </c>
      <c r="AM24" s="168">
        <v>0</v>
      </c>
      <c r="AN24" s="192">
        <v>16</v>
      </c>
      <c r="AO24" s="190">
        <v>74</v>
      </c>
      <c r="AP24" s="168">
        <v>65</v>
      </c>
      <c r="AQ24" s="168">
        <v>9</v>
      </c>
      <c r="AR24" s="168">
        <v>47</v>
      </c>
      <c r="AS24" s="168">
        <v>22</v>
      </c>
      <c r="AT24" s="168">
        <v>38</v>
      </c>
      <c r="AU24" s="168">
        <v>12</v>
      </c>
      <c r="AV24" s="168">
        <v>0</v>
      </c>
      <c r="AW24" s="168">
        <v>0</v>
      </c>
      <c r="AX24" s="191">
        <v>62</v>
      </c>
      <c r="AY24" s="167">
        <v>12</v>
      </c>
      <c r="AZ24" s="168">
        <v>4</v>
      </c>
      <c r="BA24" s="192">
        <v>3</v>
      </c>
      <c r="BB24" s="242">
        <v>0</v>
      </c>
      <c r="BC24" s="167">
        <v>2</v>
      </c>
      <c r="BD24" s="168">
        <v>2</v>
      </c>
      <c r="BE24" s="168">
        <v>0</v>
      </c>
      <c r="BF24" s="168">
        <v>2</v>
      </c>
      <c r="BG24" s="168">
        <v>0</v>
      </c>
      <c r="BH24" s="192">
        <v>2</v>
      </c>
      <c r="BI24" s="315">
        <v>0</v>
      </c>
      <c r="BJ24" s="315">
        <v>0</v>
      </c>
    </row>
    <row r="25" spans="1:62" ht="13.5">
      <c r="A25" s="316" t="s">
        <v>403</v>
      </c>
      <c r="B25" s="200">
        <f>SUM(B18:B24)</f>
        <v>757</v>
      </c>
      <c r="C25" s="172">
        <f t="shared" ref="C25:BJ25" si="1">SUM(C18:C24)</f>
        <v>58</v>
      </c>
      <c r="D25" s="173">
        <f t="shared" si="1"/>
        <v>131047.60000000002</v>
      </c>
      <c r="E25" s="173">
        <f t="shared" si="1"/>
        <v>796864.66</v>
      </c>
      <c r="F25" s="194">
        <f t="shared" si="1"/>
        <v>175</v>
      </c>
      <c r="G25" s="171">
        <f t="shared" si="1"/>
        <v>784</v>
      </c>
      <c r="H25" s="172">
        <f t="shared" si="1"/>
        <v>58</v>
      </c>
      <c r="I25" s="173">
        <f t="shared" si="1"/>
        <v>931589.15999999992</v>
      </c>
      <c r="J25" s="173">
        <f t="shared" si="1"/>
        <v>134529.20000000001</v>
      </c>
      <c r="K25" s="173">
        <f t="shared" si="1"/>
        <v>797059.9600000002</v>
      </c>
      <c r="L25" s="174">
        <f>((H18+I18)*L18+(H19+I19)*L19+(H20+I20)*L20+(H21+I21)*L21+(H22+I22)*L22+(H23+I23)*L23+(H24+I24)*L24)/(H25+I25)</f>
        <v>5.4745808086829779</v>
      </c>
      <c r="M25" s="193">
        <f t="shared" si="1"/>
        <v>789</v>
      </c>
      <c r="N25" s="172">
        <f t="shared" si="1"/>
        <v>781</v>
      </c>
      <c r="O25" s="172">
        <f t="shared" si="1"/>
        <v>8</v>
      </c>
      <c r="P25" s="172">
        <f t="shared" si="1"/>
        <v>574</v>
      </c>
      <c r="Q25" s="172">
        <f t="shared" si="1"/>
        <v>180</v>
      </c>
      <c r="R25" s="172">
        <f t="shared" si="1"/>
        <v>525</v>
      </c>
      <c r="S25" s="172">
        <f t="shared" si="1"/>
        <v>67</v>
      </c>
      <c r="T25" s="172">
        <f t="shared" si="1"/>
        <v>221</v>
      </c>
      <c r="U25" s="172">
        <f t="shared" si="1"/>
        <v>336</v>
      </c>
      <c r="V25" s="172">
        <f t="shared" si="1"/>
        <v>10</v>
      </c>
      <c r="W25" s="172">
        <f t="shared" si="1"/>
        <v>4</v>
      </c>
      <c r="X25" s="172">
        <f t="shared" si="1"/>
        <v>0</v>
      </c>
      <c r="Y25" s="172">
        <f t="shared" si="1"/>
        <v>0</v>
      </c>
      <c r="Z25" s="172">
        <f t="shared" si="1"/>
        <v>52</v>
      </c>
      <c r="AA25" s="172">
        <f t="shared" si="1"/>
        <v>2</v>
      </c>
      <c r="AB25" s="172">
        <f t="shared" si="1"/>
        <v>0</v>
      </c>
      <c r="AC25" s="172">
        <f t="shared" si="1"/>
        <v>46</v>
      </c>
      <c r="AD25" s="172">
        <f t="shared" si="1"/>
        <v>1</v>
      </c>
      <c r="AE25" s="172">
        <f t="shared" si="1"/>
        <v>0</v>
      </c>
      <c r="AF25" s="172">
        <f t="shared" si="1"/>
        <v>0</v>
      </c>
      <c r="AG25" s="172">
        <f t="shared" si="1"/>
        <v>1</v>
      </c>
      <c r="AH25" s="172">
        <f t="shared" si="1"/>
        <v>141</v>
      </c>
      <c r="AI25" s="172">
        <f t="shared" si="1"/>
        <v>514</v>
      </c>
      <c r="AJ25" s="172">
        <f t="shared" si="1"/>
        <v>134</v>
      </c>
      <c r="AK25" s="172">
        <f t="shared" si="1"/>
        <v>456</v>
      </c>
      <c r="AL25" s="172">
        <f t="shared" si="1"/>
        <v>252</v>
      </c>
      <c r="AM25" s="172">
        <f t="shared" si="1"/>
        <v>0</v>
      </c>
      <c r="AN25" s="195">
        <f t="shared" si="1"/>
        <v>81</v>
      </c>
      <c r="AO25" s="193">
        <f t="shared" si="1"/>
        <v>696</v>
      </c>
      <c r="AP25" s="172">
        <f t="shared" si="1"/>
        <v>687</v>
      </c>
      <c r="AQ25" s="172">
        <f t="shared" si="1"/>
        <v>9</v>
      </c>
      <c r="AR25" s="172">
        <f t="shared" si="1"/>
        <v>491</v>
      </c>
      <c r="AS25" s="172">
        <f t="shared" si="1"/>
        <v>170</v>
      </c>
      <c r="AT25" s="172">
        <f t="shared" si="1"/>
        <v>448</v>
      </c>
      <c r="AU25" s="172">
        <f t="shared" si="1"/>
        <v>108</v>
      </c>
      <c r="AV25" s="172">
        <f t="shared" si="1"/>
        <v>35</v>
      </c>
      <c r="AW25" s="172">
        <f t="shared" si="1"/>
        <v>12</v>
      </c>
      <c r="AX25" s="194">
        <f t="shared" si="1"/>
        <v>487</v>
      </c>
      <c r="AY25" s="171">
        <f t="shared" si="1"/>
        <v>174</v>
      </c>
      <c r="AZ25" s="172">
        <f t="shared" si="1"/>
        <v>20</v>
      </c>
      <c r="BA25" s="195">
        <f t="shared" si="1"/>
        <v>13</v>
      </c>
      <c r="BB25" s="243">
        <f t="shared" si="1"/>
        <v>39</v>
      </c>
      <c r="BC25" s="171">
        <f t="shared" si="1"/>
        <v>253</v>
      </c>
      <c r="BD25" s="172">
        <f t="shared" si="1"/>
        <v>253</v>
      </c>
      <c r="BE25" s="172">
        <f t="shared" si="1"/>
        <v>0</v>
      </c>
      <c r="BF25" s="172">
        <f t="shared" si="1"/>
        <v>208</v>
      </c>
      <c r="BG25" s="172">
        <f t="shared" si="1"/>
        <v>44</v>
      </c>
      <c r="BH25" s="195">
        <f t="shared" si="1"/>
        <v>174</v>
      </c>
      <c r="BI25" s="317">
        <f t="shared" si="1"/>
        <v>0</v>
      </c>
      <c r="BJ25" s="317">
        <f t="shared" si="1"/>
        <v>0</v>
      </c>
    </row>
    <row r="26" spans="1:62">
      <c r="A26" s="312" t="s">
        <v>404</v>
      </c>
      <c r="B26" s="126">
        <v>4</v>
      </c>
      <c r="C26" s="168">
        <v>0</v>
      </c>
      <c r="D26" s="169">
        <v>604.79999999999995</v>
      </c>
      <c r="E26" s="169">
        <v>4538.12</v>
      </c>
      <c r="F26" s="191">
        <v>1</v>
      </c>
      <c r="G26" s="167">
        <v>4</v>
      </c>
      <c r="H26" s="168">
        <v>0</v>
      </c>
      <c r="I26" s="169">
        <v>5142.92</v>
      </c>
      <c r="J26" s="169">
        <v>604.79999999999995</v>
      </c>
      <c r="K26" s="169">
        <v>4538.12</v>
      </c>
      <c r="L26" s="170">
        <v>6</v>
      </c>
      <c r="M26" s="190">
        <v>4</v>
      </c>
      <c r="N26" s="168">
        <v>4</v>
      </c>
      <c r="O26" s="168">
        <v>0</v>
      </c>
      <c r="P26" s="168">
        <v>4</v>
      </c>
      <c r="Q26" s="168">
        <v>2</v>
      </c>
      <c r="R26" s="168">
        <v>4</v>
      </c>
      <c r="S26" s="168">
        <v>1</v>
      </c>
      <c r="T26" s="168">
        <v>1</v>
      </c>
      <c r="U26" s="168">
        <v>3</v>
      </c>
      <c r="V26" s="168">
        <v>0</v>
      </c>
      <c r="W26" s="168">
        <v>0</v>
      </c>
      <c r="X26" s="168">
        <v>0</v>
      </c>
      <c r="Y26" s="168">
        <v>0</v>
      </c>
      <c r="Z26" s="168">
        <v>1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0</v>
      </c>
      <c r="AH26" s="168">
        <v>1</v>
      </c>
      <c r="AI26" s="168">
        <v>3</v>
      </c>
      <c r="AJ26" s="168">
        <v>0</v>
      </c>
      <c r="AK26" s="168">
        <v>3</v>
      </c>
      <c r="AL26" s="168">
        <v>1</v>
      </c>
      <c r="AM26" s="168">
        <v>0</v>
      </c>
      <c r="AN26" s="192">
        <v>0</v>
      </c>
      <c r="AO26" s="190">
        <v>4</v>
      </c>
      <c r="AP26" s="168">
        <v>4</v>
      </c>
      <c r="AQ26" s="168">
        <v>0</v>
      </c>
      <c r="AR26" s="168">
        <v>4</v>
      </c>
      <c r="AS26" s="168">
        <v>2</v>
      </c>
      <c r="AT26" s="168">
        <v>4</v>
      </c>
      <c r="AU26" s="168">
        <v>0</v>
      </c>
      <c r="AV26" s="168">
        <v>0</v>
      </c>
      <c r="AW26" s="168">
        <v>0</v>
      </c>
      <c r="AX26" s="191">
        <v>4</v>
      </c>
      <c r="AY26" s="167">
        <v>0</v>
      </c>
      <c r="AZ26" s="168">
        <v>0</v>
      </c>
      <c r="BA26" s="192">
        <v>0</v>
      </c>
      <c r="BB26" s="242">
        <v>0</v>
      </c>
      <c r="BC26" s="167">
        <v>0</v>
      </c>
      <c r="BD26" s="168">
        <v>0</v>
      </c>
      <c r="BE26" s="168">
        <v>0</v>
      </c>
      <c r="BF26" s="168">
        <v>0</v>
      </c>
      <c r="BG26" s="168">
        <v>0</v>
      </c>
      <c r="BH26" s="192">
        <v>0</v>
      </c>
      <c r="BI26" s="315">
        <v>0</v>
      </c>
      <c r="BJ26" s="315">
        <v>0</v>
      </c>
    </row>
    <row r="27" spans="1:62">
      <c r="A27" s="312" t="s">
        <v>405</v>
      </c>
      <c r="B27" s="126">
        <v>0</v>
      </c>
      <c r="C27" s="168">
        <v>0</v>
      </c>
      <c r="D27" s="169">
        <v>0</v>
      </c>
      <c r="E27" s="169">
        <v>0</v>
      </c>
      <c r="F27" s="191">
        <v>0</v>
      </c>
      <c r="G27" s="167">
        <v>1</v>
      </c>
      <c r="H27" s="168">
        <v>0</v>
      </c>
      <c r="I27" s="169">
        <v>1263.48</v>
      </c>
      <c r="J27" s="169">
        <v>151.19999999999999</v>
      </c>
      <c r="K27" s="169">
        <v>1112.28</v>
      </c>
      <c r="L27" s="170">
        <v>6</v>
      </c>
      <c r="M27" s="190">
        <v>1</v>
      </c>
      <c r="N27" s="168">
        <v>1</v>
      </c>
      <c r="O27" s="168">
        <v>0</v>
      </c>
      <c r="P27" s="168">
        <v>1</v>
      </c>
      <c r="Q27" s="168">
        <v>1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 s="168">
        <v>0</v>
      </c>
      <c r="AI27" s="168">
        <v>1</v>
      </c>
      <c r="AJ27" s="168">
        <v>0</v>
      </c>
      <c r="AK27" s="168">
        <v>0</v>
      </c>
      <c r="AL27" s="168">
        <v>0</v>
      </c>
      <c r="AM27" s="168">
        <v>0</v>
      </c>
      <c r="AN27" s="192">
        <v>1</v>
      </c>
      <c r="AO27" s="190">
        <v>1</v>
      </c>
      <c r="AP27" s="168">
        <v>1</v>
      </c>
      <c r="AQ27" s="168">
        <v>0</v>
      </c>
      <c r="AR27" s="168">
        <v>1</v>
      </c>
      <c r="AS27" s="168">
        <v>1</v>
      </c>
      <c r="AT27" s="168">
        <v>0</v>
      </c>
      <c r="AU27" s="168">
        <v>1</v>
      </c>
      <c r="AV27" s="168">
        <v>0</v>
      </c>
      <c r="AW27" s="168">
        <v>0</v>
      </c>
      <c r="AX27" s="191">
        <v>0</v>
      </c>
      <c r="AY27" s="167">
        <v>1</v>
      </c>
      <c r="AZ27" s="168">
        <v>0</v>
      </c>
      <c r="BA27" s="192">
        <v>0</v>
      </c>
      <c r="BB27" s="242">
        <v>0</v>
      </c>
      <c r="BC27" s="167">
        <v>0</v>
      </c>
      <c r="BD27" s="168">
        <v>0</v>
      </c>
      <c r="BE27" s="168">
        <v>0</v>
      </c>
      <c r="BF27" s="168">
        <v>0</v>
      </c>
      <c r="BG27" s="168">
        <v>0</v>
      </c>
      <c r="BH27" s="192">
        <v>0</v>
      </c>
      <c r="BI27" s="315">
        <v>0</v>
      </c>
      <c r="BJ27" s="315">
        <v>0</v>
      </c>
    </row>
    <row r="28" spans="1:62">
      <c r="A28" s="312" t="s">
        <v>406</v>
      </c>
      <c r="B28" s="126">
        <v>45</v>
      </c>
      <c r="C28" s="168">
        <v>7</v>
      </c>
      <c r="D28" s="169">
        <v>8832</v>
      </c>
      <c r="E28" s="169">
        <v>57449.05</v>
      </c>
      <c r="F28" s="191">
        <v>21</v>
      </c>
      <c r="G28" s="167">
        <v>45</v>
      </c>
      <c r="H28" s="168">
        <v>0</v>
      </c>
      <c r="I28" s="169">
        <v>66281.05</v>
      </c>
      <c r="J28" s="169">
        <v>8832</v>
      </c>
      <c r="K28" s="169">
        <v>57449.05</v>
      </c>
      <c r="L28" s="170">
        <v>5.8</v>
      </c>
      <c r="M28" s="190">
        <v>45</v>
      </c>
      <c r="N28" s="168">
        <v>45</v>
      </c>
      <c r="O28" s="168">
        <v>0</v>
      </c>
      <c r="P28" s="168">
        <v>17</v>
      </c>
      <c r="Q28" s="168">
        <v>22</v>
      </c>
      <c r="R28" s="168">
        <v>33</v>
      </c>
      <c r="S28" s="168">
        <v>5</v>
      </c>
      <c r="T28" s="168">
        <v>17</v>
      </c>
      <c r="U28" s="168">
        <v>24</v>
      </c>
      <c r="V28" s="168">
        <v>0</v>
      </c>
      <c r="W28" s="168">
        <v>0</v>
      </c>
      <c r="X28" s="168">
        <v>0</v>
      </c>
      <c r="Y28" s="168">
        <v>0</v>
      </c>
      <c r="Z28" s="168">
        <v>3</v>
      </c>
      <c r="AA28" s="168">
        <v>0</v>
      </c>
      <c r="AB28" s="168">
        <v>0</v>
      </c>
      <c r="AC28" s="168">
        <v>4</v>
      </c>
      <c r="AD28" s="168">
        <v>0</v>
      </c>
      <c r="AE28" s="168">
        <v>0</v>
      </c>
      <c r="AF28" s="168">
        <v>0</v>
      </c>
      <c r="AG28" s="168">
        <v>0</v>
      </c>
      <c r="AH28" s="168">
        <v>13</v>
      </c>
      <c r="AI28" s="168">
        <v>28</v>
      </c>
      <c r="AJ28" s="168">
        <v>4</v>
      </c>
      <c r="AK28" s="168">
        <v>29</v>
      </c>
      <c r="AL28" s="168">
        <v>14</v>
      </c>
      <c r="AM28" s="168">
        <v>0</v>
      </c>
      <c r="AN28" s="192">
        <v>2</v>
      </c>
      <c r="AO28" s="190">
        <v>57</v>
      </c>
      <c r="AP28" s="168">
        <v>57</v>
      </c>
      <c r="AQ28" s="168">
        <v>0</v>
      </c>
      <c r="AR28" s="168">
        <v>23</v>
      </c>
      <c r="AS28" s="168">
        <v>25</v>
      </c>
      <c r="AT28" s="168">
        <v>39</v>
      </c>
      <c r="AU28" s="168">
        <v>9</v>
      </c>
      <c r="AV28" s="168">
        <v>1</v>
      </c>
      <c r="AW28" s="168">
        <v>0</v>
      </c>
      <c r="AX28" s="191">
        <v>47</v>
      </c>
      <c r="AY28" s="167">
        <v>7</v>
      </c>
      <c r="AZ28" s="168">
        <v>4</v>
      </c>
      <c r="BA28" s="192">
        <v>0</v>
      </c>
      <c r="BB28" s="242">
        <v>1</v>
      </c>
      <c r="BC28" s="167">
        <v>3</v>
      </c>
      <c r="BD28" s="168">
        <v>3</v>
      </c>
      <c r="BE28" s="168">
        <v>0</v>
      </c>
      <c r="BF28" s="168">
        <v>1</v>
      </c>
      <c r="BG28" s="168">
        <v>1</v>
      </c>
      <c r="BH28" s="192">
        <v>3</v>
      </c>
      <c r="BI28" s="315">
        <v>0</v>
      </c>
      <c r="BJ28" s="315">
        <v>0</v>
      </c>
    </row>
    <row r="29" spans="1:62">
      <c r="A29" s="312" t="s">
        <v>407</v>
      </c>
      <c r="B29" s="126">
        <v>114</v>
      </c>
      <c r="C29" s="168">
        <v>18</v>
      </c>
      <c r="D29" s="169">
        <v>26589.9</v>
      </c>
      <c r="E29" s="169">
        <v>125126.35</v>
      </c>
      <c r="F29" s="191">
        <v>38</v>
      </c>
      <c r="G29" s="167">
        <v>113</v>
      </c>
      <c r="H29" s="168">
        <v>19</v>
      </c>
      <c r="I29" s="169">
        <v>150331.57</v>
      </c>
      <c r="J29" s="169">
        <v>26317.5</v>
      </c>
      <c r="K29" s="169">
        <v>124014.07</v>
      </c>
      <c r="L29" s="170">
        <v>5.9</v>
      </c>
      <c r="M29" s="190">
        <v>113</v>
      </c>
      <c r="N29" s="168">
        <v>113</v>
      </c>
      <c r="O29" s="168">
        <v>0</v>
      </c>
      <c r="P29" s="168">
        <v>51</v>
      </c>
      <c r="Q29" s="168">
        <v>58</v>
      </c>
      <c r="R29" s="168">
        <v>83</v>
      </c>
      <c r="S29" s="168">
        <v>3</v>
      </c>
      <c r="T29" s="168">
        <v>34</v>
      </c>
      <c r="U29" s="168">
        <v>69</v>
      </c>
      <c r="V29" s="168">
        <v>0</v>
      </c>
      <c r="W29" s="168">
        <v>3</v>
      </c>
      <c r="X29" s="168">
        <v>0</v>
      </c>
      <c r="Y29" s="168">
        <v>0</v>
      </c>
      <c r="Z29" s="168">
        <v>4</v>
      </c>
      <c r="AA29" s="168">
        <v>0</v>
      </c>
      <c r="AB29" s="168">
        <v>0</v>
      </c>
      <c r="AC29" s="168">
        <v>13</v>
      </c>
      <c r="AD29" s="168">
        <v>0</v>
      </c>
      <c r="AE29" s="168">
        <v>0</v>
      </c>
      <c r="AF29" s="168">
        <v>0</v>
      </c>
      <c r="AG29" s="168">
        <v>0</v>
      </c>
      <c r="AH29" s="168">
        <v>8</v>
      </c>
      <c r="AI29" s="168">
        <v>88</v>
      </c>
      <c r="AJ29" s="168">
        <v>17</v>
      </c>
      <c r="AK29" s="168">
        <v>90</v>
      </c>
      <c r="AL29" s="168">
        <v>17</v>
      </c>
      <c r="AM29" s="168">
        <v>0</v>
      </c>
      <c r="AN29" s="192">
        <v>6</v>
      </c>
      <c r="AO29" s="190">
        <v>126</v>
      </c>
      <c r="AP29" s="168">
        <v>126</v>
      </c>
      <c r="AQ29" s="168">
        <v>0</v>
      </c>
      <c r="AR29" s="168">
        <v>59</v>
      </c>
      <c r="AS29" s="168">
        <v>61</v>
      </c>
      <c r="AT29" s="168">
        <v>90</v>
      </c>
      <c r="AU29" s="168">
        <v>10</v>
      </c>
      <c r="AV29" s="168">
        <v>0</v>
      </c>
      <c r="AW29" s="168">
        <v>0</v>
      </c>
      <c r="AX29" s="191">
        <v>116</v>
      </c>
      <c r="AY29" s="167">
        <v>11</v>
      </c>
      <c r="AZ29" s="168">
        <v>2</v>
      </c>
      <c r="BA29" s="192">
        <v>0</v>
      </c>
      <c r="BB29" s="242">
        <v>0</v>
      </c>
      <c r="BC29" s="167">
        <v>7</v>
      </c>
      <c r="BD29" s="168">
        <v>7</v>
      </c>
      <c r="BE29" s="168">
        <v>0</v>
      </c>
      <c r="BF29" s="168">
        <v>4</v>
      </c>
      <c r="BG29" s="168">
        <v>2</v>
      </c>
      <c r="BH29" s="192">
        <v>5</v>
      </c>
      <c r="BI29" s="315">
        <v>0</v>
      </c>
      <c r="BJ29" s="315">
        <v>0</v>
      </c>
    </row>
    <row r="30" spans="1:62">
      <c r="A30" s="312" t="s">
        <v>408</v>
      </c>
      <c r="B30" s="126">
        <v>21</v>
      </c>
      <c r="C30" s="168">
        <v>0</v>
      </c>
      <c r="D30" s="169">
        <v>2847.6</v>
      </c>
      <c r="E30" s="169">
        <v>21262.63</v>
      </c>
      <c r="F30" s="191">
        <v>10</v>
      </c>
      <c r="G30" s="167">
        <v>21</v>
      </c>
      <c r="H30" s="168">
        <v>0</v>
      </c>
      <c r="I30" s="169">
        <v>24110.23</v>
      </c>
      <c r="J30" s="169">
        <v>2847.6</v>
      </c>
      <c r="K30" s="169">
        <v>21262.63</v>
      </c>
      <c r="L30" s="170">
        <v>5.4</v>
      </c>
      <c r="M30" s="190">
        <v>21</v>
      </c>
      <c r="N30" s="168">
        <v>21</v>
      </c>
      <c r="O30" s="168">
        <v>0</v>
      </c>
      <c r="P30" s="168">
        <v>16</v>
      </c>
      <c r="Q30" s="168">
        <v>2</v>
      </c>
      <c r="R30" s="168">
        <v>10</v>
      </c>
      <c r="S30" s="168">
        <v>2</v>
      </c>
      <c r="T30" s="168">
        <v>4</v>
      </c>
      <c r="U30" s="168">
        <v>7</v>
      </c>
      <c r="V30" s="168">
        <v>0</v>
      </c>
      <c r="W30" s="168">
        <v>0</v>
      </c>
      <c r="X30" s="168">
        <v>0</v>
      </c>
      <c r="Y30" s="168">
        <v>0</v>
      </c>
      <c r="Z30" s="168">
        <v>1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2</v>
      </c>
      <c r="AI30" s="168">
        <v>18</v>
      </c>
      <c r="AJ30" s="168">
        <v>1</v>
      </c>
      <c r="AK30" s="168">
        <v>10</v>
      </c>
      <c r="AL30" s="168">
        <v>10</v>
      </c>
      <c r="AM30" s="168">
        <v>0</v>
      </c>
      <c r="AN30" s="192">
        <v>1</v>
      </c>
      <c r="AO30" s="190">
        <v>22</v>
      </c>
      <c r="AP30" s="168">
        <v>22</v>
      </c>
      <c r="AQ30" s="168">
        <v>0</v>
      </c>
      <c r="AR30" s="168">
        <v>16</v>
      </c>
      <c r="AS30" s="168">
        <v>2</v>
      </c>
      <c r="AT30" s="168">
        <v>10</v>
      </c>
      <c r="AU30" s="168">
        <v>2</v>
      </c>
      <c r="AV30" s="168">
        <v>0</v>
      </c>
      <c r="AW30" s="168">
        <v>0</v>
      </c>
      <c r="AX30" s="191">
        <v>20</v>
      </c>
      <c r="AY30" s="167">
        <v>0</v>
      </c>
      <c r="AZ30" s="168">
        <v>0</v>
      </c>
      <c r="BA30" s="192">
        <v>0</v>
      </c>
      <c r="BB30" s="242">
        <v>0</v>
      </c>
      <c r="BC30" s="167">
        <v>0</v>
      </c>
      <c r="BD30" s="168">
        <v>0</v>
      </c>
      <c r="BE30" s="168">
        <v>0</v>
      </c>
      <c r="BF30" s="168">
        <v>0</v>
      </c>
      <c r="BG30" s="168">
        <v>0</v>
      </c>
      <c r="BH30" s="192">
        <v>0</v>
      </c>
      <c r="BI30" s="315">
        <v>0</v>
      </c>
      <c r="BJ30" s="315">
        <v>0</v>
      </c>
    </row>
    <row r="31" spans="1:62">
      <c r="A31" s="312" t="s">
        <v>409</v>
      </c>
      <c r="B31" s="126">
        <v>4</v>
      </c>
      <c r="C31" s="168">
        <v>1</v>
      </c>
      <c r="D31" s="169">
        <v>726</v>
      </c>
      <c r="E31" s="169">
        <v>4529.22</v>
      </c>
      <c r="F31" s="191">
        <v>2</v>
      </c>
      <c r="G31" s="167">
        <v>4</v>
      </c>
      <c r="H31" s="168">
        <v>1</v>
      </c>
      <c r="I31" s="169">
        <v>5255.22</v>
      </c>
      <c r="J31" s="169">
        <v>726</v>
      </c>
      <c r="K31" s="169">
        <v>4529.22</v>
      </c>
      <c r="L31" s="170">
        <v>5.6</v>
      </c>
      <c r="M31" s="190">
        <v>4</v>
      </c>
      <c r="N31" s="168">
        <v>4</v>
      </c>
      <c r="O31" s="168">
        <v>0</v>
      </c>
      <c r="P31" s="168">
        <v>4</v>
      </c>
      <c r="Q31" s="168">
        <v>0</v>
      </c>
      <c r="R31" s="168">
        <v>1</v>
      </c>
      <c r="S31" s="168">
        <v>0</v>
      </c>
      <c r="T31" s="168">
        <v>0</v>
      </c>
      <c r="U31" s="168">
        <v>1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8">
        <v>4</v>
      </c>
      <c r="AJ31" s="168">
        <v>0</v>
      </c>
      <c r="AK31" s="168">
        <v>0</v>
      </c>
      <c r="AL31" s="168">
        <v>1</v>
      </c>
      <c r="AM31" s="168">
        <v>0</v>
      </c>
      <c r="AN31" s="192">
        <v>3</v>
      </c>
      <c r="AO31" s="190">
        <v>6</v>
      </c>
      <c r="AP31" s="168">
        <v>6</v>
      </c>
      <c r="AQ31" s="168">
        <v>0</v>
      </c>
      <c r="AR31" s="168">
        <v>6</v>
      </c>
      <c r="AS31" s="168">
        <v>0</v>
      </c>
      <c r="AT31" s="168">
        <v>2</v>
      </c>
      <c r="AU31" s="168">
        <v>2</v>
      </c>
      <c r="AV31" s="168">
        <v>0</v>
      </c>
      <c r="AW31" s="168">
        <v>0</v>
      </c>
      <c r="AX31" s="191">
        <v>3</v>
      </c>
      <c r="AY31" s="167">
        <v>3</v>
      </c>
      <c r="AZ31" s="168">
        <v>0</v>
      </c>
      <c r="BA31" s="192">
        <v>0</v>
      </c>
      <c r="BB31" s="242">
        <v>0</v>
      </c>
      <c r="BC31" s="167">
        <v>2</v>
      </c>
      <c r="BD31" s="168">
        <v>2</v>
      </c>
      <c r="BE31" s="168">
        <v>0</v>
      </c>
      <c r="BF31" s="168">
        <v>2</v>
      </c>
      <c r="BG31" s="168">
        <v>0</v>
      </c>
      <c r="BH31" s="192">
        <v>0</v>
      </c>
      <c r="BI31" s="315">
        <v>0</v>
      </c>
      <c r="BJ31" s="315">
        <v>0</v>
      </c>
    </row>
    <row r="32" spans="1:62">
      <c r="A32" s="312" t="s">
        <v>410</v>
      </c>
      <c r="B32" s="126">
        <v>139</v>
      </c>
      <c r="C32" s="168">
        <v>4</v>
      </c>
      <c r="D32" s="169">
        <v>172131.92</v>
      </c>
      <c r="E32" s="169">
        <v>0</v>
      </c>
      <c r="F32" s="191">
        <v>37</v>
      </c>
      <c r="G32" s="167">
        <v>131</v>
      </c>
      <c r="H32" s="168">
        <v>2</v>
      </c>
      <c r="I32" s="169">
        <v>158290.96</v>
      </c>
      <c r="J32" s="169">
        <v>158290.96</v>
      </c>
      <c r="K32" s="169">
        <v>0</v>
      </c>
      <c r="L32" s="170">
        <v>5.5</v>
      </c>
      <c r="M32" s="190">
        <v>132</v>
      </c>
      <c r="N32" s="168">
        <v>131</v>
      </c>
      <c r="O32" s="168">
        <v>1</v>
      </c>
      <c r="P32" s="168">
        <v>92</v>
      </c>
      <c r="Q32" s="168">
        <v>22</v>
      </c>
      <c r="R32" s="168">
        <v>101</v>
      </c>
      <c r="S32" s="168">
        <v>27</v>
      </c>
      <c r="T32" s="168">
        <v>32</v>
      </c>
      <c r="U32" s="168">
        <v>53</v>
      </c>
      <c r="V32" s="168">
        <v>0</v>
      </c>
      <c r="W32" s="168">
        <v>1</v>
      </c>
      <c r="X32" s="168">
        <v>0</v>
      </c>
      <c r="Y32" s="168">
        <v>0</v>
      </c>
      <c r="Z32" s="168">
        <v>13</v>
      </c>
      <c r="AA32" s="168">
        <v>0</v>
      </c>
      <c r="AB32" s="168">
        <v>0</v>
      </c>
      <c r="AC32" s="168">
        <v>13</v>
      </c>
      <c r="AD32" s="168">
        <v>0</v>
      </c>
      <c r="AE32" s="168">
        <v>0</v>
      </c>
      <c r="AF32" s="168">
        <v>0</v>
      </c>
      <c r="AG32" s="168">
        <v>0</v>
      </c>
      <c r="AH32" s="168">
        <v>37</v>
      </c>
      <c r="AI32" s="168">
        <v>82</v>
      </c>
      <c r="AJ32" s="168">
        <v>13</v>
      </c>
      <c r="AK32" s="168">
        <v>17</v>
      </c>
      <c r="AL32" s="168">
        <v>92</v>
      </c>
      <c r="AM32" s="168">
        <v>0</v>
      </c>
      <c r="AN32" s="192">
        <v>23</v>
      </c>
      <c r="AO32" s="190">
        <v>116</v>
      </c>
      <c r="AP32" s="168">
        <v>115</v>
      </c>
      <c r="AQ32" s="168">
        <v>1</v>
      </c>
      <c r="AR32" s="168">
        <v>82</v>
      </c>
      <c r="AS32" s="168">
        <v>23</v>
      </c>
      <c r="AT32" s="168">
        <v>82</v>
      </c>
      <c r="AU32" s="168">
        <v>12</v>
      </c>
      <c r="AV32" s="168">
        <v>0</v>
      </c>
      <c r="AW32" s="168">
        <v>0</v>
      </c>
      <c r="AX32" s="191">
        <v>104</v>
      </c>
      <c r="AY32" s="167">
        <v>24</v>
      </c>
      <c r="AZ32" s="168">
        <v>3</v>
      </c>
      <c r="BA32" s="192">
        <v>14</v>
      </c>
      <c r="BB32" s="242">
        <v>0</v>
      </c>
      <c r="BC32" s="167">
        <v>52</v>
      </c>
      <c r="BD32" s="168">
        <v>52</v>
      </c>
      <c r="BE32" s="168">
        <v>0</v>
      </c>
      <c r="BF32" s="168">
        <v>38</v>
      </c>
      <c r="BG32" s="168">
        <v>6</v>
      </c>
      <c r="BH32" s="192">
        <v>41</v>
      </c>
      <c r="BI32" s="315">
        <v>0</v>
      </c>
      <c r="BJ32" s="315">
        <v>0</v>
      </c>
    </row>
    <row r="33" spans="1:62">
      <c r="A33" s="312" t="s">
        <v>411</v>
      </c>
      <c r="B33" s="126">
        <v>0</v>
      </c>
      <c r="C33" s="168">
        <v>0</v>
      </c>
      <c r="D33" s="169">
        <v>0</v>
      </c>
      <c r="E33" s="169">
        <v>0</v>
      </c>
      <c r="F33" s="191">
        <v>0</v>
      </c>
      <c r="G33" s="167">
        <v>0</v>
      </c>
      <c r="H33" s="168">
        <v>0</v>
      </c>
      <c r="I33" s="169">
        <v>0</v>
      </c>
      <c r="J33" s="169">
        <v>0</v>
      </c>
      <c r="K33" s="169">
        <v>0</v>
      </c>
      <c r="L33" s="170">
        <v>0</v>
      </c>
      <c r="M33" s="190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168">
        <v>0</v>
      </c>
      <c r="AJ33" s="168">
        <v>0</v>
      </c>
      <c r="AK33" s="168">
        <v>0</v>
      </c>
      <c r="AL33" s="168">
        <v>0</v>
      </c>
      <c r="AM33" s="168">
        <v>0</v>
      </c>
      <c r="AN33" s="192">
        <v>0</v>
      </c>
      <c r="AO33" s="190">
        <v>1</v>
      </c>
      <c r="AP33" s="168">
        <v>1</v>
      </c>
      <c r="AQ33" s="168">
        <v>0</v>
      </c>
      <c r="AR33" s="168">
        <v>1</v>
      </c>
      <c r="AS33" s="168">
        <v>0</v>
      </c>
      <c r="AT33" s="168">
        <v>1</v>
      </c>
      <c r="AU33" s="168">
        <v>0</v>
      </c>
      <c r="AV33" s="168">
        <v>0</v>
      </c>
      <c r="AW33" s="168">
        <v>0</v>
      </c>
      <c r="AX33" s="191">
        <v>1</v>
      </c>
      <c r="AY33" s="167">
        <v>0</v>
      </c>
      <c r="AZ33" s="168">
        <v>0</v>
      </c>
      <c r="BA33" s="192">
        <v>0</v>
      </c>
      <c r="BB33" s="242">
        <v>1</v>
      </c>
      <c r="BC33" s="167">
        <v>0</v>
      </c>
      <c r="BD33" s="168">
        <v>0</v>
      </c>
      <c r="BE33" s="168">
        <v>0</v>
      </c>
      <c r="BF33" s="168">
        <v>0</v>
      </c>
      <c r="BG33" s="168">
        <v>0</v>
      </c>
      <c r="BH33" s="192">
        <v>0</v>
      </c>
      <c r="BI33" s="315">
        <v>0</v>
      </c>
      <c r="BJ33" s="315">
        <v>0</v>
      </c>
    </row>
    <row r="34" spans="1:62">
      <c r="A34" s="312" t="s">
        <v>412</v>
      </c>
      <c r="B34" s="126">
        <v>26</v>
      </c>
      <c r="C34" s="168">
        <v>3</v>
      </c>
      <c r="D34" s="169">
        <v>5920.8</v>
      </c>
      <c r="E34" s="169">
        <v>28868.92</v>
      </c>
      <c r="F34" s="191">
        <v>9</v>
      </c>
      <c r="G34" s="167">
        <v>26</v>
      </c>
      <c r="H34" s="168">
        <v>3</v>
      </c>
      <c r="I34" s="169">
        <v>33472.839999999997</v>
      </c>
      <c r="J34" s="169">
        <v>5769.6</v>
      </c>
      <c r="K34" s="169">
        <v>27703.24</v>
      </c>
      <c r="L34" s="170">
        <v>6</v>
      </c>
      <c r="M34" s="190">
        <v>26</v>
      </c>
      <c r="N34" s="168">
        <v>26</v>
      </c>
      <c r="O34" s="168">
        <v>0</v>
      </c>
      <c r="P34" s="168">
        <v>21</v>
      </c>
      <c r="Q34" s="168">
        <v>4</v>
      </c>
      <c r="R34" s="168">
        <v>20</v>
      </c>
      <c r="S34" s="168">
        <v>2</v>
      </c>
      <c r="T34" s="168">
        <v>11</v>
      </c>
      <c r="U34" s="168">
        <v>8</v>
      </c>
      <c r="V34" s="168">
        <v>0</v>
      </c>
      <c r="W34" s="168">
        <v>1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8</v>
      </c>
      <c r="AD34" s="168">
        <v>0</v>
      </c>
      <c r="AE34" s="168">
        <v>0</v>
      </c>
      <c r="AF34" s="168">
        <v>0</v>
      </c>
      <c r="AG34" s="168">
        <v>0</v>
      </c>
      <c r="AH34" s="168">
        <v>2</v>
      </c>
      <c r="AI34" s="168">
        <v>22</v>
      </c>
      <c r="AJ34" s="168">
        <v>2</v>
      </c>
      <c r="AK34" s="168">
        <v>2</v>
      </c>
      <c r="AL34" s="168">
        <v>17</v>
      </c>
      <c r="AM34" s="168">
        <v>0</v>
      </c>
      <c r="AN34" s="192">
        <v>7</v>
      </c>
      <c r="AO34" s="190">
        <v>26</v>
      </c>
      <c r="AP34" s="168">
        <v>26</v>
      </c>
      <c r="AQ34" s="168">
        <v>0</v>
      </c>
      <c r="AR34" s="168">
        <v>22</v>
      </c>
      <c r="AS34" s="168">
        <v>4</v>
      </c>
      <c r="AT34" s="168">
        <v>19</v>
      </c>
      <c r="AU34" s="168">
        <v>2</v>
      </c>
      <c r="AV34" s="168">
        <v>1</v>
      </c>
      <c r="AW34" s="168">
        <v>0</v>
      </c>
      <c r="AX34" s="191">
        <v>14</v>
      </c>
      <c r="AY34" s="167">
        <v>2</v>
      </c>
      <c r="AZ34" s="168">
        <v>0</v>
      </c>
      <c r="BA34" s="192">
        <v>0</v>
      </c>
      <c r="BB34" s="242">
        <v>0</v>
      </c>
      <c r="BC34" s="167">
        <v>7</v>
      </c>
      <c r="BD34" s="168">
        <v>7</v>
      </c>
      <c r="BE34" s="168">
        <v>0</v>
      </c>
      <c r="BF34" s="168">
        <v>6</v>
      </c>
      <c r="BG34" s="168">
        <v>2</v>
      </c>
      <c r="BH34" s="192">
        <v>6</v>
      </c>
      <c r="BI34" s="315">
        <v>0</v>
      </c>
      <c r="BJ34" s="315">
        <v>0</v>
      </c>
    </row>
    <row r="35" spans="1:62" ht="13.5">
      <c r="A35" s="316" t="s">
        <v>413</v>
      </c>
      <c r="B35" s="200">
        <f>SUM(B26:B34)</f>
        <v>353</v>
      </c>
      <c r="C35" s="172">
        <f t="shared" ref="C35:BJ35" si="2">SUM(C26:C34)</f>
        <v>33</v>
      </c>
      <c r="D35" s="173">
        <f t="shared" si="2"/>
        <v>217653.02</v>
      </c>
      <c r="E35" s="173">
        <f t="shared" si="2"/>
        <v>241774.29000000004</v>
      </c>
      <c r="F35" s="194">
        <f t="shared" si="2"/>
        <v>118</v>
      </c>
      <c r="G35" s="171">
        <f t="shared" si="2"/>
        <v>345</v>
      </c>
      <c r="H35" s="172">
        <f t="shared" si="2"/>
        <v>25</v>
      </c>
      <c r="I35" s="173">
        <f t="shared" si="2"/>
        <v>444148.27</v>
      </c>
      <c r="J35" s="173">
        <f t="shared" si="2"/>
        <v>203539.66</v>
      </c>
      <c r="K35" s="173">
        <f t="shared" si="2"/>
        <v>240608.61000000002</v>
      </c>
      <c r="L35" s="174">
        <f>((H26+I26)*L26+(H27+I27)*L27+(H28+I28)*L28+(H29+I29)*L29+(H30+I30)*L30+(H31+I31)*L31+(H32+I32)*L32+(H33+I33)*L33+(H34+I34)*L34)/(H35+I35)</f>
        <v>5.7208153183103523</v>
      </c>
      <c r="M35" s="193">
        <f t="shared" si="2"/>
        <v>346</v>
      </c>
      <c r="N35" s="172">
        <f t="shared" si="2"/>
        <v>345</v>
      </c>
      <c r="O35" s="172">
        <f t="shared" si="2"/>
        <v>1</v>
      </c>
      <c r="P35" s="172">
        <f t="shared" si="2"/>
        <v>206</v>
      </c>
      <c r="Q35" s="172">
        <f t="shared" si="2"/>
        <v>111</v>
      </c>
      <c r="R35" s="172">
        <f t="shared" si="2"/>
        <v>252</v>
      </c>
      <c r="S35" s="172">
        <f t="shared" si="2"/>
        <v>40</v>
      </c>
      <c r="T35" s="172">
        <f t="shared" si="2"/>
        <v>99</v>
      </c>
      <c r="U35" s="172">
        <f t="shared" si="2"/>
        <v>165</v>
      </c>
      <c r="V35" s="172">
        <f t="shared" si="2"/>
        <v>0</v>
      </c>
      <c r="W35" s="172">
        <f t="shared" si="2"/>
        <v>5</v>
      </c>
      <c r="X35" s="172">
        <f t="shared" si="2"/>
        <v>0</v>
      </c>
      <c r="Y35" s="172">
        <f t="shared" si="2"/>
        <v>0</v>
      </c>
      <c r="Z35" s="172">
        <f t="shared" si="2"/>
        <v>22</v>
      </c>
      <c r="AA35" s="172">
        <f t="shared" si="2"/>
        <v>0</v>
      </c>
      <c r="AB35" s="172">
        <f t="shared" si="2"/>
        <v>0</v>
      </c>
      <c r="AC35" s="172">
        <f t="shared" si="2"/>
        <v>38</v>
      </c>
      <c r="AD35" s="172">
        <f t="shared" si="2"/>
        <v>0</v>
      </c>
      <c r="AE35" s="172">
        <f t="shared" si="2"/>
        <v>0</v>
      </c>
      <c r="AF35" s="172">
        <f t="shared" si="2"/>
        <v>0</v>
      </c>
      <c r="AG35" s="172">
        <f t="shared" si="2"/>
        <v>0</v>
      </c>
      <c r="AH35" s="172">
        <f t="shared" si="2"/>
        <v>63</v>
      </c>
      <c r="AI35" s="172">
        <f t="shared" si="2"/>
        <v>246</v>
      </c>
      <c r="AJ35" s="172">
        <f t="shared" si="2"/>
        <v>37</v>
      </c>
      <c r="AK35" s="172">
        <f t="shared" si="2"/>
        <v>151</v>
      </c>
      <c r="AL35" s="172">
        <f t="shared" si="2"/>
        <v>152</v>
      </c>
      <c r="AM35" s="172">
        <f t="shared" si="2"/>
        <v>0</v>
      </c>
      <c r="AN35" s="195">
        <f t="shared" si="2"/>
        <v>43</v>
      </c>
      <c r="AO35" s="193">
        <f t="shared" si="2"/>
        <v>359</v>
      </c>
      <c r="AP35" s="172">
        <f t="shared" si="2"/>
        <v>358</v>
      </c>
      <c r="AQ35" s="172">
        <f t="shared" si="2"/>
        <v>1</v>
      </c>
      <c r="AR35" s="172">
        <f t="shared" si="2"/>
        <v>214</v>
      </c>
      <c r="AS35" s="172">
        <f t="shared" si="2"/>
        <v>118</v>
      </c>
      <c r="AT35" s="172">
        <f t="shared" si="2"/>
        <v>247</v>
      </c>
      <c r="AU35" s="172">
        <f t="shared" si="2"/>
        <v>38</v>
      </c>
      <c r="AV35" s="172">
        <f t="shared" si="2"/>
        <v>2</v>
      </c>
      <c r="AW35" s="172">
        <f t="shared" si="2"/>
        <v>0</v>
      </c>
      <c r="AX35" s="194">
        <f t="shared" si="2"/>
        <v>309</v>
      </c>
      <c r="AY35" s="171">
        <f t="shared" si="2"/>
        <v>48</v>
      </c>
      <c r="AZ35" s="172">
        <f t="shared" si="2"/>
        <v>9</v>
      </c>
      <c r="BA35" s="195">
        <f t="shared" si="2"/>
        <v>14</v>
      </c>
      <c r="BB35" s="243">
        <f t="shared" si="2"/>
        <v>2</v>
      </c>
      <c r="BC35" s="171">
        <f t="shared" si="2"/>
        <v>71</v>
      </c>
      <c r="BD35" s="172">
        <f t="shared" si="2"/>
        <v>71</v>
      </c>
      <c r="BE35" s="172">
        <f t="shared" si="2"/>
        <v>0</v>
      </c>
      <c r="BF35" s="172">
        <f t="shared" si="2"/>
        <v>51</v>
      </c>
      <c r="BG35" s="172">
        <f t="shared" si="2"/>
        <v>11</v>
      </c>
      <c r="BH35" s="195">
        <f t="shared" si="2"/>
        <v>55</v>
      </c>
      <c r="BI35" s="317">
        <f t="shared" si="2"/>
        <v>0</v>
      </c>
      <c r="BJ35" s="317">
        <f t="shared" si="2"/>
        <v>0</v>
      </c>
    </row>
    <row r="36" spans="1:62">
      <c r="A36" s="312" t="s">
        <v>414</v>
      </c>
      <c r="B36" s="126">
        <v>78</v>
      </c>
      <c r="C36" s="168">
        <v>1</v>
      </c>
      <c r="D36" s="169">
        <v>13005.6</v>
      </c>
      <c r="E36" s="169">
        <v>100491.33</v>
      </c>
      <c r="F36" s="191">
        <v>17</v>
      </c>
      <c r="G36" s="167">
        <v>70</v>
      </c>
      <c r="H36" s="168">
        <v>1</v>
      </c>
      <c r="I36" s="169">
        <v>92785.73</v>
      </c>
      <c r="J36" s="169">
        <v>12098</v>
      </c>
      <c r="K36" s="169">
        <v>80687.73</v>
      </c>
      <c r="L36" s="170">
        <v>6</v>
      </c>
      <c r="M36" s="190">
        <v>70</v>
      </c>
      <c r="N36" s="168">
        <v>70</v>
      </c>
      <c r="O36" s="168">
        <v>0</v>
      </c>
      <c r="P36" s="168">
        <v>42</v>
      </c>
      <c r="Q36" s="168">
        <v>19</v>
      </c>
      <c r="R36" s="168">
        <v>51</v>
      </c>
      <c r="S36" s="168">
        <v>7</v>
      </c>
      <c r="T36" s="168">
        <v>18</v>
      </c>
      <c r="U36" s="168">
        <v>35</v>
      </c>
      <c r="V36" s="168">
        <v>0</v>
      </c>
      <c r="W36" s="168">
        <v>3</v>
      </c>
      <c r="X36" s="168">
        <v>0</v>
      </c>
      <c r="Y36" s="168">
        <v>0</v>
      </c>
      <c r="Z36" s="168">
        <v>2</v>
      </c>
      <c r="AA36" s="168">
        <v>0</v>
      </c>
      <c r="AB36" s="168">
        <v>0</v>
      </c>
      <c r="AC36" s="168">
        <v>6</v>
      </c>
      <c r="AD36" s="168">
        <v>0</v>
      </c>
      <c r="AE36" s="168">
        <v>0</v>
      </c>
      <c r="AF36" s="168">
        <v>0</v>
      </c>
      <c r="AG36" s="168">
        <v>0</v>
      </c>
      <c r="AH36" s="168">
        <v>14</v>
      </c>
      <c r="AI36" s="168">
        <v>47</v>
      </c>
      <c r="AJ36" s="168">
        <v>9</v>
      </c>
      <c r="AK36" s="168">
        <v>43</v>
      </c>
      <c r="AL36" s="168">
        <v>24</v>
      </c>
      <c r="AM36" s="168">
        <v>0</v>
      </c>
      <c r="AN36" s="192">
        <v>3</v>
      </c>
      <c r="AO36" s="190">
        <v>56</v>
      </c>
      <c r="AP36" s="168">
        <v>56</v>
      </c>
      <c r="AQ36" s="168">
        <v>0</v>
      </c>
      <c r="AR36" s="168">
        <v>36</v>
      </c>
      <c r="AS36" s="168">
        <v>15</v>
      </c>
      <c r="AT36" s="168">
        <v>36</v>
      </c>
      <c r="AU36" s="168">
        <v>4</v>
      </c>
      <c r="AV36" s="168">
        <v>1</v>
      </c>
      <c r="AW36" s="168">
        <v>0</v>
      </c>
      <c r="AX36" s="191">
        <v>21</v>
      </c>
      <c r="AY36" s="167">
        <v>66</v>
      </c>
      <c r="AZ36" s="168">
        <v>12</v>
      </c>
      <c r="BA36" s="192">
        <v>12</v>
      </c>
      <c r="BB36" s="242">
        <v>3</v>
      </c>
      <c r="BC36" s="167">
        <v>36</v>
      </c>
      <c r="BD36" s="168">
        <v>36</v>
      </c>
      <c r="BE36" s="168">
        <v>0</v>
      </c>
      <c r="BF36" s="168">
        <v>24</v>
      </c>
      <c r="BG36" s="168">
        <v>8</v>
      </c>
      <c r="BH36" s="192">
        <v>28</v>
      </c>
      <c r="BI36" s="315">
        <v>0</v>
      </c>
      <c r="BJ36" s="315">
        <v>0</v>
      </c>
    </row>
    <row r="37" spans="1:62">
      <c r="A37" s="312" t="s">
        <v>415</v>
      </c>
      <c r="B37" s="126">
        <v>313</v>
      </c>
      <c r="C37" s="168">
        <v>6</v>
      </c>
      <c r="D37" s="169">
        <v>55068.6</v>
      </c>
      <c r="E37" s="169">
        <v>347245.85</v>
      </c>
      <c r="F37" s="191">
        <v>55</v>
      </c>
      <c r="G37" s="167">
        <v>330</v>
      </c>
      <c r="H37" s="168">
        <v>6</v>
      </c>
      <c r="I37" s="169">
        <v>423499.51</v>
      </c>
      <c r="J37" s="169">
        <v>57480.6</v>
      </c>
      <c r="K37" s="169">
        <v>366018.91</v>
      </c>
      <c r="L37" s="170">
        <v>5.9</v>
      </c>
      <c r="M37" s="190">
        <v>330</v>
      </c>
      <c r="N37" s="168">
        <v>330</v>
      </c>
      <c r="O37" s="168">
        <v>0</v>
      </c>
      <c r="P37" s="168">
        <v>263</v>
      </c>
      <c r="Q37" s="168">
        <v>88</v>
      </c>
      <c r="R37" s="168">
        <v>237</v>
      </c>
      <c r="S37" s="168">
        <v>34</v>
      </c>
      <c r="T37" s="168">
        <v>73</v>
      </c>
      <c r="U37" s="168">
        <v>146</v>
      </c>
      <c r="V37" s="168">
        <v>0</v>
      </c>
      <c r="W37" s="168">
        <v>14</v>
      </c>
      <c r="X37" s="168">
        <v>0</v>
      </c>
      <c r="Y37" s="168">
        <v>0</v>
      </c>
      <c r="Z37" s="168">
        <v>21</v>
      </c>
      <c r="AA37" s="168">
        <v>0</v>
      </c>
      <c r="AB37" s="168">
        <v>0</v>
      </c>
      <c r="AC37" s="168">
        <v>16</v>
      </c>
      <c r="AD37" s="168">
        <v>1</v>
      </c>
      <c r="AE37" s="168">
        <v>0</v>
      </c>
      <c r="AF37" s="168">
        <v>0</v>
      </c>
      <c r="AG37" s="168">
        <v>0</v>
      </c>
      <c r="AH37" s="168">
        <v>65</v>
      </c>
      <c r="AI37" s="168">
        <v>240</v>
      </c>
      <c r="AJ37" s="168">
        <v>25</v>
      </c>
      <c r="AK37" s="168">
        <v>152</v>
      </c>
      <c r="AL37" s="168">
        <v>139</v>
      </c>
      <c r="AM37" s="168">
        <v>0</v>
      </c>
      <c r="AN37" s="192">
        <v>39</v>
      </c>
      <c r="AO37" s="190">
        <v>296</v>
      </c>
      <c r="AP37" s="168">
        <v>295</v>
      </c>
      <c r="AQ37" s="168">
        <v>1</v>
      </c>
      <c r="AR37" s="168">
        <v>225</v>
      </c>
      <c r="AS37" s="168">
        <v>72</v>
      </c>
      <c r="AT37" s="168">
        <v>198</v>
      </c>
      <c r="AU37" s="168">
        <v>37</v>
      </c>
      <c r="AV37" s="168">
        <v>7</v>
      </c>
      <c r="AW37" s="168">
        <v>0</v>
      </c>
      <c r="AX37" s="191">
        <v>244</v>
      </c>
      <c r="AY37" s="167">
        <v>44</v>
      </c>
      <c r="AZ37" s="168">
        <v>8</v>
      </c>
      <c r="BA37" s="192">
        <v>12</v>
      </c>
      <c r="BB37" s="242">
        <v>5</v>
      </c>
      <c r="BC37" s="167">
        <v>131</v>
      </c>
      <c r="BD37" s="168">
        <v>131</v>
      </c>
      <c r="BE37" s="168">
        <v>0</v>
      </c>
      <c r="BF37" s="168">
        <v>106</v>
      </c>
      <c r="BG37" s="168">
        <v>40</v>
      </c>
      <c r="BH37" s="192">
        <v>93</v>
      </c>
      <c r="BI37" s="315">
        <v>0</v>
      </c>
      <c r="BJ37" s="315">
        <v>0</v>
      </c>
    </row>
    <row r="38" spans="1:62">
      <c r="A38" s="312" t="s">
        <v>416</v>
      </c>
      <c r="B38" s="126">
        <v>69</v>
      </c>
      <c r="C38" s="168">
        <v>0</v>
      </c>
      <c r="D38" s="169">
        <v>10155.6</v>
      </c>
      <c r="E38" s="169">
        <v>75669.34</v>
      </c>
      <c r="F38" s="191">
        <v>26</v>
      </c>
      <c r="G38" s="167">
        <v>50</v>
      </c>
      <c r="H38" s="168">
        <v>0</v>
      </c>
      <c r="I38" s="169">
        <v>61682.3</v>
      </c>
      <c r="J38" s="169">
        <v>7308</v>
      </c>
      <c r="K38" s="169">
        <v>54374.3</v>
      </c>
      <c r="L38" s="170">
        <v>6</v>
      </c>
      <c r="M38" s="190">
        <v>50</v>
      </c>
      <c r="N38" s="168">
        <v>50</v>
      </c>
      <c r="O38" s="168">
        <v>0</v>
      </c>
      <c r="P38" s="168">
        <v>49</v>
      </c>
      <c r="Q38" s="168">
        <v>13</v>
      </c>
      <c r="R38" s="168">
        <v>17</v>
      </c>
      <c r="S38" s="168">
        <v>4</v>
      </c>
      <c r="T38" s="168">
        <v>16</v>
      </c>
      <c r="U38" s="168">
        <v>17</v>
      </c>
      <c r="V38" s="168">
        <v>2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3</v>
      </c>
      <c r="AD38" s="168">
        <v>0</v>
      </c>
      <c r="AE38" s="168">
        <v>0</v>
      </c>
      <c r="AF38" s="168">
        <v>0</v>
      </c>
      <c r="AG38" s="168">
        <v>0</v>
      </c>
      <c r="AH38" s="168">
        <v>5</v>
      </c>
      <c r="AI38" s="168">
        <v>42</v>
      </c>
      <c r="AJ38" s="168">
        <v>3</v>
      </c>
      <c r="AK38" s="168">
        <v>19</v>
      </c>
      <c r="AL38" s="168">
        <v>16</v>
      </c>
      <c r="AM38" s="168">
        <v>0</v>
      </c>
      <c r="AN38" s="192">
        <v>15</v>
      </c>
      <c r="AO38" s="190">
        <v>42</v>
      </c>
      <c r="AP38" s="168">
        <v>42</v>
      </c>
      <c r="AQ38" s="168">
        <v>0</v>
      </c>
      <c r="AR38" s="168">
        <v>40</v>
      </c>
      <c r="AS38" s="168">
        <v>11</v>
      </c>
      <c r="AT38" s="168">
        <v>11</v>
      </c>
      <c r="AU38" s="168">
        <v>10</v>
      </c>
      <c r="AV38" s="168">
        <v>0</v>
      </c>
      <c r="AW38" s="168">
        <v>4</v>
      </c>
      <c r="AX38" s="191">
        <v>28</v>
      </c>
      <c r="AY38" s="167">
        <v>37</v>
      </c>
      <c r="AZ38" s="168">
        <v>10</v>
      </c>
      <c r="BA38" s="192">
        <v>27</v>
      </c>
      <c r="BB38" s="242">
        <v>26</v>
      </c>
      <c r="BC38" s="167">
        <v>20</v>
      </c>
      <c r="BD38" s="168">
        <v>20</v>
      </c>
      <c r="BE38" s="168">
        <v>0</v>
      </c>
      <c r="BF38" s="168">
        <v>20</v>
      </c>
      <c r="BG38" s="168">
        <v>1</v>
      </c>
      <c r="BH38" s="192">
        <v>10</v>
      </c>
      <c r="BI38" s="315">
        <v>0</v>
      </c>
      <c r="BJ38" s="315">
        <v>0</v>
      </c>
    </row>
    <row r="39" spans="1:62">
      <c r="A39" s="312" t="s">
        <v>417</v>
      </c>
      <c r="B39" s="126">
        <v>226</v>
      </c>
      <c r="C39" s="168">
        <v>0</v>
      </c>
      <c r="D39" s="169">
        <v>0</v>
      </c>
      <c r="E39" s="169">
        <v>0</v>
      </c>
      <c r="F39" s="191">
        <v>0</v>
      </c>
      <c r="G39" s="167">
        <v>215</v>
      </c>
      <c r="H39" s="168">
        <v>0</v>
      </c>
      <c r="I39" s="169">
        <v>0</v>
      </c>
      <c r="J39" s="169">
        <v>0</v>
      </c>
      <c r="K39" s="169">
        <v>0</v>
      </c>
      <c r="L39" s="170">
        <v>5.5</v>
      </c>
      <c r="M39" s="190">
        <v>215</v>
      </c>
      <c r="N39" s="168">
        <v>215</v>
      </c>
      <c r="O39" s="168">
        <v>0</v>
      </c>
      <c r="P39" s="168">
        <v>145</v>
      </c>
      <c r="Q39" s="168">
        <v>46</v>
      </c>
      <c r="R39" s="168">
        <v>141</v>
      </c>
      <c r="S39" s="168">
        <v>15</v>
      </c>
      <c r="T39" s="168">
        <v>61</v>
      </c>
      <c r="U39" s="168">
        <v>92</v>
      </c>
      <c r="V39" s="168">
        <v>0</v>
      </c>
      <c r="W39" s="168">
        <v>1</v>
      </c>
      <c r="X39" s="168">
        <v>0</v>
      </c>
      <c r="Y39" s="168">
        <v>0</v>
      </c>
      <c r="Z39" s="168">
        <v>2</v>
      </c>
      <c r="AA39" s="168">
        <v>0</v>
      </c>
      <c r="AB39" s="168">
        <v>0</v>
      </c>
      <c r="AC39" s="168">
        <v>8</v>
      </c>
      <c r="AD39" s="168">
        <v>0</v>
      </c>
      <c r="AE39" s="168">
        <v>0</v>
      </c>
      <c r="AF39" s="168">
        <v>0</v>
      </c>
      <c r="AG39" s="168">
        <v>0</v>
      </c>
      <c r="AH39" s="168">
        <v>12</v>
      </c>
      <c r="AI39" s="168">
        <v>203</v>
      </c>
      <c r="AJ39" s="168">
        <v>0</v>
      </c>
      <c r="AK39" s="168">
        <v>64</v>
      </c>
      <c r="AL39" s="168">
        <v>151</v>
      </c>
      <c r="AM39" s="168">
        <v>0</v>
      </c>
      <c r="AN39" s="192">
        <v>0</v>
      </c>
      <c r="AO39" s="190">
        <v>168</v>
      </c>
      <c r="AP39" s="168">
        <v>168</v>
      </c>
      <c r="AQ39" s="168">
        <v>0</v>
      </c>
      <c r="AR39" s="168">
        <v>111</v>
      </c>
      <c r="AS39" s="168">
        <v>32</v>
      </c>
      <c r="AT39" s="168">
        <v>108</v>
      </c>
      <c r="AU39" s="168">
        <v>0</v>
      </c>
      <c r="AV39" s="168">
        <v>0</v>
      </c>
      <c r="AW39" s="168">
        <v>0</v>
      </c>
      <c r="AX39" s="191">
        <v>0</v>
      </c>
      <c r="AY39" s="167">
        <v>48</v>
      </c>
      <c r="AZ39" s="168">
        <v>0</v>
      </c>
      <c r="BA39" s="192">
        <v>0</v>
      </c>
      <c r="BB39" s="242">
        <v>14</v>
      </c>
      <c r="BC39" s="167">
        <v>74</v>
      </c>
      <c r="BD39" s="168">
        <v>74</v>
      </c>
      <c r="BE39" s="168">
        <v>0</v>
      </c>
      <c r="BF39" s="168">
        <v>51</v>
      </c>
      <c r="BG39" s="168">
        <v>17</v>
      </c>
      <c r="BH39" s="192">
        <v>46</v>
      </c>
      <c r="BI39" s="315">
        <v>0</v>
      </c>
      <c r="BJ39" s="315">
        <v>0</v>
      </c>
    </row>
    <row r="40" spans="1:62">
      <c r="A40" s="312" t="s">
        <v>418</v>
      </c>
      <c r="B40" s="126">
        <v>92</v>
      </c>
      <c r="C40" s="168">
        <v>0</v>
      </c>
      <c r="D40" s="169">
        <v>13910.4</v>
      </c>
      <c r="E40" s="169">
        <v>104786.16</v>
      </c>
      <c r="F40" s="191">
        <v>16</v>
      </c>
      <c r="G40" s="167">
        <v>88</v>
      </c>
      <c r="H40" s="168">
        <v>0</v>
      </c>
      <c r="I40" s="169">
        <v>113535.84</v>
      </c>
      <c r="J40" s="169">
        <v>13305.6</v>
      </c>
      <c r="K40" s="169">
        <v>100230.24</v>
      </c>
      <c r="L40" s="170">
        <v>5.5</v>
      </c>
      <c r="M40" s="190">
        <v>88</v>
      </c>
      <c r="N40" s="168">
        <v>88</v>
      </c>
      <c r="O40" s="168">
        <v>0</v>
      </c>
      <c r="P40" s="168">
        <v>57</v>
      </c>
      <c r="Q40" s="168">
        <v>25</v>
      </c>
      <c r="R40" s="168">
        <v>56</v>
      </c>
      <c r="S40" s="168">
        <v>6</v>
      </c>
      <c r="T40" s="168">
        <v>26</v>
      </c>
      <c r="U40" s="168">
        <v>37</v>
      </c>
      <c r="V40" s="168">
        <v>0</v>
      </c>
      <c r="W40" s="168">
        <v>0</v>
      </c>
      <c r="X40" s="168">
        <v>0</v>
      </c>
      <c r="Y40" s="168">
        <v>0</v>
      </c>
      <c r="Z40" s="168">
        <v>1</v>
      </c>
      <c r="AA40" s="168">
        <v>0</v>
      </c>
      <c r="AB40" s="168">
        <v>0</v>
      </c>
      <c r="AC40" s="168">
        <v>1</v>
      </c>
      <c r="AD40" s="168">
        <v>0</v>
      </c>
      <c r="AE40" s="168">
        <v>0</v>
      </c>
      <c r="AF40" s="168">
        <v>0</v>
      </c>
      <c r="AG40" s="168">
        <v>0</v>
      </c>
      <c r="AH40" s="168">
        <v>4</v>
      </c>
      <c r="AI40" s="168">
        <v>84</v>
      </c>
      <c r="AJ40" s="168">
        <v>0</v>
      </c>
      <c r="AK40" s="168">
        <v>48</v>
      </c>
      <c r="AL40" s="168">
        <v>40</v>
      </c>
      <c r="AM40" s="168">
        <v>0</v>
      </c>
      <c r="AN40" s="192">
        <v>0</v>
      </c>
      <c r="AO40" s="190">
        <v>69</v>
      </c>
      <c r="AP40" s="168">
        <v>69</v>
      </c>
      <c r="AQ40" s="168">
        <v>0</v>
      </c>
      <c r="AR40" s="168">
        <v>41</v>
      </c>
      <c r="AS40" s="168">
        <v>20</v>
      </c>
      <c r="AT40" s="168">
        <v>54</v>
      </c>
      <c r="AU40" s="168">
        <v>0</v>
      </c>
      <c r="AV40" s="168">
        <v>0</v>
      </c>
      <c r="AW40" s="168">
        <v>0</v>
      </c>
      <c r="AX40" s="191">
        <v>0</v>
      </c>
      <c r="AY40" s="167">
        <v>18</v>
      </c>
      <c r="AZ40" s="168">
        <v>0</v>
      </c>
      <c r="BA40" s="192">
        <v>0</v>
      </c>
      <c r="BB40" s="242">
        <v>0</v>
      </c>
      <c r="BC40" s="167">
        <v>30</v>
      </c>
      <c r="BD40" s="168">
        <v>30</v>
      </c>
      <c r="BE40" s="168">
        <v>0</v>
      </c>
      <c r="BF40" s="168">
        <v>23</v>
      </c>
      <c r="BG40" s="168">
        <v>6</v>
      </c>
      <c r="BH40" s="192">
        <v>12</v>
      </c>
      <c r="BI40" s="315">
        <v>0</v>
      </c>
      <c r="BJ40" s="315">
        <v>0</v>
      </c>
    </row>
    <row r="41" spans="1:62">
      <c r="A41" s="312" t="s">
        <v>419</v>
      </c>
      <c r="B41" s="126">
        <v>19</v>
      </c>
      <c r="C41" s="168">
        <v>0</v>
      </c>
      <c r="D41" s="169">
        <v>2835</v>
      </c>
      <c r="E41" s="169">
        <v>21033.25</v>
      </c>
      <c r="F41" s="191">
        <v>13</v>
      </c>
      <c r="G41" s="167">
        <v>19</v>
      </c>
      <c r="H41" s="168">
        <v>0</v>
      </c>
      <c r="I41" s="169">
        <v>23868.25</v>
      </c>
      <c r="J41" s="169">
        <v>2835</v>
      </c>
      <c r="K41" s="169">
        <v>21033.25</v>
      </c>
      <c r="L41" s="170">
        <v>5.9</v>
      </c>
      <c r="M41" s="190">
        <v>19</v>
      </c>
      <c r="N41" s="168">
        <v>19</v>
      </c>
      <c r="O41" s="168">
        <v>0</v>
      </c>
      <c r="P41" s="168">
        <v>15</v>
      </c>
      <c r="Q41" s="168">
        <v>4</v>
      </c>
      <c r="R41" s="168">
        <v>16</v>
      </c>
      <c r="S41" s="168">
        <v>8</v>
      </c>
      <c r="T41" s="168">
        <v>2</v>
      </c>
      <c r="U41" s="168">
        <v>8</v>
      </c>
      <c r="V41" s="168">
        <v>0</v>
      </c>
      <c r="W41" s="168">
        <v>0</v>
      </c>
      <c r="X41" s="168">
        <v>0</v>
      </c>
      <c r="Y41" s="168">
        <v>0</v>
      </c>
      <c r="Z41" s="168">
        <v>3</v>
      </c>
      <c r="AA41" s="168">
        <v>0</v>
      </c>
      <c r="AB41" s="168">
        <v>0</v>
      </c>
      <c r="AC41" s="168">
        <v>2</v>
      </c>
      <c r="AD41" s="168">
        <v>0</v>
      </c>
      <c r="AE41" s="168">
        <v>0</v>
      </c>
      <c r="AF41" s="168">
        <v>0</v>
      </c>
      <c r="AG41" s="168">
        <v>0</v>
      </c>
      <c r="AH41" s="168">
        <v>12</v>
      </c>
      <c r="AI41" s="168">
        <v>5</v>
      </c>
      <c r="AJ41" s="168">
        <v>2</v>
      </c>
      <c r="AK41" s="168">
        <v>4</v>
      </c>
      <c r="AL41" s="168">
        <v>14</v>
      </c>
      <c r="AM41" s="168">
        <v>0</v>
      </c>
      <c r="AN41" s="192">
        <v>1</v>
      </c>
      <c r="AO41" s="190">
        <v>16</v>
      </c>
      <c r="AP41" s="168">
        <v>16</v>
      </c>
      <c r="AQ41" s="168">
        <v>0</v>
      </c>
      <c r="AR41" s="168">
        <v>12</v>
      </c>
      <c r="AS41" s="168">
        <v>2</v>
      </c>
      <c r="AT41" s="168">
        <v>12</v>
      </c>
      <c r="AU41" s="168">
        <v>3</v>
      </c>
      <c r="AV41" s="168">
        <v>0</v>
      </c>
      <c r="AW41" s="168">
        <v>0</v>
      </c>
      <c r="AX41" s="191">
        <v>13</v>
      </c>
      <c r="AY41" s="167">
        <v>3</v>
      </c>
      <c r="AZ41" s="168">
        <v>1</v>
      </c>
      <c r="BA41" s="192">
        <v>0</v>
      </c>
      <c r="BB41" s="242">
        <v>0</v>
      </c>
      <c r="BC41" s="167">
        <v>5</v>
      </c>
      <c r="BD41" s="168">
        <v>5</v>
      </c>
      <c r="BE41" s="168">
        <v>0</v>
      </c>
      <c r="BF41" s="168">
        <v>5</v>
      </c>
      <c r="BG41" s="168">
        <v>2</v>
      </c>
      <c r="BH41" s="192">
        <v>4</v>
      </c>
      <c r="BI41" s="315">
        <v>0</v>
      </c>
      <c r="BJ41" s="315">
        <v>0</v>
      </c>
    </row>
    <row r="42" spans="1:62">
      <c r="A42" s="312" t="s">
        <v>420</v>
      </c>
      <c r="B42" s="126">
        <v>0</v>
      </c>
      <c r="C42" s="168">
        <v>0</v>
      </c>
      <c r="D42" s="169">
        <v>0</v>
      </c>
      <c r="E42" s="169">
        <v>0</v>
      </c>
      <c r="F42" s="191">
        <v>0</v>
      </c>
      <c r="G42" s="167">
        <v>0</v>
      </c>
      <c r="H42" s="168">
        <v>0</v>
      </c>
      <c r="I42" s="169">
        <v>0</v>
      </c>
      <c r="J42" s="169">
        <v>0</v>
      </c>
      <c r="K42" s="169">
        <v>0</v>
      </c>
      <c r="L42" s="170">
        <v>0</v>
      </c>
      <c r="M42" s="190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168">
        <v>0</v>
      </c>
      <c r="AL42" s="168">
        <v>0</v>
      </c>
      <c r="AM42" s="168">
        <v>0</v>
      </c>
      <c r="AN42" s="192">
        <v>0</v>
      </c>
      <c r="AO42" s="190">
        <v>1</v>
      </c>
      <c r="AP42" s="168">
        <v>1</v>
      </c>
      <c r="AQ42" s="168">
        <v>0</v>
      </c>
      <c r="AR42" s="168">
        <v>1</v>
      </c>
      <c r="AS42" s="168">
        <v>0</v>
      </c>
      <c r="AT42" s="168">
        <v>1</v>
      </c>
      <c r="AU42" s="168">
        <v>0</v>
      </c>
      <c r="AV42" s="168">
        <v>1</v>
      </c>
      <c r="AW42" s="168">
        <v>0</v>
      </c>
      <c r="AX42" s="191">
        <v>0</v>
      </c>
      <c r="AY42" s="167">
        <v>10</v>
      </c>
      <c r="AZ42" s="168">
        <v>3</v>
      </c>
      <c r="BA42" s="192">
        <v>12</v>
      </c>
      <c r="BB42" s="242">
        <v>7</v>
      </c>
      <c r="BC42" s="167">
        <v>0</v>
      </c>
      <c r="BD42" s="168">
        <v>0</v>
      </c>
      <c r="BE42" s="168">
        <v>0</v>
      </c>
      <c r="BF42" s="168">
        <v>0</v>
      </c>
      <c r="BG42" s="168">
        <v>0</v>
      </c>
      <c r="BH42" s="192">
        <v>0</v>
      </c>
      <c r="BI42" s="315">
        <v>0</v>
      </c>
      <c r="BJ42" s="315">
        <v>0</v>
      </c>
    </row>
    <row r="43" spans="1:62" ht="13.5">
      <c r="A43" s="316" t="s">
        <v>421</v>
      </c>
      <c r="B43" s="200">
        <f>SUM(B36:B42)</f>
        <v>797</v>
      </c>
      <c r="C43" s="172">
        <f t="shared" ref="C43:BJ43" si="3">SUM(C36:C42)</f>
        <v>7</v>
      </c>
      <c r="D43" s="173">
        <f t="shared" si="3"/>
        <v>94975.2</v>
      </c>
      <c r="E43" s="173">
        <f t="shared" si="3"/>
        <v>649225.93000000005</v>
      </c>
      <c r="F43" s="194">
        <f t="shared" si="3"/>
        <v>127</v>
      </c>
      <c r="G43" s="171">
        <f t="shared" si="3"/>
        <v>772</v>
      </c>
      <c r="H43" s="172">
        <f t="shared" si="3"/>
        <v>7</v>
      </c>
      <c r="I43" s="173">
        <f t="shared" si="3"/>
        <v>715371.63</v>
      </c>
      <c r="J43" s="173">
        <f t="shared" si="3"/>
        <v>93027.200000000012</v>
      </c>
      <c r="K43" s="173">
        <f t="shared" si="3"/>
        <v>622344.42999999993</v>
      </c>
      <c r="L43" s="174">
        <f>((H36+I36)*L36+(H37+I37)*L37+(H38+I38)*L38+(H39+I39)*L39+(H40+I40)*L40+(H41+I41)*L41+(H42+I42)*L42)/(H43+I43)</f>
        <v>5.8581096894102078</v>
      </c>
      <c r="M43" s="193">
        <f t="shared" si="3"/>
        <v>772</v>
      </c>
      <c r="N43" s="172">
        <f t="shared" si="3"/>
        <v>772</v>
      </c>
      <c r="O43" s="172">
        <f t="shared" si="3"/>
        <v>0</v>
      </c>
      <c r="P43" s="172">
        <f t="shared" si="3"/>
        <v>571</v>
      </c>
      <c r="Q43" s="172">
        <f t="shared" si="3"/>
        <v>195</v>
      </c>
      <c r="R43" s="172">
        <f t="shared" si="3"/>
        <v>518</v>
      </c>
      <c r="S43" s="172">
        <f t="shared" si="3"/>
        <v>74</v>
      </c>
      <c r="T43" s="172">
        <f t="shared" si="3"/>
        <v>196</v>
      </c>
      <c r="U43" s="172">
        <f t="shared" si="3"/>
        <v>335</v>
      </c>
      <c r="V43" s="172">
        <f t="shared" si="3"/>
        <v>2</v>
      </c>
      <c r="W43" s="172">
        <f t="shared" si="3"/>
        <v>18</v>
      </c>
      <c r="X43" s="172">
        <f t="shared" si="3"/>
        <v>0</v>
      </c>
      <c r="Y43" s="172">
        <f t="shared" si="3"/>
        <v>0</v>
      </c>
      <c r="Z43" s="172">
        <f t="shared" si="3"/>
        <v>29</v>
      </c>
      <c r="AA43" s="172">
        <f t="shared" si="3"/>
        <v>0</v>
      </c>
      <c r="AB43" s="172">
        <f t="shared" si="3"/>
        <v>0</v>
      </c>
      <c r="AC43" s="172">
        <f t="shared" si="3"/>
        <v>36</v>
      </c>
      <c r="AD43" s="172">
        <f t="shared" si="3"/>
        <v>1</v>
      </c>
      <c r="AE43" s="172">
        <f t="shared" si="3"/>
        <v>0</v>
      </c>
      <c r="AF43" s="172">
        <f t="shared" si="3"/>
        <v>0</v>
      </c>
      <c r="AG43" s="172">
        <f t="shared" si="3"/>
        <v>0</v>
      </c>
      <c r="AH43" s="172">
        <f t="shared" si="3"/>
        <v>112</v>
      </c>
      <c r="AI43" s="172">
        <f t="shared" si="3"/>
        <v>621</v>
      </c>
      <c r="AJ43" s="172">
        <f t="shared" si="3"/>
        <v>39</v>
      </c>
      <c r="AK43" s="172">
        <f t="shared" si="3"/>
        <v>330</v>
      </c>
      <c r="AL43" s="172">
        <f t="shared" si="3"/>
        <v>384</v>
      </c>
      <c r="AM43" s="172">
        <f t="shared" si="3"/>
        <v>0</v>
      </c>
      <c r="AN43" s="195">
        <f t="shared" si="3"/>
        <v>58</v>
      </c>
      <c r="AO43" s="193">
        <f t="shared" si="3"/>
        <v>648</v>
      </c>
      <c r="AP43" s="172">
        <f t="shared" si="3"/>
        <v>647</v>
      </c>
      <c r="AQ43" s="172">
        <f t="shared" si="3"/>
        <v>1</v>
      </c>
      <c r="AR43" s="172">
        <f t="shared" si="3"/>
        <v>466</v>
      </c>
      <c r="AS43" s="172">
        <f t="shared" si="3"/>
        <v>152</v>
      </c>
      <c r="AT43" s="172">
        <f t="shared" si="3"/>
        <v>420</v>
      </c>
      <c r="AU43" s="172">
        <f t="shared" si="3"/>
        <v>54</v>
      </c>
      <c r="AV43" s="172">
        <f t="shared" si="3"/>
        <v>9</v>
      </c>
      <c r="AW43" s="172">
        <f t="shared" si="3"/>
        <v>4</v>
      </c>
      <c r="AX43" s="194">
        <f t="shared" si="3"/>
        <v>306</v>
      </c>
      <c r="AY43" s="171">
        <f t="shared" si="3"/>
        <v>226</v>
      </c>
      <c r="AZ43" s="172">
        <f t="shared" si="3"/>
        <v>34</v>
      </c>
      <c r="BA43" s="195">
        <f t="shared" si="3"/>
        <v>63</v>
      </c>
      <c r="BB43" s="243">
        <f t="shared" si="3"/>
        <v>55</v>
      </c>
      <c r="BC43" s="171">
        <f t="shared" si="3"/>
        <v>296</v>
      </c>
      <c r="BD43" s="172">
        <f t="shared" si="3"/>
        <v>296</v>
      </c>
      <c r="BE43" s="172">
        <f t="shared" si="3"/>
        <v>0</v>
      </c>
      <c r="BF43" s="172">
        <f t="shared" si="3"/>
        <v>229</v>
      </c>
      <c r="BG43" s="172">
        <f t="shared" si="3"/>
        <v>74</v>
      </c>
      <c r="BH43" s="195">
        <f t="shared" si="3"/>
        <v>193</v>
      </c>
      <c r="BI43" s="317">
        <f t="shared" si="3"/>
        <v>0</v>
      </c>
      <c r="BJ43" s="317">
        <f t="shared" si="3"/>
        <v>0</v>
      </c>
    </row>
    <row r="44" spans="1:62">
      <c r="A44" s="312" t="s">
        <v>422</v>
      </c>
      <c r="B44" s="126">
        <v>0</v>
      </c>
      <c r="C44" s="168">
        <v>0</v>
      </c>
      <c r="D44" s="169">
        <v>0</v>
      </c>
      <c r="E44" s="169">
        <v>0</v>
      </c>
      <c r="F44" s="191">
        <v>0</v>
      </c>
      <c r="G44" s="167">
        <v>0</v>
      </c>
      <c r="H44" s="168">
        <v>0</v>
      </c>
      <c r="I44" s="169">
        <v>0</v>
      </c>
      <c r="J44" s="169">
        <v>0</v>
      </c>
      <c r="K44" s="169">
        <v>0</v>
      </c>
      <c r="L44" s="170">
        <v>0</v>
      </c>
      <c r="M44" s="190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68">
        <v>0</v>
      </c>
      <c r="AM44" s="168">
        <v>0</v>
      </c>
      <c r="AN44" s="192">
        <v>0</v>
      </c>
      <c r="AO44" s="190">
        <v>0</v>
      </c>
      <c r="AP44" s="168">
        <v>0</v>
      </c>
      <c r="AQ44" s="168">
        <v>0</v>
      </c>
      <c r="AR44" s="168">
        <v>0</v>
      </c>
      <c r="AS44" s="168">
        <v>0</v>
      </c>
      <c r="AT44" s="168">
        <v>0</v>
      </c>
      <c r="AU44" s="168">
        <v>0</v>
      </c>
      <c r="AV44" s="168">
        <v>0</v>
      </c>
      <c r="AW44" s="168">
        <v>0</v>
      </c>
      <c r="AX44" s="191">
        <v>0</v>
      </c>
      <c r="AY44" s="167">
        <v>0</v>
      </c>
      <c r="AZ44" s="168">
        <v>0</v>
      </c>
      <c r="BA44" s="192">
        <v>0</v>
      </c>
      <c r="BB44" s="242">
        <v>0</v>
      </c>
      <c r="BC44" s="167">
        <v>0</v>
      </c>
      <c r="BD44" s="168">
        <v>0</v>
      </c>
      <c r="BE44" s="168">
        <v>0</v>
      </c>
      <c r="BF44" s="168">
        <v>0</v>
      </c>
      <c r="BG44" s="168">
        <v>0</v>
      </c>
      <c r="BH44" s="192">
        <v>0</v>
      </c>
      <c r="BI44" s="315">
        <v>0</v>
      </c>
      <c r="BJ44" s="315">
        <v>0</v>
      </c>
    </row>
    <row r="45" spans="1:62">
      <c r="A45" s="312" t="s">
        <v>423</v>
      </c>
      <c r="B45" s="126">
        <v>59</v>
      </c>
      <c r="C45" s="168">
        <v>2</v>
      </c>
      <c r="D45" s="169">
        <v>10617.6</v>
      </c>
      <c r="E45" s="169">
        <v>66505.62</v>
      </c>
      <c r="F45" s="191">
        <v>7</v>
      </c>
      <c r="G45" s="167">
        <v>57</v>
      </c>
      <c r="H45" s="168">
        <v>2</v>
      </c>
      <c r="I45" s="169">
        <v>74542.86</v>
      </c>
      <c r="J45" s="169">
        <v>10315.200000000001</v>
      </c>
      <c r="K45" s="169">
        <v>64227.66</v>
      </c>
      <c r="L45" s="170">
        <v>6</v>
      </c>
      <c r="M45" s="190">
        <v>56</v>
      </c>
      <c r="N45" s="168">
        <v>56</v>
      </c>
      <c r="O45" s="168">
        <v>0</v>
      </c>
      <c r="P45" s="168">
        <v>49</v>
      </c>
      <c r="Q45" s="168">
        <v>6</v>
      </c>
      <c r="R45" s="168">
        <v>37</v>
      </c>
      <c r="S45" s="168">
        <v>5</v>
      </c>
      <c r="T45" s="168">
        <v>5</v>
      </c>
      <c r="U45" s="168">
        <v>24</v>
      </c>
      <c r="V45" s="168">
        <v>0</v>
      </c>
      <c r="W45" s="168">
        <v>0</v>
      </c>
      <c r="X45" s="168">
        <v>0</v>
      </c>
      <c r="Y45" s="168">
        <v>0</v>
      </c>
      <c r="Z45" s="168">
        <v>6</v>
      </c>
      <c r="AA45" s="168">
        <v>0</v>
      </c>
      <c r="AB45" s="168">
        <v>0</v>
      </c>
      <c r="AC45" s="168">
        <v>5</v>
      </c>
      <c r="AD45" s="168">
        <v>0</v>
      </c>
      <c r="AE45" s="168">
        <v>0</v>
      </c>
      <c r="AF45" s="168">
        <v>0</v>
      </c>
      <c r="AG45" s="168">
        <v>0</v>
      </c>
      <c r="AH45" s="168">
        <v>13</v>
      </c>
      <c r="AI45" s="168">
        <v>42</v>
      </c>
      <c r="AJ45" s="168">
        <v>1</v>
      </c>
      <c r="AK45" s="168">
        <v>28</v>
      </c>
      <c r="AL45" s="168">
        <v>21</v>
      </c>
      <c r="AM45" s="168">
        <v>0</v>
      </c>
      <c r="AN45" s="192">
        <v>7</v>
      </c>
      <c r="AO45" s="190">
        <v>38</v>
      </c>
      <c r="AP45" s="168">
        <v>38</v>
      </c>
      <c r="AQ45" s="168">
        <v>0</v>
      </c>
      <c r="AR45" s="168">
        <v>33</v>
      </c>
      <c r="AS45" s="168">
        <v>5</v>
      </c>
      <c r="AT45" s="168">
        <v>26</v>
      </c>
      <c r="AU45" s="168">
        <v>11</v>
      </c>
      <c r="AV45" s="168">
        <v>0</v>
      </c>
      <c r="AW45" s="168">
        <v>0</v>
      </c>
      <c r="AX45" s="191">
        <v>13</v>
      </c>
      <c r="AY45" s="167">
        <v>6</v>
      </c>
      <c r="AZ45" s="168">
        <v>5</v>
      </c>
      <c r="BA45" s="192">
        <v>0</v>
      </c>
      <c r="BB45" s="242">
        <v>0</v>
      </c>
      <c r="BC45" s="167">
        <v>34</v>
      </c>
      <c r="BD45" s="168">
        <v>34</v>
      </c>
      <c r="BE45" s="168">
        <v>0</v>
      </c>
      <c r="BF45" s="168">
        <v>28</v>
      </c>
      <c r="BG45" s="168">
        <v>4</v>
      </c>
      <c r="BH45" s="192">
        <v>21</v>
      </c>
      <c r="BI45" s="315">
        <v>0</v>
      </c>
      <c r="BJ45" s="315">
        <v>0</v>
      </c>
    </row>
    <row r="46" spans="1:62">
      <c r="A46" s="312" t="s">
        <v>424</v>
      </c>
      <c r="B46" s="126">
        <v>42</v>
      </c>
      <c r="C46" s="168">
        <v>0</v>
      </c>
      <c r="D46" s="169">
        <v>5997.6</v>
      </c>
      <c r="E46" s="169">
        <v>43646.99</v>
      </c>
      <c r="F46" s="191">
        <v>15</v>
      </c>
      <c r="G46" s="167">
        <v>42</v>
      </c>
      <c r="H46" s="168">
        <v>0</v>
      </c>
      <c r="I46" s="169">
        <v>48962.45</v>
      </c>
      <c r="J46" s="169">
        <v>5871.6</v>
      </c>
      <c r="K46" s="169">
        <v>43090.85</v>
      </c>
      <c r="L46" s="170">
        <v>5.2</v>
      </c>
      <c r="M46" s="190">
        <v>42</v>
      </c>
      <c r="N46" s="168">
        <v>42</v>
      </c>
      <c r="O46" s="168">
        <v>0</v>
      </c>
      <c r="P46" s="168">
        <v>37</v>
      </c>
      <c r="Q46" s="168">
        <v>9</v>
      </c>
      <c r="R46" s="168">
        <v>32</v>
      </c>
      <c r="S46" s="168">
        <v>7</v>
      </c>
      <c r="T46" s="168">
        <v>6</v>
      </c>
      <c r="U46" s="168">
        <v>17</v>
      </c>
      <c r="V46" s="168">
        <v>1</v>
      </c>
      <c r="W46" s="168">
        <v>1</v>
      </c>
      <c r="X46" s="168">
        <v>0</v>
      </c>
      <c r="Y46" s="168">
        <v>0</v>
      </c>
      <c r="Z46" s="168">
        <v>3</v>
      </c>
      <c r="AA46" s="168">
        <v>0</v>
      </c>
      <c r="AB46" s="168">
        <v>0</v>
      </c>
      <c r="AC46" s="168">
        <v>3</v>
      </c>
      <c r="AD46" s="168">
        <v>0</v>
      </c>
      <c r="AE46" s="168">
        <v>0</v>
      </c>
      <c r="AF46" s="168">
        <v>0</v>
      </c>
      <c r="AG46" s="168">
        <v>0</v>
      </c>
      <c r="AH46" s="168">
        <v>10</v>
      </c>
      <c r="AI46" s="168">
        <v>28</v>
      </c>
      <c r="AJ46" s="168">
        <v>4</v>
      </c>
      <c r="AK46" s="168">
        <v>8</v>
      </c>
      <c r="AL46" s="168">
        <v>26</v>
      </c>
      <c r="AM46" s="168">
        <v>0</v>
      </c>
      <c r="AN46" s="192">
        <v>8</v>
      </c>
      <c r="AO46" s="190">
        <v>55</v>
      </c>
      <c r="AP46" s="168">
        <v>55</v>
      </c>
      <c r="AQ46" s="168">
        <v>0</v>
      </c>
      <c r="AR46" s="168">
        <v>46</v>
      </c>
      <c r="AS46" s="168">
        <v>10</v>
      </c>
      <c r="AT46" s="168">
        <v>40</v>
      </c>
      <c r="AU46" s="168">
        <v>9</v>
      </c>
      <c r="AV46" s="168">
        <v>0</v>
      </c>
      <c r="AW46" s="168">
        <v>5</v>
      </c>
      <c r="AX46" s="191">
        <v>27</v>
      </c>
      <c r="AY46" s="167">
        <v>11</v>
      </c>
      <c r="AZ46" s="168">
        <v>1</v>
      </c>
      <c r="BA46" s="192">
        <v>1</v>
      </c>
      <c r="BB46" s="242">
        <v>1</v>
      </c>
      <c r="BC46" s="167">
        <v>14</v>
      </c>
      <c r="BD46" s="168">
        <v>14</v>
      </c>
      <c r="BE46" s="168">
        <v>0</v>
      </c>
      <c r="BF46" s="168">
        <v>13</v>
      </c>
      <c r="BG46" s="168">
        <v>4</v>
      </c>
      <c r="BH46" s="192">
        <v>11</v>
      </c>
      <c r="BI46" s="315">
        <v>0</v>
      </c>
      <c r="BJ46" s="315">
        <v>0</v>
      </c>
    </row>
    <row r="47" spans="1:62">
      <c r="A47" s="312" t="s">
        <v>425</v>
      </c>
      <c r="B47" s="126">
        <v>0</v>
      </c>
      <c r="C47" s="168">
        <v>0</v>
      </c>
      <c r="D47" s="169">
        <v>0</v>
      </c>
      <c r="E47" s="169">
        <v>0</v>
      </c>
      <c r="F47" s="191">
        <v>0</v>
      </c>
      <c r="G47" s="167">
        <v>0</v>
      </c>
      <c r="H47" s="168">
        <v>0</v>
      </c>
      <c r="I47" s="169">
        <v>0</v>
      </c>
      <c r="J47" s="169">
        <v>0</v>
      </c>
      <c r="K47" s="169">
        <v>0</v>
      </c>
      <c r="L47" s="170">
        <v>0</v>
      </c>
      <c r="M47" s="190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68">
        <v>0</v>
      </c>
      <c r="AM47" s="168">
        <v>0</v>
      </c>
      <c r="AN47" s="192">
        <v>0</v>
      </c>
      <c r="AO47" s="190">
        <v>0</v>
      </c>
      <c r="AP47" s="168">
        <v>0</v>
      </c>
      <c r="AQ47" s="168">
        <v>0</v>
      </c>
      <c r="AR47" s="168">
        <v>0</v>
      </c>
      <c r="AS47" s="168">
        <v>0</v>
      </c>
      <c r="AT47" s="168">
        <v>0</v>
      </c>
      <c r="AU47" s="168">
        <v>0</v>
      </c>
      <c r="AV47" s="168">
        <v>0</v>
      </c>
      <c r="AW47" s="168">
        <v>0</v>
      </c>
      <c r="AX47" s="191">
        <v>0</v>
      </c>
      <c r="AY47" s="167">
        <v>0</v>
      </c>
      <c r="AZ47" s="168">
        <v>0</v>
      </c>
      <c r="BA47" s="192">
        <v>0</v>
      </c>
      <c r="BB47" s="242">
        <v>0</v>
      </c>
      <c r="BC47" s="167">
        <v>0</v>
      </c>
      <c r="BD47" s="168">
        <v>0</v>
      </c>
      <c r="BE47" s="168">
        <v>0</v>
      </c>
      <c r="BF47" s="168">
        <v>0</v>
      </c>
      <c r="BG47" s="168">
        <v>0</v>
      </c>
      <c r="BH47" s="192">
        <v>0</v>
      </c>
      <c r="BI47" s="315">
        <v>0</v>
      </c>
      <c r="BJ47" s="315">
        <v>0</v>
      </c>
    </row>
    <row r="48" spans="1:62">
      <c r="A48" s="312" t="s">
        <v>426</v>
      </c>
      <c r="B48" s="126">
        <v>46</v>
      </c>
      <c r="C48" s="168">
        <v>4</v>
      </c>
      <c r="D48" s="169">
        <v>9500.4</v>
      </c>
      <c r="E48" s="169">
        <v>51859.08</v>
      </c>
      <c r="F48" s="191">
        <v>8</v>
      </c>
      <c r="G48" s="167">
        <v>46</v>
      </c>
      <c r="H48" s="168">
        <v>4</v>
      </c>
      <c r="I48" s="169">
        <v>61359.48</v>
      </c>
      <c r="J48" s="169">
        <v>9500.4</v>
      </c>
      <c r="K48" s="169">
        <v>51859.08</v>
      </c>
      <c r="L48" s="170">
        <v>6</v>
      </c>
      <c r="M48" s="190">
        <v>46</v>
      </c>
      <c r="N48" s="168">
        <v>46</v>
      </c>
      <c r="O48" s="168">
        <v>0</v>
      </c>
      <c r="P48" s="168">
        <v>41</v>
      </c>
      <c r="Q48" s="168">
        <v>9</v>
      </c>
      <c r="R48" s="168">
        <v>31</v>
      </c>
      <c r="S48" s="168">
        <v>5</v>
      </c>
      <c r="T48" s="168">
        <v>9</v>
      </c>
      <c r="U48" s="168">
        <v>17</v>
      </c>
      <c r="V48" s="168">
        <v>1</v>
      </c>
      <c r="W48" s="168">
        <v>4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1</v>
      </c>
      <c r="AD48" s="168">
        <v>0</v>
      </c>
      <c r="AE48" s="168">
        <v>0</v>
      </c>
      <c r="AF48" s="168">
        <v>0</v>
      </c>
      <c r="AG48" s="168">
        <v>0</v>
      </c>
      <c r="AH48" s="168">
        <v>6</v>
      </c>
      <c r="AI48" s="168">
        <v>35</v>
      </c>
      <c r="AJ48" s="168">
        <v>5</v>
      </c>
      <c r="AK48" s="168">
        <v>19</v>
      </c>
      <c r="AL48" s="168">
        <v>18</v>
      </c>
      <c r="AM48" s="168">
        <v>0</v>
      </c>
      <c r="AN48" s="192">
        <v>9</v>
      </c>
      <c r="AO48" s="190">
        <v>28</v>
      </c>
      <c r="AP48" s="168">
        <v>28</v>
      </c>
      <c r="AQ48" s="168">
        <v>0</v>
      </c>
      <c r="AR48" s="168">
        <v>24</v>
      </c>
      <c r="AS48" s="168">
        <v>5</v>
      </c>
      <c r="AT48" s="168">
        <v>18</v>
      </c>
      <c r="AU48" s="168">
        <v>10</v>
      </c>
      <c r="AV48" s="168">
        <v>0</v>
      </c>
      <c r="AW48" s="168">
        <v>0</v>
      </c>
      <c r="AX48" s="191">
        <v>12</v>
      </c>
      <c r="AY48" s="167">
        <v>14</v>
      </c>
      <c r="AZ48" s="168">
        <v>4</v>
      </c>
      <c r="BA48" s="192">
        <v>1</v>
      </c>
      <c r="BB48" s="242">
        <v>0</v>
      </c>
      <c r="BC48" s="167">
        <v>18</v>
      </c>
      <c r="BD48" s="168">
        <v>18</v>
      </c>
      <c r="BE48" s="168">
        <v>0</v>
      </c>
      <c r="BF48" s="168">
        <v>17</v>
      </c>
      <c r="BG48" s="168">
        <v>4</v>
      </c>
      <c r="BH48" s="192">
        <v>13</v>
      </c>
      <c r="BI48" s="315">
        <v>0</v>
      </c>
      <c r="BJ48" s="315">
        <v>0</v>
      </c>
    </row>
    <row r="49" spans="1:62">
      <c r="A49" s="312" t="s">
        <v>427</v>
      </c>
      <c r="B49" s="126">
        <v>46</v>
      </c>
      <c r="C49" s="168">
        <v>1</v>
      </c>
      <c r="D49" s="169">
        <v>9304.7999999999993</v>
      </c>
      <c r="E49" s="169">
        <v>46333.17</v>
      </c>
      <c r="F49" s="191">
        <v>6</v>
      </c>
      <c r="G49" s="167">
        <v>46</v>
      </c>
      <c r="H49" s="168">
        <v>1</v>
      </c>
      <c r="I49" s="169">
        <v>55637.97</v>
      </c>
      <c r="J49" s="169">
        <v>9304.7999999999993</v>
      </c>
      <c r="K49" s="169">
        <v>46333.17</v>
      </c>
      <c r="L49" s="170">
        <v>5.4</v>
      </c>
      <c r="M49" s="190">
        <v>46</v>
      </c>
      <c r="N49" s="168">
        <v>46</v>
      </c>
      <c r="O49" s="168">
        <v>0</v>
      </c>
      <c r="P49" s="168">
        <v>24</v>
      </c>
      <c r="Q49" s="168">
        <v>13</v>
      </c>
      <c r="R49" s="168">
        <v>32</v>
      </c>
      <c r="S49" s="168">
        <v>1</v>
      </c>
      <c r="T49" s="168">
        <v>12</v>
      </c>
      <c r="U49" s="168">
        <v>21</v>
      </c>
      <c r="V49" s="168">
        <v>0</v>
      </c>
      <c r="W49" s="168">
        <v>0</v>
      </c>
      <c r="X49" s="168">
        <v>0</v>
      </c>
      <c r="Y49" s="168">
        <v>0</v>
      </c>
      <c r="Z49" s="168">
        <v>3</v>
      </c>
      <c r="AA49" s="168">
        <v>0</v>
      </c>
      <c r="AB49" s="168">
        <v>0</v>
      </c>
      <c r="AC49" s="168">
        <v>4</v>
      </c>
      <c r="AD49" s="168">
        <v>0</v>
      </c>
      <c r="AE49" s="168">
        <v>0</v>
      </c>
      <c r="AF49" s="168">
        <v>0</v>
      </c>
      <c r="AG49" s="168">
        <v>0</v>
      </c>
      <c r="AH49" s="168">
        <v>7</v>
      </c>
      <c r="AI49" s="168">
        <v>33</v>
      </c>
      <c r="AJ49" s="168">
        <v>6</v>
      </c>
      <c r="AK49" s="168">
        <v>23</v>
      </c>
      <c r="AL49" s="168">
        <v>17</v>
      </c>
      <c r="AM49" s="168">
        <v>0</v>
      </c>
      <c r="AN49" s="192">
        <v>6</v>
      </c>
      <c r="AO49" s="190">
        <v>58</v>
      </c>
      <c r="AP49" s="168">
        <v>58</v>
      </c>
      <c r="AQ49" s="168">
        <v>0</v>
      </c>
      <c r="AR49" s="168">
        <v>36</v>
      </c>
      <c r="AS49" s="168">
        <v>12</v>
      </c>
      <c r="AT49" s="168">
        <v>41</v>
      </c>
      <c r="AU49" s="168">
        <v>6</v>
      </c>
      <c r="AV49" s="168">
        <v>1</v>
      </c>
      <c r="AW49" s="168">
        <v>2</v>
      </c>
      <c r="AX49" s="191">
        <v>49</v>
      </c>
      <c r="AY49" s="167">
        <v>4</v>
      </c>
      <c r="AZ49" s="168">
        <v>1</v>
      </c>
      <c r="BA49" s="192">
        <v>0</v>
      </c>
      <c r="BB49" s="242">
        <v>0</v>
      </c>
      <c r="BC49" s="167">
        <v>10</v>
      </c>
      <c r="BD49" s="168">
        <v>10</v>
      </c>
      <c r="BE49" s="168">
        <v>0</v>
      </c>
      <c r="BF49" s="168">
        <v>1</v>
      </c>
      <c r="BG49" s="168">
        <v>4</v>
      </c>
      <c r="BH49" s="192">
        <v>9</v>
      </c>
      <c r="BI49" s="315">
        <v>0</v>
      </c>
      <c r="BJ49" s="315">
        <v>0</v>
      </c>
    </row>
    <row r="50" spans="1:62">
      <c r="A50" s="312" t="s">
        <v>428</v>
      </c>
      <c r="B50" s="126">
        <v>58</v>
      </c>
      <c r="C50" s="168">
        <v>0</v>
      </c>
      <c r="D50" s="169">
        <v>8668.7999999999993</v>
      </c>
      <c r="E50" s="169">
        <v>65025.62</v>
      </c>
      <c r="F50" s="191">
        <v>24</v>
      </c>
      <c r="G50" s="167">
        <v>57</v>
      </c>
      <c r="H50" s="168">
        <v>0</v>
      </c>
      <c r="I50" s="169">
        <v>72404.240000000005</v>
      </c>
      <c r="J50" s="169">
        <v>8517.6</v>
      </c>
      <c r="K50" s="169">
        <v>63886.64</v>
      </c>
      <c r="L50" s="170">
        <v>6</v>
      </c>
      <c r="M50" s="190">
        <v>57</v>
      </c>
      <c r="N50" s="168">
        <v>57</v>
      </c>
      <c r="O50" s="168">
        <v>0</v>
      </c>
      <c r="P50" s="168">
        <v>57</v>
      </c>
      <c r="Q50" s="168">
        <v>3</v>
      </c>
      <c r="R50" s="168">
        <v>28</v>
      </c>
      <c r="S50" s="168">
        <v>10</v>
      </c>
      <c r="T50" s="168">
        <v>3</v>
      </c>
      <c r="U50" s="168">
        <v>14</v>
      </c>
      <c r="V50" s="168">
        <v>0</v>
      </c>
      <c r="W50" s="168">
        <v>0</v>
      </c>
      <c r="X50" s="168">
        <v>0</v>
      </c>
      <c r="Y50" s="168">
        <v>0</v>
      </c>
      <c r="Z50" s="168">
        <v>1</v>
      </c>
      <c r="AA50" s="168">
        <v>0</v>
      </c>
      <c r="AB50" s="168">
        <v>0</v>
      </c>
      <c r="AC50" s="168">
        <v>3</v>
      </c>
      <c r="AD50" s="168">
        <v>0</v>
      </c>
      <c r="AE50" s="168">
        <v>0</v>
      </c>
      <c r="AF50" s="168">
        <v>0</v>
      </c>
      <c r="AG50" s="168">
        <v>0</v>
      </c>
      <c r="AH50" s="168">
        <v>17</v>
      </c>
      <c r="AI50" s="168">
        <v>40</v>
      </c>
      <c r="AJ50" s="168">
        <v>0</v>
      </c>
      <c r="AK50" s="168">
        <v>10</v>
      </c>
      <c r="AL50" s="168">
        <v>21</v>
      </c>
      <c r="AM50" s="168">
        <v>0</v>
      </c>
      <c r="AN50" s="192">
        <v>26</v>
      </c>
      <c r="AO50" s="190">
        <v>27</v>
      </c>
      <c r="AP50" s="168">
        <v>27</v>
      </c>
      <c r="AQ50" s="168">
        <v>0</v>
      </c>
      <c r="AR50" s="168">
        <v>27</v>
      </c>
      <c r="AS50" s="168">
        <v>2</v>
      </c>
      <c r="AT50" s="168">
        <v>13</v>
      </c>
      <c r="AU50" s="168">
        <v>0</v>
      </c>
      <c r="AV50" s="168">
        <v>0</v>
      </c>
      <c r="AW50" s="168">
        <v>0</v>
      </c>
      <c r="AX50" s="191">
        <v>27</v>
      </c>
      <c r="AY50" s="167">
        <v>3</v>
      </c>
      <c r="AZ50" s="168">
        <v>0</v>
      </c>
      <c r="BA50" s="192">
        <v>0</v>
      </c>
      <c r="BB50" s="242">
        <v>0</v>
      </c>
      <c r="BC50" s="167">
        <v>41</v>
      </c>
      <c r="BD50" s="168">
        <v>41</v>
      </c>
      <c r="BE50" s="168">
        <v>0</v>
      </c>
      <c r="BF50" s="168">
        <v>41</v>
      </c>
      <c r="BG50" s="168">
        <v>2</v>
      </c>
      <c r="BH50" s="192">
        <v>21</v>
      </c>
      <c r="BI50" s="315">
        <v>0</v>
      </c>
      <c r="BJ50" s="315">
        <v>0</v>
      </c>
    </row>
    <row r="51" spans="1:62">
      <c r="A51" s="312" t="s">
        <v>429</v>
      </c>
      <c r="B51" s="126">
        <v>30</v>
      </c>
      <c r="C51" s="168">
        <v>1</v>
      </c>
      <c r="D51" s="169">
        <v>4945.2</v>
      </c>
      <c r="E51" s="169">
        <v>33023.78</v>
      </c>
      <c r="F51" s="191">
        <v>9</v>
      </c>
      <c r="G51" s="167">
        <v>27</v>
      </c>
      <c r="H51" s="168">
        <v>1</v>
      </c>
      <c r="I51" s="169">
        <v>34066.94</v>
      </c>
      <c r="J51" s="169">
        <v>4486.8</v>
      </c>
      <c r="K51" s="169">
        <v>29580.14</v>
      </c>
      <c r="L51" s="170">
        <v>6</v>
      </c>
      <c r="M51" s="190">
        <v>27</v>
      </c>
      <c r="N51" s="168">
        <v>27</v>
      </c>
      <c r="O51" s="168">
        <v>0</v>
      </c>
      <c r="P51" s="168">
        <v>23</v>
      </c>
      <c r="Q51" s="168">
        <v>6</v>
      </c>
      <c r="R51" s="168">
        <v>17</v>
      </c>
      <c r="S51" s="168">
        <v>1</v>
      </c>
      <c r="T51" s="168">
        <v>6</v>
      </c>
      <c r="U51" s="168">
        <v>13</v>
      </c>
      <c r="V51" s="168">
        <v>0</v>
      </c>
      <c r="W51" s="168">
        <v>0</v>
      </c>
      <c r="X51" s="168">
        <v>0</v>
      </c>
      <c r="Y51" s="168">
        <v>0</v>
      </c>
      <c r="Z51" s="168">
        <v>2</v>
      </c>
      <c r="AA51" s="168">
        <v>0</v>
      </c>
      <c r="AB51" s="168">
        <v>0</v>
      </c>
      <c r="AC51" s="168">
        <v>4</v>
      </c>
      <c r="AD51" s="168">
        <v>0</v>
      </c>
      <c r="AE51" s="168">
        <v>0</v>
      </c>
      <c r="AF51" s="168">
        <v>0</v>
      </c>
      <c r="AG51" s="168">
        <v>0</v>
      </c>
      <c r="AH51" s="168">
        <v>1</v>
      </c>
      <c r="AI51" s="168">
        <v>24</v>
      </c>
      <c r="AJ51" s="168">
        <v>2</v>
      </c>
      <c r="AK51" s="168">
        <v>11</v>
      </c>
      <c r="AL51" s="168">
        <v>8</v>
      </c>
      <c r="AM51" s="168">
        <v>0</v>
      </c>
      <c r="AN51" s="192">
        <v>8</v>
      </c>
      <c r="AO51" s="190">
        <v>50</v>
      </c>
      <c r="AP51" s="168">
        <v>50</v>
      </c>
      <c r="AQ51" s="168">
        <v>0</v>
      </c>
      <c r="AR51" s="168">
        <v>43</v>
      </c>
      <c r="AS51" s="168">
        <v>13</v>
      </c>
      <c r="AT51" s="168">
        <v>30</v>
      </c>
      <c r="AU51" s="168">
        <v>5</v>
      </c>
      <c r="AV51" s="168">
        <v>2</v>
      </c>
      <c r="AW51" s="168">
        <v>0</v>
      </c>
      <c r="AX51" s="191">
        <v>43</v>
      </c>
      <c r="AY51" s="167">
        <v>6</v>
      </c>
      <c r="AZ51" s="168">
        <v>10</v>
      </c>
      <c r="BA51" s="192">
        <v>5</v>
      </c>
      <c r="BB51" s="242">
        <v>3</v>
      </c>
      <c r="BC51" s="167">
        <v>8</v>
      </c>
      <c r="BD51" s="168">
        <v>8</v>
      </c>
      <c r="BE51" s="168">
        <v>0</v>
      </c>
      <c r="BF51" s="168">
        <v>6</v>
      </c>
      <c r="BG51" s="168">
        <v>2</v>
      </c>
      <c r="BH51" s="192">
        <v>5</v>
      </c>
      <c r="BI51" s="315">
        <v>0</v>
      </c>
      <c r="BJ51" s="315">
        <v>0</v>
      </c>
    </row>
    <row r="52" spans="1:62">
      <c r="A52" s="312" t="s">
        <v>430</v>
      </c>
      <c r="B52" s="126">
        <v>0</v>
      </c>
      <c r="C52" s="168">
        <v>0</v>
      </c>
      <c r="D52" s="169">
        <v>0</v>
      </c>
      <c r="E52" s="169">
        <v>0</v>
      </c>
      <c r="F52" s="191">
        <v>0</v>
      </c>
      <c r="G52" s="167">
        <v>0</v>
      </c>
      <c r="H52" s="168">
        <v>0</v>
      </c>
      <c r="I52" s="169">
        <v>0</v>
      </c>
      <c r="J52" s="169">
        <v>0</v>
      </c>
      <c r="K52" s="169">
        <v>0</v>
      </c>
      <c r="L52" s="170">
        <v>0</v>
      </c>
      <c r="M52" s="190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68">
        <v>0</v>
      </c>
      <c r="AE52" s="168">
        <v>0</v>
      </c>
      <c r="AF52" s="168">
        <v>0</v>
      </c>
      <c r="AG52" s="168">
        <v>0</v>
      </c>
      <c r="AH52" s="168">
        <v>0</v>
      </c>
      <c r="AI52" s="168">
        <v>0</v>
      </c>
      <c r="AJ52" s="168">
        <v>0</v>
      </c>
      <c r="AK52" s="168">
        <v>0</v>
      </c>
      <c r="AL52" s="168">
        <v>0</v>
      </c>
      <c r="AM52" s="168">
        <v>0</v>
      </c>
      <c r="AN52" s="192">
        <v>0</v>
      </c>
      <c r="AO52" s="190">
        <v>0</v>
      </c>
      <c r="AP52" s="168">
        <v>0</v>
      </c>
      <c r="AQ52" s="168">
        <v>0</v>
      </c>
      <c r="AR52" s="168">
        <v>0</v>
      </c>
      <c r="AS52" s="168">
        <v>0</v>
      </c>
      <c r="AT52" s="168">
        <v>0</v>
      </c>
      <c r="AU52" s="168">
        <v>0</v>
      </c>
      <c r="AV52" s="168">
        <v>0</v>
      </c>
      <c r="AW52" s="168">
        <v>0</v>
      </c>
      <c r="AX52" s="191">
        <v>0</v>
      </c>
      <c r="AY52" s="167">
        <v>0</v>
      </c>
      <c r="AZ52" s="168">
        <v>0</v>
      </c>
      <c r="BA52" s="192">
        <v>0</v>
      </c>
      <c r="BB52" s="242">
        <v>0</v>
      </c>
      <c r="BC52" s="167">
        <v>0</v>
      </c>
      <c r="BD52" s="168">
        <v>0</v>
      </c>
      <c r="BE52" s="168">
        <v>0</v>
      </c>
      <c r="BF52" s="168">
        <v>0</v>
      </c>
      <c r="BG52" s="168">
        <v>0</v>
      </c>
      <c r="BH52" s="192">
        <v>0</v>
      </c>
      <c r="BI52" s="315">
        <v>0</v>
      </c>
      <c r="BJ52" s="315">
        <v>0</v>
      </c>
    </row>
    <row r="53" spans="1:62">
      <c r="A53" s="312" t="s">
        <v>431</v>
      </c>
      <c r="B53" s="126">
        <v>35</v>
      </c>
      <c r="C53" s="168">
        <v>0</v>
      </c>
      <c r="D53" s="169">
        <v>5266.8</v>
      </c>
      <c r="E53" s="169">
        <v>39385.22</v>
      </c>
      <c r="F53" s="191">
        <v>9</v>
      </c>
      <c r="G53" s="167">
        <v>35</v>
      </c>
      <c r="H53" s="168">
        <v>0</v>
      </c>
      <c r="I53" s="169">
        <v>44652.02</v>
      </c>
      <c r="J53" s="169">
        <v>5266.8</v>
      </c>
      <c r="K53" s="169">
        <v>39385.22</v>
      </c>
      <c r="L53" s="170">
        <v>6</v>
      </c>
      <c r="M53" s="190">
        <v>35</v>
      </c>
      <c r="N53" s="168">
        <v>35</v>
      </c>
      <c r="O53" s="168">
        <v>0</v>
      </c>
      <c r="P53" s="168">
        <v>31</v>
      </c>
      <c r="Q53" s="168">
        <v>1</v>
      </c>
      <c r="R53" s="168">
        <v>19</v>
      </c>
      <c r="S53" s="168">
        <v>3</v>
      </c>
      <c r="T53" s="168">
        <v>4</v>
      </c>
      <c r="U53" s="168">
        <v>13</v>
      </c>
      <c r="V53" s="168">
        <v>0</v>
      </c>
      <c r="W53" s="168">
        <v>0</v>
      </c>
      <c r="X53" s="168">
        <v>0</v>
      </c>
      <c r="Y53" s="168">
        <v>0</v>
      </c>
      <c r="Z53" s="168">
        <v>2</v>
      </c>
      <c r="AA53" s="168">
        <v>0</v>
      </c>
      <c r="AB53" s="168">
        <v>0</v>
      </c>
      <c r="AC53" s="168">
        <v>1</v>
      </c>
      <c r="AD53" s="168">
        <v>0</v>
      </c>
      <c r="AE53" s="168">
        <v>0</v>
      </c>
      <c r="AF53" s="168">
        <v>0</v>
      </c>
      <c r="AG53" s="168">
        <v>0</v>
      </c>
      <c r="AH53" s="168">
        <v>7</v>
      </c>
      <c r="AI53" s="168">
        <v>27</v>
      </c>
      <c r="AJ53" s="168">
        <v>1</v>
      </c>
      <c r="AK53" s="168">
        <v>9</v>
      </c>
      <c r="AL53" s="168">
        <v>15</v>
      </c>
      <c r="AM53" s="168">
        <v>0</v>
      </c>
      <c r="AN53" s="192">
        <v>11</v>
      </c>
      <c r="AO53" s="190">
        <v>16</v>
      </c>
      <c r="AP53" s="168">
        <v>16</v>
      </c>
      <c r="AQ53" s="168">
        <v>0</v>
      </c>
      <c r="AR53" s="168">
        <v>11</v>
      </c>
      <c r="AS53" s="168">
        <v>0</v>
      </c>
      <c r="AT53" s="168">
        <v>10</v>
      </c>
      <c r="AU53" s="168">
        <v>1</v>
      </c>
      <c r="AV53" s="168">
        <v>0</v>
      </c>
      <c r="AW53" s="168">
        <v>0</v>
      </c>
      <c r="AX53" s="191">
        <v>15</v>
      </c>
      <c r="AY53" s="167">
        <v>3</v>
      </c>
      <c r="AZ53" s="168">
        <v>0</v>
      </c>
      <c r="BA53" s="192">
        <v>0</v>
      </c>
      <c r="BB53" s="242">
        <v>0</v>
      </c>
      <c r="BC53" s="167">
        <v>23</v>
      </c>
      <c r="BD53" s="168">
        <v>23</v>
      </c>
      <c r="BE53" s="168">
        <v>0</v>
      </c>
      <c r="BF53" s="168">
        <v>22</v>
      </c>
      <c r="BG53" s="168">
        <v>1</v>
      </c>
      <c r="BH53" s="192">
        <v>11</v>
      </c>
      <c r="BI53" s="315">
        <v>0</v>
      </c>
      <c r="BJ53" s="315">
        <v>0</v>
      </c>
    </row>
    <row r="54" spans="1:62">
      <c r="A54" s="312" t="s">
        <v>432</v>
      </c>
      <c r="B54" s="126">
        <v>0</v>
      </c>
      <c r="C54" s="168">
        <v>0</v>
      </c>
      <c r="D54" s="169">
        <v>0</v>
      </c>
      <c r="E54" s="169">
        <v>0</v>
      </c>
      <c r="F54" s="191">
        <v>0</v>
      </c>
      <c r="G54" s="167">
        <v>0</v>
      </c>
      <c r="H54" s="168">
        <v>0</v>
      </c>
      <c r="I54" s="169">
        <v>0</v>
      </c>
      <c r="J54" s="169">
        <v>0</v>
      </c>
      <c r="K54" s="169">
        <v>0</v>
      </c>
      <c r="L54" s="170">
        <v>0</v>
      </c>
      <c r="M54" s="190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68">
        <v>0</v>
      </c>
      <c r="AE54" s="168">
        <v>0</v>
      </c>
      <c r="AF54" s="168">
        <v>0</v>
      </c>
      <c r="AG54" s="168">
        <v>0</v>
      </c>
      <c r="AH54" s="168">
        <v>0</v>
      </c>
      <c r="AI54" s="168">
        <v>0</v>
      </c>
      <c r="AJ54" s="168">
        <v>0</v>
      </c>
      <c r="AK54" s="168">
        <v>0</v>
      </c>
      <c r="AL54" s="168">
        <v>0</v>
      </c>
      <c r="AM54" s="168">
        <v>0</v>
      </c>
      <c r="AN54" s="192">
        <v>0</v>
      </c>
      <c r="AO54" s="190">
        <v>0</v>
      </c>
      <c r="AP54" s="168">
        <v>0</v>
      </c>
      <c r="AQ54" s="168">
        <v>0</v>
      </c>
      <c r="AR54" s="168">
        <v>0</v>
      </c>
      <c r="AS54" s="168">
        <v>0</v>
      </c>
      <c r="AT54" s="168">
        <v>0</v>
      </c>
      <c r="AU54" s="168">
        <v>0</v>
      </c>
      <c r="AV54" s="168">
        <v>0</v>
      </c>
      <c r="AW54" s="168">
        <v>0</v>
      </c>
      <c r="AX54" s="191">
        <v>0</v>
      </c>
      <c r="AY54" s="167">
        <v>0</v>
      </c>
      <c r="AZ54" s="168">
        <v>0</v>
      </c>
      <c r="BA54" s="192">
        <v>0</v>
      </c>
      <c r="BB54" s="242">
        <v>0</v>
      </c>
      <c r="BC54" s="167">
        <v>0</v>
      </c>
      <c r="BD54" s="168">
        <v>0</v>
      </c>
      <c r="BE54" s="168">
        <v>0</v>
      </c>
      <c r="BF54" s="168">
        <v>0</v>
      </c>
      <c r="BG54" s="168">
        <v>0</v>
      </c>
      <c r="BH54" s="192">
        <v>0</v>
      </c>
      <c r="BI54" s="315">
        <v>0</v>
      </c>
      <c r="BJ54" s="315">
        <v>0</v>
      </c>
    </row>
    <row r="55" spans="1:62" ht="13.5">
      <c r="A55" s="316" t="s">
        <v>433</v>
      </c>
      <c r="B55" s="200">
        <f>SUM(B44:B54)</f>
        <v>316</v>
      </c>
      <c r="C55" s="172">
        <f t="shared" ref="C55:BJ55" si="4">SUM(C44:C54)</f>
        <v>8</v>
      </c>
      <c r="D55" s="173">
        <f t="shared" si="4"/>
        <v>54301.2</v>
      </c>
      <c r="E55" s="173">
        <f t="shared" si="4"/>
        <v>345779.48</v>
      </c>
      <c r="F55" s="194">
        <f t="shared" si="4"/>
        <v>78</v>
      </c>
      <c r="G55" s="171">
        <f t="shared" si="4"/>
        <v>310</v>
      </c>
      <c r="H55" s="172">
        <f t="shared" si="4"/>
        <v>8</v>
      </c>
      <c r="I55" s="173">
        <f t="shared" si="4"/>
        <v>391625.96</v>
      </c>
      <c r="J55" s="173">
        <f t="shared" si="4"/>
        <v>53263.200000000004</v>
      </c>
      <c r="K55" s="173">
        <f t="shared" si="4"/>
        <v>338362.76</v>
      </c>
      <c r="L55" s="174">
        <f>((H44+I44)*L44+(H45+I45)*L45+(H46+I46)*L46+(H47+I47)*L47+(H48+I48)*L48+(H49+I49)*L49+(H50+I50)*L50+(H51+I51)*L51+(H52+I52)*L52+(H53+I53)*L53+(H54+I54)*L54)/(H55+I55)</f>
        <v>5.8147419544515504</v>
      </c>
      <c r="M55" s="193">
        <f t="shared" si="4"/>
        <v>309</v>
      </c>
      <c r="N55" s="172">
        <f t="shared" si="4"/>
        <v>309</v>
      </c>
      <c r="O55" s="172">
        <f t="shared" si="4"/>
        <v>0</v>
      </c>
      <c r="P55" s="172">
        <f t="shared" si="4"/>
        <v>262</v>
      </c>
      <c r="Q55" s="172">
        <f t="shared" si="4"/>
        <v>47</v>
      </c>
      <c r="R55" s="172">
        <f t="shared" si="4"/>
        <v>196</v>
      </c>
      <c r="S55" s="172">
        <f t="shared" si="4"/>
        <v>32</v>
      </c>
      <c r="T55" s="172">
        <f t="shared" si="4"/>
        <v>45</v>
      </c>
      <c r="U55" s="172">
        <f t="shared" si="4"/>
        <v>119</v>
      </c>
      <c r="V55" s="172">
        <f t="shared" si="4"/>
        <v>2</v>
      </c>
      <c r="W55" s="172">
        <f t="shared" si="4"/>
        <v>5</v>
      </c>
      <c r="X55" s="172">
        <f t="shared" si="4"/>
        <v>0</v>
      </c>
      <c r="Y55" s="172">
        <f t="shared" si="4"/>
        <v>0</v>
      </c>
      <c r="Z55" s="172">
        <f t="shared" si="4"/>
        <v>17</v>
      </c>
      <c r="AA55" s="172">
        <f t="shared" si="4"/>
        <v>0</v>
      </c>
      <c r="AB55" s="172">
        <f t="shared" si="4"/>
        <v>0</v>
      </c>
      <c r="AC55" s="172">
        <f t="shared" si="4"/>
        <v>21</v>
      </c>
      <c r="AD55" s="172">
        <f t="shared" si="4"/>
        <v>0</v>
      </c>
      <c r="AE55" s="172">
        <f t="shared" si="4"/>
        <v>0</v>
      </c>
      <c r="AF55" s="172">
        <f t="shared" si="4"/>
        <v>0</v>
      </c>
      <c r="AG55" s="172">
        <f t="shared" si="4"/>
        <v>0</v>
      </c>
      <c r="AH55" s="172">
        <f t="shared" si="4"/>
        <v>61</v>
      </c>
      <c r="AI55" s="172">
        <f t="shared" si="4"/>
        <v>229</v>
      </c>
      <c r="AJ55" s="172">
        <f t="shared" si="4"/>
        <v>19</v>
      </c>
      <c r="AK55" s="172">
        <f t="shared" si="4"/>
        <v>108</v>
      </c>
      <c r="AL55" s="172">
        <f t="shared" si="4"/>
        <v>126</v>
      </c>
      <c r="AM55" s="172">
        <f t="shared" si="4"/>
        <v>0</v>
      </c>
      <c r="AN55" s="195">
        <f t="shared" si="4"/>
        <v>75</v>
      </c>
      <c r="AO55" s="193">
        <f t="shared" si="4"/>
        <v>272</v>
      </c>
      <c r="AP55" s="172">
        <f t="shared" si="4"/>
        <v>272</v>
      </c>
      <c r="AQ55" s="172">
        <f t="shared" si="4"/>
        <v>0</v>
      </c>
      <c r="AR55" s="172">
        <f t="shared" si="4"/>
        <v>220</v>
      </c>
      <c r="AS55" s="172">
        <f t="shared" si="4"/>
        <v>47</v>
      </c>
      <c r="AT55" s="172">
        <f t="shared" si="4"/>
        <v>178</v>
      </c>
      <c r="AU55" s="172">
        <f t="shared" si="4"/>
        <v>42</v>
      </c>
      <c r="AV55" s="172">
        <f t="shared" si="4"/>
        <v>3</v>
      </c>
      <c r="AW55" s="172">
        <f t="shared" si="4"/>
        <v>7</v>
      </c>
      <c r="AX55" s="194">
        <f t="shared" si="4"/>
        <v>186</v>
      </c>
      <c r="AY55" s="171">
        <f t="shared" si="4"/>
        <v>47</v>
      </c>
      <c r="AZ55" s="172">
        <f t="shared" si="4"/>
        <v>21</v>
      </c>
      <c r="BA55" s="195">
        <f t="shared" si="4"/>
        <v>7</v>
      </c>
      <c r="BB55" s="243">
        <f t="shared" si="4"/>
        <v>4</v>
      </c>
      <c r="BC55" s="171">
        <f t="shared" si="4"/>
        <v>148</v>
      </c>
      <c r="BD55" s="172">
        <f t="shared" si="4"/>
        <v>148</v>
      </c>
      <c r="BE55" s="172">
        <f t="shared" si="4"/>
        <v>0</v>
      </c>
      <c r="BF55" s="172">
        <f t="shared" si="4"/>
        <v>128</v>
      </c>
      <c r="BG55" s="172">
        <f t="shared" si="4"/>
        <v>21</v>
      </c>
      <c r="BH55" s="195">
        <f t="shared" si="4"/>
        <v>91</v>
      </c>
      <c r="BI55" s="317">
        <f t="shared" si="4"/>
        <v>0</v>
      </c>
      <c r="BJ55" s="317">
        <f t="shared" si="4"/>
        <v>0</v>
      </c>
    </row>
    <row r="56" spans="1:62">
      <c r="A56" s="312" t="s">
        <v>434</v>
      </c>
      <c r="B56" s="126">
        <v>22</v>
      </c>
      <c r="C56" s="168">
        <v>0</v>
      </c>
      <c r="D56" s="169">
        <v>3112.2</v>
      </c>
      <c r="E56" s="169">
        <v>26533.9</v>
      </c>
      <c r="F56" s="191">
        <v>15</v>
      </c>
      <c r="G56" s="167">
        <v>19</v>
      </c>
      <c r="H56" s="168">
        <v>0</v>
      </c>
      <c r="I56" s="169">
        <v>25348.66</v>
      </c>
      <c r="J56" s="169">
        <v>2658.6</v>
      </c>
      <c r="K56" s="169">
        <v>22690.06</v>
      </c>
      <c r="L56" s="170">
        <v>5.6</v>
      </c>
      <c r="M56" s="190">
        <v>19</v>
      </c>
      <c r="N56" s="168">
        <v>19</v>
      </c>
      <c r="O56" s="168">
        <v>0</v>
      </c>
      <c r="P56" s="168">
        <v>16</v>
      </c>
      <c r="Q56" s="168">
        <v>7</v>
      </c>
      <c r="R56" s="168">
        <v>10</v>
      </c>
      <c r="S56" s="168">
        <v>1</v>
      </c>
      <c r="T56" s="168">
        <v>5</v>
      </c>
      <c r="U56" s="168">
        <v>7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18</v>
      </c>
      <c r="AJ56" s="168">
        <v>1</v>
      </c>
      <c r="AK56" s="168">
        <v>6</v>
      </c>
      <c r="AL56" s="168">
        <v>6</v>
      </c>
      <c r="AM56" s="168">
        <v>0</v>
      </c>
      <c r="AN56" s="192">
        <v>7</v>
      </c>
      <c r="AO56" s="190">
        <v>23</v>
      </c>
      <c r="AP56" s="168">
        <v>23</v>
      </c>
      <c r="AQ56" s="168">
        <v>0</v>
      </c>
      <c r="AR56" s="168">
        <v>20</v>
      </c>
      <c r="AS56" s="168">
        <v>8</v>
      </c>
      <c r="AT56" s="168">
        <v>11</v>
      </c>
      <c r="AU56" s="168">
        <v>8</v>
      </c>
      <c r="AV56" s="168">
        <v>0</v>
      </c>
      <c r="AW56" s="168">
        <v>0</v>
      </c>
      <c r="AX56" s="191">
        <v>7</v>
      </c>
      <c r="AY56" s="167">
        <v>4</v>
      </c>
      <c r="AZ56" s="168">
        <v>3</v>
      </c>
      <c r="BA56" s="192">
        <v>18</v>
      </c>
      <c r="BB56" s="242">
        <v>12</v>
      </c>
      <c r="BC56" s="167">
        <v>5</v>
      </c>
      <c r="BD56" s="168">
        <v>5</v>
      </c>
      <c r="BE56" s="168">
        <v>0</v>
      </c>
      <c r="BF56" s="168">
        <v>4</v>
      </c>
      <c r="BG56" s="168">
        <v>1</v>
      </c>
      <c r="BH56" s="192">
        <v>3</v>
      </c>
      <c r="BI56" s="315">
        <v>0</v>
      </c>
      <c r="BJ56" s="315">
        <v>0</v>
      </c>
    </row>
    <row r="57" spans="1:62">
      <c r="A57" s="312" t="s">
        <v>435</v>
      </c>
      <c r="B57" s="126">
        <v>75</v>
      </c>
      <c r="C57" s="168">
        <v>2</v>
      </c>
      <c r="D57" s="169">
        <v>11196</v>
      </c>
      <c r="E57" s="169">
        <v>75293.710000000006</v>
      </c>
      <c r="F57" s="191">
        <v>13</v>
      </c>
      <c r="G57" s="167">
        <v>67</v>
      </c>
      <c r="H57" s="168">
        <v>1</v>
      </c>
      <c r="I57" s="169">
        <v>80572.47</v>
      </c>
      <c r="J57" s="169">
        <v>10934.4</v>
      </c>
      <c r="K57" s="169">
        <v>69638.070000000007</v>
      </c>
      <c r="L57" s="170">
        <v>5.4</v>
      </c>
      <c r="M57" s="190">
        <v>67</v>
      </c>
      <c r="N57" s="168">
        <v>67</v>
      </c>
      <c r="O57" s="168">
        <v>0</v>
      </c>
      <c r="P57" s="168">
        <v>49</v>
      </c>
      <c r="Q57" s="168">
        <v>18</v>
      </c>
      <c r="R57" s="168">
        <v>49</v>
      </c>
      <c r="S57" s="168">
        <v>7</v>
      </c>
      <c r="T57" s="168">
        <v>16</v>
      </c>
      <c r="U57" s="168">
        <v>36</v>
      </c>
      <c r="V57" s="168">
        <v>0</v>
      </c>
      <c r="W57" s="168">
        <v>2</v>
      </c>
      <c r="X57" s="168">
        <v>0</v>
      </c>
      <c r="Y57" s="168">
        <v>0</v>
      </c>
      <c r="Z57" s="168">
        <v>6</v>
      </c>
      <c r="AA57" s="168">
        <v>0</v>
      </c>
      <c r="AB57" s="168">
        <v>0</v>
      </c>
      <c r="AC57" s="168">
        <v>7</v>
      </c>
      <c r="AD57" s="168">
        <v>0</v>
      </c>
      <c r="AE57" s="168">
        <v>0</v>
      </c>
      <c r="AF57" s="168">
        <v>0</v>
      </c>
      <c r="AG57" s="168">
        <v>0</v>
      </c>
      <c r="AH57" s="168">
        <v>13</v>
      </c>
      <c r="AI57" s="168">
        <v>48</v>
      </c>
      <c r="AJ57" s="168">
        <v>6</v>
      </c>
      <c r="AK57" s="168">
        <v>26</v>
      </c>
      <c r="AL57" s="168">
        <v>28</v>
      </c>
      <c r="AM57" s="168">
        <v>0</v>
      </c>
      <c r="AN57" s="192">
        <v>13</v>
      </c>
      <c r="AO57" s="190">
        <v>34</v>
      </c>
      <c r="AP57" s="168">
        <v>34</v>
      </c>
      <c r="AQ57" s="168">
        <v>0</v>
      </c>
      <c r="AR57" s="168">
        <v>23</v>
      </c>
      <c r="AS57" s="168">
        <v>13</v>
      </c>
      <c r="AT57" s="168">
        <v>26</v>
      </c>
      <c r="AU57" s="168">
        <v>10</v>
      </c>
      <c r="AV57" s="168">
        <v>4</v>
      </c>
      <c r="AW57" s="168">
        <v>0</v>
      </c>
      <c r="AX57" s="191">
        <v>20</v>
      </c>
      <c r="AY57" s="167">
        <v>11</v>
      </c>
      <c r="AZ57" s="168">
        <v>3</v>
      </c>
      <c r="BA57" s="192">
        <v>0</v>
      </c>
      <c r="BB57" s="242">
        <v>0</v>
      </c>
      <c r="BC57" s="167">
        <v>40</v>
      </c>
      <c r="BD57" s="168">
        <v>40</v>
      </c>
      <c r="BE57" s="168">
        <v>0</v>
      </c>
      <c r="BF57" s="168">
        <v>31</v>
      </c>
      <c r="BG57" s="168">
        <v>8</v>
      </c>
      <c r="BH57" s="192">
        <v>29</v>
      </c>
      <c r="BI57" s="315">
        <v>0</v>
      </c>
      <c r="BJ57" s="315">
        <v>0</v>
      </c>
    </row>
    <row r="58" spans="1:62">
      <c r="A58" s="312" t="s">
        <v>436</v>
      </c>
      <c r="B58" s="126">
        <v>0</v>
      </c>
      <c r="C58" s="168">
        <v>0</v>
      </c>
      <c r="D58" s="169">
        <v>0</v>
      </c>
      <c r="E58" s="169">
        <v>0</v>
      </c>
      <c r="F58" s="191">
        <v>0</v>
      </c>
      <c r="G58" s="167">
        <v>0</v>
      </c>
      <c r="H58" s="168">
        <v>0</v>
      </c>
      <c r="I58" s="169">
        <v>0</v>
      </c>
      <c r="J58" s="169">
        <v>0</v>
      </c>
      <c r="K58" s="169">
        <v>0</v>
      </c>
      <c r="L58" s="170">
        <v>0</v>
      </c>
      <c r="M58" s="190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0</v>
      </c>
      <c r="AB58" s="168">
        <v>0</v>
      </c>
      <c r="AC58" s="168">
        <v>0</v>
      </c>
      <c r="AD58" s="168">
        <v>0</v>
      </c>
      <c r="AE58" s="168">
        <v>0</v>
      </c>
      <c r="AF58" s="168">
        <v>0</v>
      </c>
      <c r="AG58" s="168">
        <v>0</v>
      </c>
      <c r="AH58" s="168">
        <v>0</v>
      </c>
      <c r="AI58" s="168">
        <v>0</v>
      </c>
      <c r="AJ58" s="168">
        <v>0</v>
      </c>
      <c r="AK58" s="168">
        <v>0</v>
      </c>
      <c r="AL58" s="168">
        <v>0</v>
      </c>
      <c r="AM58" s="168">
        <v>0</v>
      </c>
      <c r="AN58" s="192">
        <v>0</v>
      </c>
      <c r="AO58" s="190">
        <v>0</v>
      </c>
      <c r="AP58" s="168">
        <v>0</v>
      </c>
      <c r="AQ58" s="168">
        <v>0</v>
      </c>
      <c r="AR58" s="168">
        <v>0</v>
      </c>
      <c r="AS58" s="168">
        <v>0</v>
      </c>
      <c r="AT58" s="168">
        <v>0</v>
      </c>
      <c r="AU58" s="168">
        <v>0</v>
      </c>
      <c r="AV58" s="168">
        <v>0</v>
      </c>
      <c r="AW58" s="168">
        <v>0</v>
      </c>
      <c r="AX58" s="191">
        <v>0</v>
      </c>
      <c r="AY58" s="167">
        <v>0</v>
      </c>
      <c r="AZ58" s="168">
        <v>0</v>
      </c>
      <c r="BA58" s="192">
        <v>0</v>
      </c>
      <c r="BB58" s="242">
        <v>0</v>
      </c>
      <c r="BC58" s="167">
        <v>0</v>
      </c>
      <c r="BD58" s="168">
        <v>0</v>
      </c>
      <c r="BE58" s="168">
        <v>0</v>
      </c>
      <c r="BF58" s="168">
        <v>0</v>
      </c>
      <c r="BG58" s="168">
        <v>0</v>
      </c>
      <c r="BH58" s="192">
        <v>0</v>
      </c>
      <c r="BI58" s="315">
        <v>0</v>
      </c>
      <c r="BJ58" s="315">
        <v>0</v>
      </c>
    </row>
    <row r="59" spans="1:62">
      <c r="A59" s="312" t="s">
        <v>437</v>
      </c>
      <c r="B59" s="126">
        <v>50</v>
      </c>
      <c r="C59" s="168">
        <v>1</v>
      </c>
      <c r="D59" s="169">
        <v>8006.4</v>
      </c>
      <c r="E59" s="169">
        <v>63887.41</v>
      </c>
      <c r="F59" s="191">
        <v>21</v>
      </c>
      <c r="G59" s="167">
        <v>56</v>
      </c>
      <c r="H59" s="168">
        <v>1</v>
      </c>
      <c r="I59" s="169">
        <v>71674.679999999993</v>
      </c>
      <c r="J59" s="169">
        <v>9120</v>
      </c>
      <c r="K59" s="169">
        <v>62554.68</v>
      </c>
      <c r="L59" s="170">
        <v>5.9</v>
      </c>
      <c r="M59" s="190">
        <v>56</v>
      </c>
      <c r="N59" s="168">
        <v>56</v>
      </c>
      <c r="O59" s="168">
        <v>0</v>
      </c>
      <c r="P59" s="168">
        <v>43</v>
      </c>
      <c r="Q59" s="168">
        <v>12</v>
      </c>
      <c r="R59" s="168">
        <v>38</v>
      </c>
      <c r="S59" s="168">
        <v>6</v>
      </c>
      <c r="T59" s="168">
        <v>17</v>
      </c>
      <c r="U59" s="168">
        <v>23</v>
      </c>
      <c r="V59" s="168">
        <v>1</v>
      </c>
      <c r="W59" s="168">
        <v>0</v>
      </c>
      <c r="X59" s="168">
        <v>0</v>
      </c>
      <c r="Y59" s="168">
        <v>0</v>
      </c>
      <c r="Z59" s="168">
        <v>0</v>
      </c>
      <c r="AA59" s="168">
        <v>0</v>
      </c>
      <c r="AB59" s="168">
        <v>0</v>
      </c>
      <c r="AC59" s="168">
        <v>6</v>
      </c>
      <c r="AD59" s="168">
        <v>0</v>
      </c>
      <c r="AE59" s="168">
        <v>0</v>
      </c>
      <c r="AF59" s="168">
        <v>0</v>
      </c>
      <c r="AG59" s="168">
        <v>0</v>
      </c>
      <c r="AH59" s="168">
        <v>10</v>
      </c>
      <c r="AI59" s="168">
        <v>37</v>
      </c>
      <c r="AJ59" s="168">
        <v>9</v>
      </c>
      <c r="AK59" s="168">
        <v>24</v>
      </c>
      <c r="AL59" s="168">
        <v>24</v>
      </c>
      <c r="AM59" s="168">
        <v>0</v>
      </c>
      <c r="AN59" s="192">
        <v>8</v>
      </c>
      <c r="AO59" s="190">
        <v>60</v>
      </c>
      <c r="AP59" s="168">
        <v>60</v>
      </c>
      <c r="AQ59" s="168">
        <v>0</v>
      </c>
      <c r="AR59" s="168">
        <v>46</v>
      </c>
      <c r="AS59" s="168">
        <v>16</v>
      </c>
      <c r="AT59" s="168">
        <v>42</v>
      </c>
      <c r="AU59" s="168">
        <v>5</v>
      </c>
      <c r="AV59" s="168">
        <v>3</v>
      </c>
      <c r="AW59" s="168">
        <v>0</v>
      </c>
      <c r="AX59" s="191">
        <v>23</v>
      </c>
      <c r="AY59" s="167">
        <v>2</v>
      </c>
      <c r="AZ59" s="168">
        <v>0</v>
      </c>
      <c r="BA59" s="192">
        <v>1</v>
      </c>
      <c r="BB59" s="242">
        <v>0</v>
      </c>
      <c r="BC59" s="167">
        <v>9</v>
      </c>
      <c r="BD59" s="168">
        <v>9</v>
      </c>
      <c r="BE59" s="168">
        <v>0</v>
      </c>
      <c r="BF59" s="168">
        <v>7</v>
      </c>
      <c r="BG59" s="168">
        <v>2</v>
      </c>
      <c r="BH59" s="192">
        <v>6</v>
      </c>
      <c r="BI59" s="315">
        <v>0</v>
      </c>
      <c r="BJ59" s="315">
        <v>0</v>
      </c>
    </row>
    <row r="60" spans="1:62">
      <c r="A60" s="312" t="s">
        <v>438</v>
      </c>
      <c r="B60" s="126">
        <v>43</v>
      </c>
      <c r="C60" s="168">
        <v>0</v>
      </c>
      <c r="D60" s="169">
        <v>6501.6</v>
      </c>
      <c r="E60" s="169">
        <v>54810.239999999998</v>
      </c>
      <c r="F60" s="191">
        <v>27</v>
      </c>
      <c r="G60" s="167">
        <v>44</v>
      </c>
      <c r="H60" s="168">
        <v>0</v>
      </c>
      <c r="I60" s="169">
        <v>62680.62</v>
      </c>
      <c r="J60" s="169">
        <v>6643.2</v>
      </c>
      <c r="K60" s="169">
        <v>56037.42</v>
      </c>
      <c r="L60" s="170">
        <v>6</v>
      </c>
      <c r="M60" s="190">
        <v>44</v>
      </c>
      <c r="N60" s="168">
        <v>44</v>
      </c>
      <c r="O60" s="168">
        <v>0</v>
      </c>
      <c r="P60" s="168">
        <v>33</v>
      </c>
      <c r="Q60" s="168">
        <v>8</v>
      </c>
      <c r="R60" s="168">
        <v>30</v>
      </c>
      <c r="S60" s="168">
        <v>7</v>
      </c>
      <c r="T60" s="168">
        <v>10</v>
      </c>
      <c r="U60" s="168">
        <v>19</v>
      </c>
      <c r="V60" s="168">
        <v>0</v>
      </c>
      <c r="W60" s="168">
        <v>0</v>
      </c>
      <c r="X60" s="168">
        <v>0</v>
      </c>
      <c r="Y60" s="168">
        <v>0</v>
      </c>
      <c r="Z60" s="168">
        <v>2</v>
      </c>
      <c r="AA60" s="168">
        <v>0</v>
      </c>
      <c r="AB60" s="168">
        <v>0</v>
      </c>
      <c r="AC60" s="168">
        <v>2</v>
      </c>
      <c r="AD60" s="168">
        <v>0</v>
      </c>
      <c r="AE60" s="168">
        <v>0</v>
      </c>
      <c r="AF60" s="168">
        <v>0</v>
      </c>
      <c r="AG60" s="168">
        <v>0</v>
      </c>
      <c r="AH60" s="168">
        <v>12</v>
      </c>
      <c r="AI60" s="168">
        <v>28</v>
      </c>
      <c r="AJ60" s="168">
        <v>4</v>
      </c>
      <c r="AK60" s="168">
        <v>23</v>
      </c>
      <c r="AL60" s="168">
        <v>19</v>
      </c>
      <c r="AM60" s="168">
        <v>0</v>
      </c>
      <c r="AN60" s="192">
        <v>2</v>
      </c>
      <c r="AO60" s="190">
        <v>40</v>
      </c>
      <c r="AP60" s="168">
        <v>40</v>
      </c>
      <c r="AQ60" s="168">
        <v>0</v>
      </c>
      <c r="AR60" s="168">
        <v>32</v>
      </c>
      <c r="AS60" s="168">
        <v>2</v>
      </c>
      <c r="AT60" s="168">
        <v>26</v>
      </c>
      <c r="AU60" s="168">
        <v>2</v>
      </c>
      <c r="AV60" s="168">
        <v>0</v>
      </c>
      <c r="AW60" s="168">
        <v>0</v>
      </c>
      <c r="AX60" s="191">
        <v>24</v>
      </c>
      <c r="AY60" s="167">
        <v>1</v>
      </c>
      <c r="AZ60" s="168">
        <v>0</v>
      </c>
      <c r="BA60" s="192">
        <v>0</v>
      </c>
      <c r="BB60" s="242">
        <v>0</v>
      </c>
      <c r="BC60" s="167">
        <v>16</v>
      </c>
      <c r="BD60" s="168">
        <v>16</v>
      </c>
      <c r="BE60" s="168">
        <v>0</v>
      </c>
      <c r="BF60" s="168">
        <v>11</v>
      </c>
      <c r="BG60" s="168">
        <v>6</v>
      </c>
      <c r="BH60" s="192">
        <v>12</v>
      </c>
      <c r="BI60" s="315">
        <v>0</v>
      </c>
      <c r="BJ60" s="315">
        <v>0</v>
      </c>
    </row>
    <row r="61" spans="1:62">
      <c r="A61" s="312" t="s">
        <v>439</v>
      </c>
      <c r="B61" s="126">
        <v>68</v>
      </c>
      <c r="C61" s="168">
        <v>4</v>
      </c>
      <c r="D61" s="169">
        <v>12892.8</v>
      </c>
      <c r="E61" s="169">
        <v>75004.88</v>
      </c>
      <c r="F61" s="191">
        <v>16</v>
      </c>
      <c r="G61" s="167">
        <v>53</v>
      </c>
      <c r="H61" s="168">
        <v>4</v>
      </c>
      <c r="I61" s="169">
        <v>68544.98</v>
      </c>
      <c r="J61" s="169">
        <v>10624.8</v>
      </c>
      <c r="K61" s="169">
        <v>57920.18</v>
      </c>
      <c r="L61" s="170">
        <v>5.9</v>
      </c>
      <c r="M61" s="190">
        <v>53</v>
      </c>
      <c r="N61" s="168">
        <v>53</v>
      </c>
      <c r="O61" s="168">
        <v>0</v>
      </c>
      <c r="P61" s="168">
        <v>43</v>
      </c>
      <c r="Q61" s="168">
        <v>14</v>
      </c>
      <c r="R61" s="168">
        <v>33</v>
      </c>
      <c r="S61" s="168">
        <v>11</v>
      </c>
      <c r="T61" s="168">
        <v>9</v>
      </c>
      <c r="U61" s="168">
        <v>18</v>
      </c>
      <c r="V61" s="168">
        <v>0</v>
      </c>
      <c r="W61" s="168">
        <v>1</v>
      </c>
      <c r="X61" s="168">
        <v>0</v>
      </c>
      <c r="Y61" s="168">
        <v>0</v>
      </c>
      <c r="Z61" s="168">
        <v>1</v>
      </c>
      <c r="AA61" s="168">
        <v>1</v>
      </c>
      <c r="AB61" s="168">
        <v>0</v>
      </c>
      <c r="AC61" s="168">
        <v>3</v>
      </c>
      <c r="AD61" s="168">
        <v>0</v>
      </c>
      <c r="AE61" s="168">
        <v>0</v>
      </c>
      <c r="AF61" s="168">
        <v>0</v>
      </c>
      <c r="AG61" s="168">
        <v>0</v>
      </c>
      <c r="AH61" s="168">
        <v>10</v>
      </c>
      <c r="AI61" s="168">
        <v>42</v>
      </c>
      <c r="AJ61" s="168">
        <v>1</v>
      </c>
      <c r="AK61" s="168">
        <v>10</v>
      </c>
      <c r="AL61" s="168">
        <v>33</v>
      </c>
      <c r="AM61" s="168">
        <v>0</v>
      </c>
      <c r="AN61" s="192">
        <v>10</v>
      </c>
      <c r="AO61" s="190">
        <v>51</v>
      </c>
      <c r="AP61" s="168">
        <v>51</v>
      </c>
      <c r="AQ61" s="168">
        <v>0</v>
      </c>
      <c r="AR61" s="168">
        <v>43</v>
      </c>
      <c r="AS61" s="168">
        <v>15</v>
      </c>
      <c r="AT61" s="168">
        <v>34</v>
      </c>
      <c r="AU61" s="168">
        <v>7</v>
      </c>
      <c r="AV61" s="168">
        <v>3</v>
      </c>
      <c r="AW61" s="168">
        <v>1</v>
      </c>
      <c r="AX61" s="191">
        <v>25</v>
      </c>
      <c r="AY61" s="167">
        <v>18</v>
      </c>
      <c r="AZ61" s="168">
        <v>5</v>
      </c>
      <c r="BA61" s="192">
        <v>18</v>
      </c>
      <c r="BB61" s="242">
        <v>54</v>
      </c>
      <c r="BC61" s="167">
        <v>9</v>
      </c>
      <c r="BD61" s="168">
        <v>9</v>
      </c>
      <c r="BE61" s="168">
        <v>0</v>
      </c>
      <c r="BF61" s="168">
        <v>7</v>
      </c>
      <c r="BG61" s="168">
        <v>2</v>
      </c>
      <c r="BH61" s="192">
        <v>2</v>
      </c>
      <c r="BI61" s="315">
        <v>0</v>
      </c>
      <c r="BJ61" s="315">
        <v>0</v>
      </c>
    </row>
    <row r="62" spans="1:62">
      <c r="A62" s="312" t="s">
        <v>440</v>
      </c>
      <c r="B62" s="126">
        <v>35</v>
      </c>
      <c r="C62" s="168">
        <v>0</v>
      </c>
      <c r="D62" s="169">
        <v>5216.3999999999996</v>
      </c>
      <c r="E62" s="169">
        <v>38814.21</v>
      </c>
      <c r="F62" s="191">
        <v>7</v>
      </c>
      <c r="G62" s="167">
        <v>33</v>
      </c>
      <c r="H62" s="168">
        <v>1</v>
      </c>
      <c r="I62" s="169">
        <v>42052.95</v>
      </c>
      <c r="J62" s="169">
        <v>5703.6</v>
      </c>
      <c r="K62" s="169">
        <v>36349.35</v>
      </c>
      <c r="L62" s="170">
        <v>5.9</v>
      </c>
      <c r="M62" s="190">
        <v>33</v>
      </c>
      <c r="N62" s="168">
        <v>33</v>
      </c>
      <c r="O62" s="168">
        <v>0</v>
      </c>
      <c r="P62" s="168">
        <v>31</v>
      </c>
      <c r="Q62" s="168">
        <v>9</v>
      </c>
      <c r="R62" s="168">
        <v>24</v>
      </c>
      <c r="S62" s="168">
        <v>0</v>
      </c>
      <c r="T62" s="168">
        <v>13</v>
      </c>
      <c r="U62" s="168">
        <v>15</v>
      </c>
      <c r="V62" s="168">
        <v>0</v>
      </c>
      <c r="W62" s="168">
        <v>0</v>
      </c>
      <c r="X62" s="168">
        <v>0</v>
      </c>
      <c r="Y62" s="168">
        <v>0</v>
      </c>
      <c r="Z62" s="168">
        <v>2</v>
      </c>
      <c r="AA62" s="168">
        <v>0</v>
      </c>
      <c r="AB62" s="168">
        <v>0</v>
      </c>
      <c r="AC62" s="168">
        <v>3</v>
      </c>
      <c r="AD62" s="168">
        <v>0</v>
      </c>
      <c r="AE62" s="168">
        <v>0</v>
      </c>
      <c r="AF62" s="168">
        <v>0</v>
      </c>
      <c r="AG62" s="168">
        <v>0</v>
      </c>
      <c r="AH62" s="168">
        <v>1</v>
      </c>
      <c r="AI62" s="168">
        <v>29</v>
      </c>
      <c r="AJ62" s="168">
        <v>3</v>
      </c>
      <c r="AK62" s="168">
        <v>18</v>
      </c>
      <c r="AL62" s="168">
        <v>15</v>
      </c>
      <c r="AM62" s="168">
        <v>0</v>
      </c>
      <c r="AN62" s="192">
        <v>0</v>
      </c>
      <c r="AO62" s="190">
        <v>28</v>
      </c>
      <c r="AP62" s="168">
        <v>28</v>
      </c>
      <c r="AQ62" s="168">
        <v>0</v>
      </c>
      <c r="AR62" s="168">
        <v>26</v>
      </c>
      <c r="AS62" s="168">
        <v>8</v>
      </c>
      <c r="AT62" s="168">
        <v>20</v>
      </c>
      <c r="AU62" s="168">
        <v>5</v>
      </c>
      <c r="AV62" s="168">
        <v>0</v>
      </c>
      <c r="AW62" s="168">
        <v>0</v>
      </c>
      <c r="AX62" s="191">
        <v>18</v>
      </c>
      <c r="AY62" s="167">
        <v>9</v>
      </c>
      <c r="AZ62" s="168">
        <v>6</v>
      </c>
      <c r="BA62" s="192">
        <v>2</v>
      </c>
      <c r="BB62" s="242">
        <v>16</v>
      </c>
      <c r="BC62" s="167">
        <v>5</v>
      </c>
      <c r="BD62" s="168">
        <v>5</v>
      </c>
      <c r="BE62" s="168">
        <v>0</v>
      </c>
      <c r="BF62" s="168">
        <v>5</v>
      </c>
      <c r="BG62" s="168">
        <v>1</v>
      </c>
      <c r="BH62" s="192">
        <v>4</v>
      </c>
      <c r="BI62" s="315">
        <v>0</v>
      </c>
      <c r="BJ62" s="315">
        <v>0</v>
      </c>
    </row>
    <row r="63" spans="1:62">
      <c r="A63" s="312" t="s">
        <v>441</v>
      </c>
      <c r="B63" s="126">
        <v>342</v>
      </c>
      <c r="C63" s="168">
        <v>0</v>
      </c>
      <c r="D63" s="169">
        <v>47191.8</v>
      </c>
      <c r="E63" s="169">
        <v>367774.26</v>
      </c>
      <c r="F63" s="191">
        <v>86</v>
      </c>
      <c r="G63" s="167">
        <v>345</v>
      </c>
      <c r="H63" s="168">
        <v>0</v>
      </c>
      <c r="I63" s="169">
        <v>421224.19</v>
      </c>
      <c r="J63" s="169">
        <v>47569.8</v>
      </c>
      <c r="K63" s="169">
        <v>373654.39</v>
      </c>
      <c r="L63" s="170">
        <v>5.7</v>
      </c>
      <c r="M63" s="190">
        <v>345</v>
      </c>
      <c r="N63" s="168">
        <v>345</v>
      </c>
      <c r="O63" s="168">
        <v>0</v>
      </c>
      <c r="P63" s="168">
        <v>242</v>
      </c>
      <c r="Q63" s="168">
        <v>51</v>
      </c>
      <c r="R63" s="168">
        <v>250</v>
      </c>
      <c r="S63" s="168">
        <v>17</v>
      </c>
      <c r="T63" s="168">
        <v>82</v>
      </c>
      <c r="U63" s="168">
        <v>203</v>
      </c>
      <c r="V63" s="168">
        <v>0</v>
      </c>
      <c r="W63" s="168">
        <v>0</v>
      </c>
      <c r="X63" s="168">
        <v>0</v>
      </c>
      <c r="Y63" s="168">
        <v>0</v>
      </c>
      <c r="Z63" s="168">
        <v>26</v>
      </c>
      <c r="AA63" s="168">
        <v>3</v>
      </c>
      <c r="AB63" s="168">
        <v>0</v>
      </c>
      <c r="AC63" s="168">
        <v>15</v>
      </c>
      <c r="AD63" s="168">
        <v>1</v>
      </c>
      <c r="AE63" s="168">
        <v>0</v>
      </c>
      <c r="AF63" s="168">
        <v>0</v>
      </c>
      <c r="AG63" s="168">
        <v>0</v>
      </c>
      <c r="AH63" s="168">
        <v>70</v>
      </c>
      <c r="AI63" s="168">
        <v>231</v>
      </c>
      <c r="AJ63" s="168">
        <v>44</v>
      </c>
      <c r="AK63" s="168">
        <v>180</v>
      </c>
      <c r="AL63" s="168">
        <v>135</v>
      </c>
      <c r="AM63" s="168">
        <v>0</v>
      </c>
      <c r="AN63" s="192">
        <v>30</v>
      </c>
      <c r="AO63" s="190">
        <v>158</v>
      </c>
      <c r="AP63" s="168">
        <v>158</v>
      </c>
      <c r="AQ63" s="168">
        <v>0</v>
      </c>
      <c r="AR63" s="168">
        <v>107</v>
      </c>
      <c r="AS63" s="168">
        <v>18</v>
      </c>
      <c r="AT63" s="168">
        <v>111</v>
      </c>
      <c r="AU63" s="168">
        <v>10</v>
      </c>
      <c r="AV63" s="168">
        <v>0</v>
      </c>
      <c r="AW63" s="168">
        <v>0</v>
      </c>
      <c r="AX63" s="191">
        <v>148</v>
      </c>
      <c r="AY63" s="167">
        <v>48</v>
      </c>
      <c r="AZ63" s="168">
        <v>86</v>
      </c>
      <c r="BA63" s="192">
        <v>102</v>
      </c>
      <c r="BB63" s="242">
        <v>0</v>
      </c>
      <c r="BC63" s="167">
        <v>203</v>
      </c>
      <c r="BD63" s="168">
        <v>203</v>
      </c>
      <c r="BE63" s="168">
        <v>0</v>
      </c>
      <c r="BF63" s="168">
        <v>146</v>
      </c>
      <c r="BG63" s="168">
        <v>35</v>
      </c>
      <c r="BH63" s="192">
        <v>152</v>
      </c>
      <c r="BI63" s="315">
        <v>0</v>
      </c>
      <c r="BJ63" s="315">
        <v>0</v>
      </c>
    </row>
    <row r="64" spans="1:62">
      <c r="A64" s="312" t="s">
        <v>442</v>
      </c>
      <c r="B64" s="126">
        <v>619</v>
      </c>
      <c r="C64" s="168">
        <v>0</v>
      </c>
      <c r="D64" s="169">
        <v>88804.800000000003</v>
      </c>
      <c r="E64" s="169">
        <v>661234.81999999995</v>
      </c>
      <c r="F64" s="191">
        <v>259</v>
      </c>
      <c r="G64" s="167">
        <v>594</v>
      </c>
      <c r="H64" s="168">
        <v>0</v>
      </c>
      <c r="I64" s="169">
        <v>718103.38</v>
      </c>
      <c r="J64" s="169">
        <v>85075.199999999997</v>
      </c>
      <c r="K64" s="169">
        <v>633028.18000000005</v>
      </c>
      <c r="L64" s="170">
        <v>5.7</v>
      </c>
      <c r="M64" s="190">
        <v>594</v>
      </c>
      <c r="N64" s="168">
        <v>594</v>
      </c>
      <c r="O64" s="168">
        <v>0</v>
      </c>
      <c r="P64" s="168">
        <v>382</v>
      </c>
      <c r="Q64" s="168">
        <v>74</v>
      </c>
      <c r="R64" s="168">
        <v>320</v>
      </c>
      <c r="S64" s="168">
        <v>75</v>
      </c>
      <c r="T64" s="168">
        <v>59</v>
      </c>
      <c r="U64" s="168">
        <v>217</v>
      </c>
      <c r="V64" s="168">
        <v>7</v>
      </c>
      <c r="W64" s="168">
        <v>0</v>
      </c>
      <c r="X64" s="168">
        <v>0</v>
      </c>
      <c r="Y64" s="168">
        <v>0</v>
      </c>
      <c r="Z64" s="168">
        <v>10</v>
      </c>
      <c r="AA64" s="168">
        <v>3</v>
      </c>
      <c r="AB64" s="168">
        <v>0</v>
      </c>
      <c r="AC64" s="168">
        <v>25</v>
      </c>
      <c r="AD64" s="168">
        <v>0</v>
      </c>
      <c r="AE64" s="168">
        <v>0</v>
      </c>
      <c r="AF64" s="168">
        <v>0</v>
      </c>
      <c r="AG64" s="168">
        <v>0</v>
      </c>
      <c r="AH64" s="168">
        <v>167</v>
      </c>
      <c r="AI64" s="168">
        <v>381</v>
      </c>
      <c r="AJ64" s="168">
        <v>46</v>
      </c>
      <c r="AK64" s="168">
        <v>176</v>
      </c>
      <c r="AL64" s="168">
        <v>349</v>
      </c>
      <c r="AM64" s="168">
        <v>0</v>
      </c>
      <c r="AN64" s="192">
        <v>69</v>
      </c>
      <c r="AO64" s="190">
        <v>498</v>
      </c>
      <c r="AP64" s="168">
        <v>498</v>
      </c>
      <c r="AQ64" s="168">
        <v>0</v>
      </c>
      <c r="AR64" s="168">
        <v>310</v>
      </c>
      <c r="AS64" s="168">
        <v>59</v>
      </c>
      <c r="AT64" s="168">
        <v>251</v>
      </c>
      <c r="AU64" s="168">
        <v>76</v>
      </c>
      <c r="AV64" s="168">
        <v>13</v>
      </c>
      <c r="AW64" s="168">
        <v>4</v>
      </c>
      <c r="AX64" s="191">
        <v>387</v>
      </c>
      <c r="AY64" s="167">
        <v>46</v>
      </c>
      <c r="AZ64" s="168">
        <v>16</v>
      </c>
      <c r="BA64" s="192">
        <v>77</v>
      </c>
      <c r="BB64" s="242">
        <v>10</v>
      </c>
      <c r="BC64" s="167">
        <v>241</v>
      </c>
      <c r="BD64" s="168">
        <v>241</v>
      </c>
      <c r="BE64" s="168">
        <v>0</v>
      </c>
      <c r="BF64" s="168">
        <v>162</v>
      </c>
      <c r="BG64" s="168">
        <v>31</v>
      </c>
      <c r="BH64" s="192">
        <v>147</v>
      </c>
      <c r="BI64" s="315">
        <v>0</v>
      </c>
      <c r="BJ64" s="315">
        <v>0</v>
      </c>
    </row>
    <row r="65" spans="1:62">
      <c r="A65" s="312" t="s">
        <v>443</v>
      </c>
      <c r="B65" s="126">
        <v>100</v>
      </c>
      <c r="C65" s="168">
        <v>2</v>
      </c>
      <c r="D65" s="169">
        <v>15736.8</v>
      </c>
      <c r="E65" s="169">
        <v>110314.78</v>
      </c>
      <c r="F65" s="191">
        <v>35</v>
      </c>
      <c r="G65" s="167">
        <v>94</v>
      </c>
      <c r="H65" s="168">
        <v>2</v>
      </c>
      <c r="I65" s="169">
        <v>118561.13</v>
      </c>
      <c r="J65" s="169">
        <v>14854.8</v>
      </c>
      <c r="K65" s="169">
        <v>103706.33</v>
      </c>
      <c r="L65" s="170">
        <v>5.5999999999999988</v>
      </c>
      <c r="M65" s="190">
        <v>94</v>
      </c>
      <c r="N65" s="168">
        <v>94</v>
      </c>
      <c r="O65" s="168">
        <v>0</v>
      </c>
      <c r="P65" s="168">
        <v>57</v>
      </c>
      <c r="Q65" s="168">
        <v>37</v>
      </c>
      <c r="R65" s="168">
        <v>69</v>
      </c>
      <c r="S65" s="168">
        <v>14</v>
      </c>
      <c r="T65" s="168">
        <v>18</v>
      </c>
      <c r="U65" s="168">
        <v>53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8">
        <v>4</v>
      </c>
      <c r="AD65" s="168">
        <v>0</v>
      </c>
      <c r="AE65" s="168">
        <v>0</v>
      </c>
      <c r="AF65" s="168">
        <v>0</v>
      </c>
      <c r="AG65" s="168">
        <v>0</v>
      </c>
      <c r="AH65" s="168">
        <v>30</v>
      </c>
      <c r="AI65" s="168">
        <v>55</v>
      </c>
      <c r="AJ65" s="168">
        <v>9</v>
      </c>
      <c r="AK65" s="168">
        <v>30</v>
      </c>
      <c r="AL65" s="168">
        <v>51</v>
      </c>
      <c r="AM65" s="168">
        <v>0</v>
      </c>
      <c r="AN65" s="192">
        <v>13</v>
      </c>
      <c r="AO65" s="190">
        <v>70</v>
      </c>
      <c r="AP65" s="168">
        <v>70</v>
      </c>
      <c r="AQ65" s="168">
        <v>0</v>
      </c>
      <c r="AR65" s="168">
        <v>40</v>
      </c>
      <c r="AS65" s="168">
        <v>32</v>
      </c>
      <c r="AT65" s="168">
        <v>56</v>
      </c>
      <c r="AU65" s="168">
        <v>13</v>
      </c>
      <c r="AV65" s="168">
        <v>5</v>
      </c>
      <c r="AW65" s="168">
        <v>0</v>
      </c>
      <c r="AX65" s="191">
        <v>52</v>
      </c>
      <c r="AY65" s="167">
        <v>16</v>
      </c>
      <c r="AZ65" s="168">
        <v>1</v>
      </c>
      <c r="BA65" s="192">
        <v>60</v>
      </c>
      <c r="BB65" s="242">
        <v>3</v>
      </c>
      <c r="BC65" s="167">
        <v>24</v>
      </c>
      <c r="BD65" s="168">
        <v>24</v>
      </c>
      <c r="BE65" s="168">
        <v>0</v>
      </c>
      <c r="BF65" s="168">
        <v>17</v>
      </c>
      <c r="BG65" s="168">
        <v>5</v>
      </c>
      <c r="BH65" s="192">
        <v>13</v>
      </c>
      <c r="BI65" s="315">
        <v>0</v>
      </c>
      <c r="BJ65" s="315">
        <v>0</v>
      </c>
    </row>
    <row r="66" spans="1:62">
      <c r="A66" s="312" t="s">
        <v>444</v>
      </c>
      <c r="B66" s="126">
        <v>54</v>
      </c>
      <c r="C66" s="168">
        <v>6</v>
      </c>
      <c r="D66" s="169">
        <v>9364.4</v>
      </c>
      <c r="E66" s="169">
        <v>66492.7</v>
      </c>
      <c r="F66" s="191">
        <v>17</v>
      </c>
      <c r="G66" s="167">
        <v>56</v>
      </c>
      <c r="H66" s="168">
        <v>7</v>
      </c>
      <c r="I66" s="169">
        <v>68441.73</v>
      </c>
      <c r="J66" s="169">
        <v>9246.2999999999993</v>
      </c>
      <c r="K66" s="169">
        <v>59195.43</v>
      </c>
      <c r="L66" s="170">
        <v>5.7</v>
      </c>
      <c r="M66" s="190">
        <v>56</v>
      </c>
      <c r="N66" s="168">
        <v>56</v>
      </c>
      <c r="O66" s="168">
        <v>0</v>
      </c>
      <c r="P66" s="168">
        <v>50</v>
      </c>
      <c r="Q66" s="168">
        <v>12</v>
      </c>
      <c r="R66" s="168">
        <v>34</v>
      </c>
      <c r="S66" s="168">
        <v>4</v>
      </c>
      <c r="T66" s="168">
        <v>13</v>
      </c>
      <c r="U66" s="168">
        <v>18</v>
      </c>
      <c r="V66" s="168">
        <v>0</v>
      </c>
      <c r="W66" s="168">
        <v>0</v>
      </c>
      <c r="X66" s="168">
        <v>3</v>
      </c>
      <c r="Y66" s="168">
        <v>0</v>
      </c>
      <c r="Z66" s="168">
        <v>1</v>
      </c>
      <c r="AA66" s="168">
        <v>0</v>
      </c>
      <c r="AB66" s="168">
        <v>0</v>
      </c>
      <c r="AC66" s="168">
        <v>5</v>
      </c>
      <c r="AD66" s="168">
        <v>0</v>
      </c>
      <c r="AE66" s="168">
        <v>0</v>
      </c>
      <c r="AF66" s="168">
        <v>0</v>
      </c>
      <c r="AG66" s="168">
        <v>0</v>
      </c>
      <c r="AH66" s="168">
        <v>7</v>
      </c>
      <c r="AI66" s="168">
        <v>42</v>
      </c>
      <c r="AJ66" s="168">
        <v>7</v>
      </c>
      <c r="AK66" s="168">
        <v>10</v>
      </c>
      <c r="AL66" s="168">
        <v>30</v>
      </c>
      <c r="AM66" s="168">
        <v>0</v>
      </c>
      <c r="AN66" s="192">
        <v>16</v>
      </c>
      <c r="AO66" s="190">
        <v>63</v>
      </c>
      <c r="AP66" s="168">
        <v>63</v>
      </c>
      <c r="AQ66" s="168">
        <v>0</v>
      </c>
      <c r="AR66" s="168">
        <v>56</v>
      </c>
      <c r="AS66" s="168">
        <v>16</v>
      </c>
      <c r="AT66" s="168">
        <v>41</v>
      </c>
      <c r="AU66" s="168">
        <v>3</v>
      </c>
      <c r="AV66" s="168">
        <v>0</v>
      </c>
      <c r="AW66" s="168">
        <v>0</v>
      </c>
      <c r="AX66" s="191">
        <v>35</v>
      </c>
      <c r="AY66" s="167">
        <v>1</v>
      </c>
      <c r="AZ66" s="168">
        <v>0</v>
      </c>
      <c r="BA66" s="192">
        <v>0</v>
      </c>
      <c r="BB66" s="242">
        <v>2</v>
      </c>
      <c r="BC66" s="167">
        <v>20</v>
      </c>
      <c r="BD66" s="168">
        <v>20</v>
      </c>
      <c r="BE66" s="168">
        <v>0</v>
      </c>
      <c r="BF66" s="168">
        <v>18</v>
      </c>
      <c r="BG66" s="168">
        <v>5</v>
      </c>
      <c r="BH66" s="192">
        <v>11</v>
      </c>
      <c r="BI66" s="315">
        <v>0</v>
      </c>
      <c r="BJ66" s="315">
        <v>0</v>
      </c>
    </row>
    <row r="67" spans="1:62">
      <c r="A67" s="312" t="s">
        <v>445</v>
      </c>
      <c r="B67" s="126">
        <v>48</v>
      </c>
      <c r="C67" s="168">
        <v>1</v>
      </c>
      <c r="D67" s="169">
        <v>7551.6</v>
      </c>
      <c r="E67" s="169">
        <v>50125.43</v>
      </c>
      <c r="F67" s="191">
        <v>14</v>
      </c>
      <c r="G67" s="167">
        <v>47</v>
      </c>
      <c r="H67" s="168">
        <v>1</v>
      </c>
      <c r="I67" s="169">
        <v>57246.97</v>
      </c>
      <c r="J67" s="169">
        <v>7501.2</v>
      </c>
      <c r="K67" s="169">
        <v>49745.77</v>
      </c>
      <c r="L67" s="170">
        <v>5.5999999999999988</v>
      </c>
      <c r="M67" s="190">
        <v>47</v>
      </c>
      <c r="N67" s="168">
        <v>47</v>
      </c>
      <c r="O67" s="168">
        <v>0</v>
      </c>
      <c r="P67" s="168">
        <v>36</v>
      </c>
      <c r="Q67" s="168">
        <v>15</v>
      </c>
      <c r="R67" s="168">
        <v>34</v>
      </c>
      <c r="S67" s="168">
        <v>3</v>
      </c>
      <c r="T67" s="168">
        <v>12</v>
      </c>
      <c r="U67" s="168">
        <v>25</v>
      </c>
      <c r="V67" s="168">
        <v>2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2</v>
      </c>
      <c r="AD67" s="168">
        <v>0</v>
      </c>
      <c r="AE67" s="168">
        <v>0</v>
      </c>
      <c r="AF67" s="168">
        <v>0</v>
      </c>
      <c r="AG67" s="168">
        <v>0</v>
      </c>
      <c r="AH67" s="168">
        <v>12</v>
      </c>
      <c r="AI67" s="168">
        <v>29</v>
      </c>
      <c r="AJ67" s="168">
        <v>6</v>
      </c>
      <c r="AK67" s="168">
        <v>33</v>
      </c>
      <c r="AL67" s="168">
        <v>11</v>
      </c>
      <c r="AM67" s="168">
        <v>0</v>
      </c>
      <c r="AN67" s="192">
        <v>3</v>
      </c>
      <c r="AO67" s="190">
        <v>17</v>
      </c>
      <c r="AP67" s="168">
        <v>17</v>
      </c>
      <c r="AQ67" s="168">
        <v>0</v>
      </c>
      <c r="AR67" s="168">
        <v>15</v>
      </c>
      <c r="AS67" s="168">
        <v>1</v>
      </c>
      <c r="AT67" s="168">
        <v>10</v>
      </c>
      <c r="AU67" s="168">
        <v>6</v>
      </c>
      <c r="AV67" s="168">
        <v>0</v>
      </c>
      <c r="AW67" s="168">
        <v>0</v>
      </c>
      <c r="AX67" s="191">
        <v>11</v>
      </c>
      <c r="AY67" s="167">
        <v>7</v>
      </c>
      <c r="AZ67" s="168">
        <v>0</v>
      </c>
      <c r="BA67" s="192">
        <v>0</v>
      </c>
      <c r="BB67" s="242">
        <v>0</v>
      </c>
      <c r="BC67" s="167">
        <v>31</v>
      </c>
      <c r="BD67" s="168">
        <v>31</v>
      </c>
      <c r="BE67" s="168">
        <v>0</v>
      </c>
      <c r="BF67" s="168">
        <v>22</v>
      </c>
      <c r="BG67" s="168">
        <v>14</v>
      </c>
      <c r="BH67" s="192">
        <v>24</v>
      </c>
      <c r="BI67" s="315">
        <v>0</v>
      </c>
      <c r="BJ67" s="315">
        <v>0</v>
      </c>
    </row>
    <row r="68" spans="1:62">
      <c r="A68" s="312" t="s">
        <v>446</v>
      </c>
      <c r="B68" s="126">
        <v>62</v>
      </c>
      <c r="C68" s="168">
        <v>0</v>
      </c>
      <c r="D68" s="169">
        <v>8240.4</v>
      </c>
      <c r="E68" s="169">
        <v>61224.46</v>
      </c>
      <c r="F68" s="191">
        <v>20</v>
      </c>
      <c r="G68" s="167">
        <v>60</v>
      </c>
      <c r="H68" s="168">
        <v>0</v>
      </c>
      <c r="I68" s="169">
        <v>67744.62</v>
      </c>
      <c r="J68" s="169">
        <v>8038.8</v>
      </c>
      <c r="K68" s="169">
        <v>59705.82</v>
      </c>
      <c r="L68" s="170">
        <v>5.0999999999999996</v>
      </c>
      <c r="M68" s="190">
        <v>60</v>
      </c>
      <c r="N68" s="168">
        <v>60</v>
      </c>
      <c r="O68" s="168">
        <v>0</v>
      </c>
      <c r="P68" s="168">
        <v>45</v>
      </c>
      <c r="Q68" s="168">
        <v>7</v>
      </c>
      <c r="R68" s="168">
        <v>41</v>
      </c>
      <c r="S68" s="168">
        <v>7</v>
      </c>
      <c r="T68" s="168">
        <v>10</v>
      </c>
      <c r="U68" s="168">
        <v>26</v>
      </c>
      <c r="V68" s="168">
        <v>0</v>
      </c>
      <c r="W68" s="168">
        <v>5</v>
      </c>
      <c r="X68" s="168">
        <v>0</v>
      </c>
      <c r="Y68" s="168">
        <v>0</v>
      </c>
      <c r="Z68" s="168">
        <v>1</v>
      </c>
      <c r="AA68" s="168">
        <v>0</v>
      </c>
      <c r="AB68" s="168">
        <v>0</v>
      </c>
      <c r="AC68" s="168">
        <v>5</v>
      </c>
      <c r="AD68" s="168">
        <v>0</v>
      </c>
      <c r="AE68" s="168">
        <v>0</v>
      </c>
      <c r="AF68" s="168">
        <v>0</v>
      </c>
      <c r="AG68" s="168">
        <v>0</v>
      </c>
      <c r="AH68" s="168">
        <v>16</v>
      </c>
      <c r="AI68" s="168">
        <v>39</v>
      </c>
      <c r="AJ68" s="168">
        <v>5</v>
      </c>
      <c r="AK68" s="168">
        <v>29</v>
      </c>
      <c r="AL68" s="168">
        <v>20</v>
      </c>
      <c r="AM68" s="168">
        <v>0</v>
      </c>
      <c r="AN68" s="192">
        <v>11</v>
      </c>
      <c r="AO68" s="190">
        <v>41</v>
      </c>
      <c r="AP68" s="168">
        <v>41</v>
      </c>
      <c r="AQ68" s="168">
        <v>0</v>
      </c>
      <c r="AR68" s="168">
        <v>29</v>
      </c>
      <c r="AS68" s="168">
        <v>6</v>
      </c>
      <c r="AT68" s="168">
        <v>24</v>
      </c>
      <c r="AU68" s="168">
        <v>10</v>
      </c>
      <c r="AV68" s="168">
        <v>1</v>
      </c>
      <c r="AW68" s="168">
        <v>0</v>
      </c>
      <c r="AX68" s="191">
        <v>30</v>
      </c>
      <c r="AY68" s="167">
        <v>13</v>
      </c>
      <c r="AZ68" s="168">
        <v>1</v>
      </c>
      <c r="BA68" s="192">
        <v>0</v>
      </c>
      <c r="BB68" s="242">
        <v>0</v>
      </c>
      <c r="BC68" s="167">
        <v>24</v>
      </c>
      <c r="BD68" s="168">
        <v>24</v>
      </c>
      <c r="BE68" s="168">
        <v>0</v>
      </c>
      <c r="BF68" s="168">
        <v>20</v>
      </c>
      <c r="BG68" s="168">
        <v>2</v>
      </c>
      <c r="BH68" s="192">
        <v>21</v>
      </c>
      <c r="BI68" s="315">
        <v>0</v>
      </c>
      <c r="BJ68" s="315">
        <v>0</v>
      </c>
    </row>
    <row r="69" spans="1:62" ht="13.5">
      <c r="A69" s="316" t="s">
        <v>447</v>
      </c>
      <c r="B69" s="200">
        <f>SUM(B56:B68)</f>
        <v>1518</v>
      </c>
      <c r="C69" s="172">
        <f t="shared" ref="C69:BJ69" si="5">SUM(C56:C68)</f>
        <v>16</v>
      </c>
      <c r="D69" s="173">
        <f t="shared" si="5"/>
        <v>223815.19999999998</v>
      </c>
      <c r="E69" s="173">
        <f t="shared" si="5"/>
        <v>1651510.8</v>
      </c>
      <c r="F69" s="194">
        <f t="shared" si="5"/>
        <v>530</v>
      </c>
      <c r="G69" s="171">
        <f t="shared" si="5"/>
        <v>1468</v>
      </c>
      <c r="H69" s="172">
        <f t="shared" si="5"/>
        <v>17</v>
      </c>
      <c r="I69" s="173">
        <f t="shared" si="5"/>
        <v>1802196.38</v>
      </c>
      <c r="J69" s="173">
        <f t="shared" si="5"/>
        <v>217970.69999999995</v>
      </c>
      <c r="K69" s="173">
        <f t="shared" si="5"/>
        <v>1584225.6800000002</v>
      </c>
      <c r="L69" s="174">
        <f>((H56+I56)*L56+(H57+I57)*L57+(H58+I58)*L58+(H59+I59)*L59+(H60+I60)*L60+(H61+I61)*L61+(H62+I62)*L62+(H63+I63)*L63+(H64+I64)*L64+(H65+I65)*L65+(H66+I66)*L66+(H67+I67)*L67+(H68+I68)*L68)/(H69+I69)</f>
        <v>5.6835342022596684</v>
      </c>
      <c r="M69" s="193">
        <f t="shared" si="5"/>
        <v>1468</v>
      </c>
      <c r="N69" s="172">
        <f t="shared" si="5"/>
        <v>1468</v>
      </c>
      <c r="O69" s="172">
        <f t="shared" si="5"/>
        <v>0</v>
      </c>
      <c r="P69" s="172">
        <f t="shared" si="5"/>
        <v>1027</v>
      </c>
      <c r="Q69" s="172">
        <f t="shared" si="5"/>
        <v>264</v>
      </c>
      <c r="R69" s="172">
        <f t="shared" si="5"/>
        <v>932</v>
      </c>
      <c r="S69" s="172">
        <f t="shared" si="5"/>
        <v>152</v>
      </c>
      <c r="T69" s="172">
        <f t="shared" si="5"/>
        <v>264</v>
      </c>
      <c r="U69" s="172">
        <f t="shared" si="5"/>
        <v>660</v>
      </c>
      <c r="V69" s="172">
        <f t="shared" si="5"/>
        <v>10</v>
      </c>
      <c r="W69" s="172">
        <f t="shared" si="5"/>
        <v>8</v>
      </c>
      <c r="X69" s="172">
        <f t="shared" si="5"/>
        <v>3</v>
      </c>
      <c r="Y69" s="172">
        <f t="shared" si="5"/>
        <v>0</v>
      </c>
      <c r="Z69" s="172">
        <f t="shared" si="5"/>
        <v>49</v>
      </c>
      <c r="AA69" s="172">
        <f t="shared" si="5"/>
        <v>7</v>
      </c>
      <c r="AB69" s="172">
        <f t="shared" si="5"/>
        <v>0</v>
      </c>
      <c r="AC69" s="172">
        <f t="shared" si="5"/>
        <v>77</v>
      </c>
      <c r="AD69" s="172">
        <f t="shared" si="5"/>
        <v>1</v>
      </c>
      <c r="AE69" s="172">
        <f t="shared" si="5"/>
        <v>0</v>
      </c>
      <c r="AF69" s="172">
        <f t="shared" si="5"/>
        <v>0</v>
      </c>
      <c r="AG69" s="172">
        <f t="shared" si="5"/>
        <v>0</v>
      </c>
      <c r="AH69" s="172">
        <f t="shared" si="5"/>
        <v>348</v>
      </c>
      <c r="AI69" s="172">
        <f t="shared" si="5"/>
        <v>979</v>
      </c>
      <c r="AJ69" s="172">
        <f t="shared" si="5"/>
        <v>141</v>
      </c>
      <c r="AK69" s="172">
        <f t="shared" si="5"/>
        <v>565</v>
      </c>
      <c r="AL69" s="172">
        <f t="shared" si="5"/>
        <v>721</v>
      </c>
      <c r="AM69" s="172">
        <f t="shared" si="5"/>
        <v>0</v>
      </c>
      <c r="AN69" s="195">
        <f t="shared" si="5"/>
        <v>182</v>
      </c>
      <c r="AO69" s="193">
        <f t="shared" si="5"/>
        <v>1083</v>
      </c>
      <c r="AP69" s="172">
        <f t="shared" si="5"/>
        <v>1083</v>
      </c>
      <c r="AQ69" s="172">
        <f t="shared" si="5"/>
        <v>0</v>
      </c>
      <c r="AR69" s="172">
        <f t="shared" si="5"/>
        <v>747</v>
      </c>
      <c r="AS69" s="172">
        <f t="shared" si="5"/>
        <v>194</v>
      </c>
      <c r="AT69" s="172">
        <f t="shared" si="5"/>
        <v>652</v>
      </c>
      <c r="AU69" s="172">
        <f t="shared" si="5"/>
        <v>155</v>
      </c>
      <c r="AV69" s="172">
        <f t="shared" si="5"/>
        <v>29</v>
      </c>
      <c r="AW69" s="172">
        <f t="shared" si="5"/>
        <v>5</v>
      </c>
      <c r="AX69" s="194">
        <f t="shared" si="5"/>
        <v>780</v>
      </c>
      <c r="AY69" s="171">
        <f t="shared" si="5"/>
        <v>176</v>
      </c>
      <c r="AZ69" s="172">
        <f t="shared" si="5"/>
        <v>121</v>
      </c>
      <c r="BA69" s="195">
        <f t="shared" si="5"/>
        <v>278</v>
      </c>
      <c r="BB69" s="243">
        <f t="shared" si="5"/>
        <v>97</v>
      </c>
      <c r="BC69" s="171">
        <f t="shared" si="5"/>
        <v>627</v>
      </c>
      <c r="BD69" s="172">
        <f t="shared" si="5"/>
        <v>627</v>
      </c>
      <c r="BE69" s="172">
        <f t="shared" si="5"/>
        <v>0</v>
      </c>
      <c r="BF69" s="172">
        <f t="shared" si="5"/>
        <v>450</v>
      </c>
      <c r="BG69" s="172">
        <f t="shared" si="5"/>
        <v>112</v>
      </c>
      <c r="BH69" s="195">
        <f t="shared" si="5"/>
        <v>424</v>
      </c>
      <c r="BI69" s="317">
        <f t="shared" si="5"/>
        <v>0</v>
      </c>
      <c r="BJ69" s="317">
        <f t="shared" si="5"/>
        <v>0</v>
      </c>
    </row>
    <row r="70" spans="1:62">
      <c r="A70" s="312" t="s">
        <v>448</v>
      </c>
      <c r="B70" s="126">
        <v>55</v>
      </c>
      <c r="C70" s="168">
        <v>0</v>
      </c>
      <c r="D70" s="169">
        <v>8214.9</v>
      </c>
      <c r="E70" s="169">
        <v>46454.84</v>
      </c>
      <c r="F70" s="191">
        <v>15</v>
      </c>
      <c r="G70" s="167">
        <v>46</v>
      </c>
      <c r="H70" s="168">
        <v>0</v>
      </c>
      <c r="I70" s="169">
        <v>53308.94</v>
      </c>
      <c r="J70" s="169">
        <v>6854.1</v>
      </c>
      <c r="K70" s="169">
        <v>46454.84</v>
      </c>
      <c r="L70" s="170">
        <v>6</v>
      </c>
      <c r="M70" s="190">
        <v>43</v>
      </c>
      <c r="N70" s="168">
        <v>43</v>
      </c>
      <c r="O70" s="168">
        <v>0</v>
      </c>
      <c r="P70" s="168">
        <v>35</v>
      </c>
      <c r="Q70" s="168">
        <v>3</v>
      </c>
      <c r="R70" s="168">
        <v>31</v>
      </c>
      <c r="S70" s="168">
        <v>2</v>
      </c>
      <c r="T70" s="168">
        <v>5</v>
      </c>
      <c r="U70" s="168">
        <v>25</v>
      </c>
      <c r="V70" s="168">
        <v>1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13</v>
      </c>
      <c r="AI70" s="168">
        <v>28</v>
      </c>
      <c r="AJ70" s="168">
        <v>2</v>
      </c>
      <c r="AK70" s="168">
        <v>13</v>
      </c>
      <c r="AL70" s="168">
        <v>0</v>
      </c>
      <c r="AM70" s="168">
        <v>12</v>
      </c>
      <c r="AN70" s="192">
        <v>18</v>
      </c>
      <c r="AO70" s="190">
        <v>52</v>
      </c>
      <c r="AP70" s="168">
        <v>52</v>
      </c>
      <c r="AQ70" s="168">
        <v>0</v>
      </c>
      <c r="AR70" s="168">
        <v>30</v>
      </c>
      <c r="AS70" s="168">
        <v>3</v>
      </c>
      <c r="AT70" s="168">
        <v>31</v>
      </c>
      <c r="AU70" s="168">
        <v>3</v>
      </c>
      <c r="AV70" s="168">
        <v>8</v>
      </c>
      <c r="AW70" s="168">
        <v>12</v>
      </c>
      <c r="AX70" s="191">
        <v>29</v>
      </c>
      <c r="AY70" s="167">
        <v>3</v>
      </c>
      <c r="AZ70" s="168">
        <v>9</v>
      </c>
      <c r="BA70" s="192">
        <v>32</v>
      </c>
      <c r="BB70" s="242">
        <v>11</v>
      </c>
      <c r="BC70" s="167">
        <v>18</v>
      </c>
      <c r="BD70" s="168">
        <v>18</v>
      </c>
      <c r="BE70" s="168">
        <v>0</v>
      </c>
      <c r="BF70" s="168">
        <v>16</v>
      </c>
      <c r="BG70" s="168">
        <v>5</v>
      </c>
      <c r="BH70" s="192">
        <v>18</v>
      </c>
      <c r="BI70" s="315">
        <v>0</v>
      </c>
      <c r="BJ70" s="315">
        <v>0</v>
      </c>
    </row>
    <row r="71" spans="1:62">
      <c r="A71" s="312" t="s">
        <v>449</v>
      </c>
      <c r="B71" s="126">
        <v>60</v>
      </c>
      <c r="C71" s="168">
        <v>0</v>
      </c>
      <c r="D71" s="169">
        <v>8983.7999999999993</v>
      </c>
      <c r="E71" s="169">
        <v>75113.13</v>
      </c>
      <c r="F71" s="191">
        <v>11</v>
      </c>
      <c r="G71" s="167">
        <v>54</v>
      </c>
      <c r="H71" s="168">
        <v>0</v>
      </c>
      <c r="I71" s="169">
        <v>67888.39</v>
      </c>
      <c r="J71" s="169">
        <v>8127</v>
      </c>
      <c r="K71" s="169">
        <v>59761.39</v>
      </c>
      <c r="L71" s="170">
        <v>6</v>
      </c>
      <c r="M71" s="190">
        <v>54</v>
      </c>
      <c r="N71" s="168">
        <v>54</v>
      </c>
      <c r="O71" s="168">
        <v>0</v>
      </c>
      <c r="P71" s="168">
        <v>42</v>
      </c>
      <c r="Q71" s="168">
        <v>18</v>
      </c>
      <c r="R71" s="168">
        <v>37</v>
      </c>
      <c r="S71" s="168">
        <v>1</v>
      </c>
      <c r="T71" s="168">
        <v>11</v>
      </c>
      <c r="U71" s="168">
        <v>30</v>
      </c>
      <c r="V71" s="168">
        <v>0</v>
      </c>
      <c r="W71" s="168">
        <v>1</v>
      </c>
      <c r="X71" s="168">
        <v>0</v>
      </c>
      <c r="Y71" s="168">
        <v>0</v>
      </c>
      <c r="Z71" s="168">
        <v>5</v>
      </c>
      <c r="AA71" s="168">
        <v>0</v>
      </c>
      <c r="AB71" s="168">
        <v>0</v>
      </c>
      <c r="AC71" s="168">
        <v>5</v>
      </c>
      <c r="AD71" s="168">
        <v>0</v>
      </c>
      <c r="AE71" s="168">
        <v>0</v>
      </c>
      <c r="AF71" s="168">
        <v>0</v>
      </c>
      <c r="AG71" s="168">
        <v>0</v>
      </c>
      <c r="AH71" s="168">
        <v>6</v>
      </c>
      <c r="AI71" s="168">
        <v>45</v>
      </c>
      <c r="AJ71" s="168">
        <v>3</v>
      </c>
      <c r="AK71" s="168">
        <v>14</v>
      </c>
      <c r="AL71" s="168">
        <v>20</v>
      </c>
      <c r="AM71" s="168">
        <v>0</v>
      </c>
      <c r="AN71" s="192">
        <v>20</v>
      </c>
      <c r="AO71" s="190">
        <v>29</v>
      </c>
      <c r="AP71" s="168">
        <v>29</v>
      </c>
      <c r="AQ71" s="168">
        <v>0</v>
      </c>
      <c r="AR71" s="168">
        <v>24</v>
      </c>
      <c r="AS71" s="168">
        <v>11</v>
      </c>
      <c r="AT71" s="168">
        <v>24</v>
      </c>
      <c r="AU71" s="168">
        <v>8</v>
      </c>
      <c r="AV71" s="168">
        <v>0</v>
      </c>
      <c r="AW71" s="168">
        <v>0</v>
      </c>
      <c r="AX71" s="191">
        <v>21</v>
      </c>
      <c r="AY71" s="167">
        <v>8</v>
      </c>
      <c r="AZ71" s="168">
        <v>21</v>
      </c>
      <c r="BA71" s="192">
        <v>20</v>
      </c>
      <c r="BB71" s="242">
        <v>39</v>
      </c>
      <c r="BC71" s="167">
        <v>29</v>
      </c>
      <c r="BD71" s="168">
        <v>29</v>
      </c>
      <c r="BE71" s="168">
        <v>0</v>
      </c>
      <c r="BF71" s="168">
        <v>20</v>
      </c>
      <c r="BG71" s="168">
        <v>8</v>
      </c>
      <c r="BH71" s="192">
        <v>15</v>
      </c>
      <c r="BI71" s="315">
        <v>0</v>
      </c>
      <c r="BJ71" s="315">
        <v>0</v>
      </c>
    </row>
    <row r="72" spans="1:62">
      <c r="A72" s="312" t="s">
        <v>450</v>
      </c>
      <c r="B72" s="126">
        <v>19</v>
      </c>
      <c r="C72" s="168">
        <v>0</v>
      </c>
      <c r="D72" s="169">
        <v>2318.4</v>
      </c>
      <c r="E72" s="169">
        <v>17188.46</v>
      </c>
      <c r="F72" s="191">
        <v>6</v>
      </c>
      <c r="G72" s="167">
        <v>19</v>
      </c>
      <c r="H72" s="168">
        <v>0</v>
      </c>
      <c r="I72" s="169">
        <v>22024.22</v>
      </c>
      <c r="J72" s="169">
        <v>2409.6</v>
      </c>
      <c r="K72" s="169">
        <v>19614.62</v>
      </c>
      <c r="L72" s="170">
        <v>5.0999999999999996</v>
      </c>
      <c r="M72" s="190">
        <v>19</v>
      </c>
      <c r="N72" s="168">
        <v>19</v>
      </c>
      <c r="O72" s="168">
        <v>0</v>
      </c>
      <c r="P72" s="168">
        <v>19</v>
      </c>
      <c r="Q72" s="168">
        <v>0</v>
      </c>
      <c r="R72" s="168">
        <v>12</v>
      </c>
      <c r="S72" s="168">
        <v>1</v>
      </c>
      <c r="T72" s="168">
        <v>4</v>
      </c>
      <c r="U72" s="168">
        <v>9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1</v>
      </c>
      <c r="AD72" s="168">
        <v>0</v>
      </c>
      <c r="AE72" s="168">
        <v>0</v>
      </c>
      <c r="AF72" s="168">
        <v>0</v>
      </c>
      <c r="AG72" s="168">
        <v>0</v>
      </c>
      <c r="AH72" s="168">
        <v>1</v>
      </c>
      <c r="AI72" s="168">
        <v>17</v>
      </c>
      <c r="AJ72" s="168">
        <v>1</v>
      </c>
      <c r="AK72" s="168">
        <v>6</v>
      </c>
      <c r="AL72" s="168">
        <v>12</v>
      </c>
      <c r="AM72" s="168">
        <v>0</v>
      </c>
      <c r="AN72" s="192">
        <v>1</v>
      </c>
      <c r="AO72" s="190">
        <v>17</v>
      </c>
      <c r="AP72" s="168">
        <v>17</v>
      </c>
      <c r="AQ72" s="168">
        <v>0</v>
      </c>
      <c r="AR72" s="168">
        <v>17</v>
      </c>
      <c r="AS72" s="168">
        <v>0</v>
      </c>
      <c r="AT72" s="168">
        <v>9</v>
      </c>
      <c r="AU72" s="168">
        <v>7</v>
      </c>
      <c r="AV72" s="168">
        <v>0</v>
      </c>
      <c r="AW72" s="168">
        <v>1</v>
      </c>
      <c r="AX72" s="191">
        <v>9</v>
      </c>
      <c r="AY72" s="167">
        <v>10</v>
      </c>
      <c r="AZ72" s="168">
        <v>1</v>
      </c>
      <c r="BA72" s="192">
        <v>1</v>
      </c>
      <c r="BB72" s="242">
        <v>0</v>
      </c>
      <c r="BC72" s="167">
        <v>5</v>
      </c>
      <c r="BD72" s="168">
        <v>5</v>
      </c>
      <c r="BE72" s="168">
        <v>0</v>
      </c>
      <c r="BF72" s="168">
        <v>5</v>
      </c>
      <c r="BG72" s="168">
        <v>0</v>
      </c>
      <c r="BH72" s="192">
        <v>3</v>
      </c>
      <c r="BI72" s="315">
        <v>0</v>
      </c>
      <c r="BJ72" s="315">
        <v>0</v>
      </c>
    </row>
    <row r="73" spans="1:62">
      <c r="A73" s="312" t="s">
        <v>451</v>
      </c>
      <c r="B73" s="126">
        <v>34</v>
      </c>
      <c r="C73" s="168">
        <v>0</v>
      </c>
      <c r="D73" s="169">
        <v>5065.2</v>
      </c>
      <c r="E73" s="169">
        <v>37875.480000000003</v>
      </c>
      <c r="F73" s="191">
        <v>19</v>
      </c>
      <c r="G73" s="167">
        <v>34</v>
      </c>
      <c r="H73" s="168">
        <v>0</v>
      </c>
      <c r="I73" s="169">
        <v>42940.68</v>
      </c>
      <c r="J73" s="169">
        <v>5065.2</v>
      </c>
      <c r="K73" s="169">
        <v>37875.480000000003</v>
      </c>
      <c r="L73" s="170">
        <v>5.91</v>
      </c>
      <c r="M73" s="190">
        <v>34</v>
      </c>
      <c r="N73" s="168">
        <v>34</v>
      </c>
      <c r="O73" s="168">
        <v>0</v>
      </c>
      <c r="P73" s="168">
        <v>30</v>
      </c>
      <c r="Q73" s="168">
        <v>6</v>
      </c>
      <c r="R73" s="168">
        <v>17</v>
      </c>
      <c r="S73" s="168">
        <v>2</v>
      </c>
      <c r="T73" s="168">
        <v>1</v>
      </c>
      <c r="U73" s="168">
        <v>12</v>
      </c>
      <c r="V73" s="168">
        <v>1</v>
      </c>
      <c r="W73" s="168">
        <v>0</v>
      </c>
      <c r="X73" s="168">
        <v>0</v>
      </c>
      <c r="Y73" s="168">
        <v>0</v>
      </c>
      <c r="Z73" s="168">
        <v>3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5</v>
      </c>
      <c r="AI73" s="168">
        <v>29</v>
      </c>
      <c r="AJ73" s="168">
        <v>0</v>
      </c>
      <c r="AK73" s="168">
        <v>9</v>
      </c>
      <c r="AL73" s="168">
        <v>15</v>
      </c>
      <c r="AM73" s="168">
        <v>0</v>
      </c>
      <c r="AN73" s="192">
        <v>10</v>
      </c>
      <c r="AO73" s="190">
        <v>27</v>
      </c>
      <c r="AP73" s="168">
        <v>27</v>
      </c>
      <c r="AQ73" s="168">
        <v>0</v>
      </c>
      <c r="AR73" s="168">
        <v>23</v>
      </c>
      <c r="AS73" s="168">
        <v>7</v>
      </c>
      <c r="AT73" s="168">
        <v>15</v>
      </c>
      <c r="AU73" s="168">
        <v>5</v>
      </c>
      <c r="AV73" s="168">
        <v>0</v>
      </c>
      <c r="AW73" s="168">
        <v>0</v>
      </c>
      <c r="AX73" s="191">
        <v>18</v>
      </c>
      <c r="AY73" s="167">
        <v>9</v>
      </c>
      <c r="AZ73" s="168">
        <v>2</v>
      </c>
      <c r="BA73" s="192">
        <v>18</v>
      </c>
      <c r="BB73" s="242">
        <v>5</v>
      </c>
      <c r="BC73" s="167">
        <v>22</v>
      </c>
      <c r="BD73" s="168">
        <v>22</v>
      </c>
      <c r="BE73" s="168">
        <v>0</v>
      </c>
      <c r="BF73" s="168">
        <v>21</v>
      </c>
      <c r="BG73" s="168">
        <v>3</v>
      </c>
      <c r="BH73" s="192">
        <v>12</v>
      </c>
      <c r="BI73" s="315">
        <v>0</v>
      </c>
      <c r="BJ73" s="315">
        <v>0</v>
      </c>
    </row>
    <row r="74" spans="1:62">
      <c r="A74" s="312" t="s">
        <v>452</v>
      </c>
      <c r="B74" s="126">
        <v>12</v>
      </c>
      <c r="C74" s="168">
        <v>0</v>
      </c>
      <c r="D74" s="169">
        <v>1638</v>
      </c>
      <c r="E74" s="169">
        <v>13313.18</v>
      </c>
      <c r="F74" s="191">
        <v>8</v>
      </c>
      <c r="G74" s="167">
        <v>14</v>
      </c>
      <c r="H74" s="168">
        <v>0</v>
      </c>
      <c r="I74" s="169">
        <v>15243.98</v>
      </c>
      <c r="J74" s="169">
        <v>2082</v>
      </c>
      <c r="K74" s="169">
        <v>13161.98</v>
      </c>
      <c r="L74" s="170">
        <v>6</v>
      </c>
      <c r="M74" s="190">
        <v>14</v>
      </c>
      <c r="N74" s="168">
        <v>14</v>
      </c>
      <c r="O74" s="168">
        <v>0</v>
      </c>
      <c r="P74" s="168">
        <v>12</v>
      </c>
      <c r="Q74" s="168">
        <v>0</v>
      </c>
      <c r="R74" s="168">
        <v>10</v>
      </c>
      <c r="S74" s="168">
        <v>3</v>
      </c>
      <c r="T74" s="168">
        <v>0</v>
      </c>
      <c r="U74" s="168">
        <v>7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4</v>
      </c>
      <c r="AI74" s="168">
        <v>10</v>
      </c>
      <c r="AJ74" s="168">
        <v>0</v>
      </c>
      <c r="AK74" s="168">
        <v>2</v>
      </c>
      <c r="AL74" s="168">
        <v>0</v>
      </c>
      <c r="AM74" s="168">
        <v>0</v>
      </c>
      <c r="AN74" s="192">
        <v>12</v>
      </c>
      <c r="AO74" s="190">
        <v>14</v>
      </c>
      <c r="AP74" s="168">
        <v>14</v>
      </c>
      <c r="AQ74" s="168">
        <v>0</v>
      </c>
      <c r="AR74" s="168">
        <v>12</v>
      </c>
      <c r="AS74" s="168">
        <v>0</v>
      </c>
      <c r="AT74" s="168">
        <v>10</v>
      </c>
      <c r="AU74" s="168">
        <v>0</v>
      </c>
      <c r="AV74" s="168">
        <v>0</v>
      </c>
      <c r="AW74" s="168">
        <v>0</v>
      </c>
      <c r="AX74" s="191">
        <v>0</v>
      </c>
      <c r="AY74" s="167">
        <v>0</v>
      </c>
      <c r="AZ74" s="168">
        <v>0</v>
      </c>
      <c r="BA74" s="192">
        <v>0</v>
      </c>
      <c r="BB74" s="242">
        <v>0</v>
      </c>
      <c r="BC74" s="167">
        <v>0</v>
      </c>
      <c r="BD74" s="168">
        <v>0</v>
      </c>
      <c r="BE74" s="168">
        <v>0</v>
      </c>
      <c r="BF74" s="168">
        <v>0</v>
      </c>
      <c r="BG74" s="168">
        <v>0</v>
      </c>
      <c r="BH74" s="192">
        <v>0</v>
      </c>
      <c r="BI74" s="315">
        <v>0</v>
      </c>
      <c r="BJ74" s="315">
        <v>0</v>
      </c>
    </row>
    <row r="75" spans="1:62">
      <c r="A75" s="312" t="s">
        <v>453</v>
      </c>
      <c r="B75" s="126">
        <v>45</v>
      </c>
      <c r="C75" s="168">
        <v>2</v>
      </c>
      <c r="D75" s="169">
        <v>7446</v>
      </c>
      <c r="E75" s="169">
        <v>48069.86</v>
      </c>
      <c r="F75" s="191">
        <v>13</v>
      </c>
      <c r="G75" s="167">
        <v>45</v>
      </c>
      <c r="H75" s="168">
        <v>2</v>
      </c>
      <c r="I75" s="169">
        <v>54566.71</v>
      </c>
      <c r="J75" s="169">
        <v>7446</v>
      </c>
      <c r="K75" s="169">
        <v>47120.71</v>
      </c>
      <c r="L75" s="170">
        <v>5.7000000000000011</v>
      </c>
      <c r="M75" s="190">
        <v>45</v>
      </c>
      <c r="N75" s="168">
        <v>45</v>
      </c>
      <c r="O75" s="168">
        <v>0</v>
      </c>
      <c r="P75" s="168">
        <v>39</v>
      </c>
      <c r="Q75" s="168">
        <v>11</v>
      </c>
      <c r="R75" s="168">
        <v>32</v>
      </c>
      <c r="S75" s="168">
        <v>8</v>
      </c>
      <c r="T75" s="168">
        <v>6</v>
      </c>
      <c r="U75" s="168">
        <v>21</v>
      </c>
      <c r="V75" s="168">
        <v>0</v>
      </c>
      <c r="W75" s="168">
        <v>0</v>
      </c>
      <c r="X75" s="168">
        <v>0</v>
      </c>
      <c r="Y75" s="168">
        <v>0</v>
      </c>
      <c r="Z75" s="168">
        <v>3</v>
      </c>
      <c r="AA75" s="168">
        <v>0</v>
      </c>
      <c r="AB75" s="168">
        <v>0</v>
      </c>
      <c r="AC75" s="168">
        <v>3</v>
      </c>
      <c r="AD75" s="168">
        <v>0</v>
      </c>
      <c r="AE75" s="168">
        <v>0</v>
      </c>
      <c r="AF75" s="168">
        <v>0</v>
      </c>
      <c r="AG75" s="168">
        <v>0</v>
      </c>
      <c r="AH75" s="168">
        <v>10</v>
      </c>
      <c r="AI75" s="168">
        <v>32</v>
      </c>
      <c r="AJ75" s="168">
        <v>3</v>
      </c>
      <c r="AK75" s="168">
        <v>14</v>
      </c>
      <c r="AL75" s="168">
        <v>17</v>
      </c>
      <c r="AM75" s="168">
        <v>0</v>
      </c>
      <c r="AN75" s="192">
        <v>14</v>
      </c>
      <c r="AO75" s="190">
        <v>51</v>
      </c>
      <c r="AP75" s="168">
        <v>51</v>
      </c>
      <c r="AQ75" s="168">
        <v>0</v>
      </c>
      <c r="AR75" s="168">
        <v>43</v>
      </c>
      <c r="AS75" s="168">
        <v>7</v>
      </c>
      <c r="AT75" s="168">
        <v>36</v>
      </c>
      <c r="AU75" s="168">
        <v>5</v>
      </c>
      <c r="AV75" s="168">
        <v>0</v>
      </c>
      <c r="AW75" s="168">
        <v>0</v>
      </c>
      <c r="AX75" s="191">
        <v>26</v>
      </c>
      <c r="AY75" s="167">
        <v>14</v>
      </c>
      <c r="AZ75" s="168">
        <v>4</v>
      </c>
      <c r="BA75" s="192">
        <v>0</v>
      </c>
      <c r="BB75" s="242">
        <v>4</v>
      </c>
      <c r="BC75" s="167">
        <v>15</v>
      </c>
      <c r="BD75" s="168">
        <v>15</v>
      </c>
      <c r="BE75" s="168">
        <v>0</v>
      </c>
      <c r="BF75" s="168">
        <v>13</v>
      </c>
      <c r="BG75" s="168">
        <v>4</v>
      </c>
      <c r="BH75" s="192">
        <v>10</v>
      </c>
      <c r="BI75" s="315">
        <v>0</v>
      </c>
      <c r="BJ75" s="315">
        <v>0</v>
      </c>
    </row>
    <row r="76" spans="1:62">
      <c r="A76" s="312" t="s">
        <v>454</v>
      </c>
      <c r="B76" s="126">
        <v>160</v>
      </c>
      <c r="C76" s="168">
        <v>9</v>
      </c>
      <c r="D76" s="169">
        <v>33699.199999999997</v>
      </c>
      <c r="E76" s="169">
        <v>168395.49</v>
      </c>
      <c r="F76" s="191">
        <v>37</v>
      </c>
      <c r="G76" s="167">
        <v>147</v>
      </c>
      <c r="H76" s="168">
        <v>9</v>
      </c>
      <c r="I76" s="169">
        <v>202094.69</v>
      </c>
      <c r="J76" s="169">
        <v>33699.199999999997</v>
      </c>
      <c r="K76" s="169">
        <v>168395.49</v>
      </c>
      <c r="L76" s="170">
        <v>6</v>
      </c>
      <c r="M76" s="190">
        <v>147</v>
      </c>
      <c r="N76" s="168">
        <v>147</v>
      </c>
      <c r="O76" s="168">
        <v>0</v>
      </c>
      <c r="P76" s="168">
        <v>124</v>
      </c>
      <c r="Q76" s="168">
        <v>29</v>
      </c>
      <c r="R76" s="168">
        <v>85</v>
      </c>
      <c r="S76" s="168">
        <v>7</v>
      </c>
      <c r="T76" s="168">
        <v>26</v>
      </c>
      <c r="U76" s="168">
        <v>60</v>
      </c>
      <c r="V76" s="168">
        <v>3</v>
      </c>
      <c r="W76" s="168">
        <v>0</v>
      </c>
      <c r="X76" s="168">
        <v>0</v>
      </c>
      <c r="Y76" s="168">
        <v>0</v>
      </c>
      <c r="Z76" s="168">
        <v>4</v>
      </c>
      <c r="AA76" s="168">
        <v>0</v>
      </c>
      <c r="AB76" s="168">
        <v>0</v>
      </c>
      <c r="AC76" s="168">
        <v>7</v>
      </c>
      <c r="AD76" s="168">
        <v>0</v>
      </c>
      <c r="AE76" s="168">
        <v>0</v>
      </c>
      <c r="AF76" s="168">
        <v>0</v>
      </c>
      <c r="AG76" s="168">
        <v>0</v>
      </c>
      <c r="AH76" s="168">
        <v>21</v>
      </c>
      <c r="AI76" s="168">
        <v>118</v>
      </c>
      <c r="AJ76" s="168">
        <v>8</v>
      </c>
      <c r="AK76" s="168">
        <v>45</v>
      </c>
      <c r="AL76" s="168">
        <v>70</v>
      </c>
      <c r="AM76" s="168">
        <v>0</v>
      </c>
      <c r="AN76" s="192">
        <v>32</v>
      </c>
      <c r="AO76" s="190">
        <v>139</v>
      </c>
      <c r="AP76" s="168">
        <v>139</v>
      </c>
      <c r="AQ76" s="168">
        <v>0</v>
      </c>
      <c r="AR76" s="168">
        <v>117</v>
      </c>
      <c r="AS76" s="168">
        <v>19</v>
      </c>
      <c r="AT76" s="168">
        <v>73</v>
      </c>
      <c r="AU76" s="168">
        <v>0</v>
      </c>
      <c r="AV76" s="168">
        <v>0</v>
      </c>
      <c r="AW76" s="168">
        <v>0</v>
      </c>
      <c r="AX76" s="191">
        <v>139</v>
      </c>
      <c r="AY76" s="167">
        <v>0</v>
      </c>
      <c r="AZ76" s="168">
        <v>0</v>
      </c>
      <c r="BA76" s="192">
        <v>0</v>
      </c>
      <c r="BB76" s="242">
        <v>0</v>
      </c>
      <c r="BC76" s="167">
        <v>56</v>
      </c>
      <c r="BD76" s="168">
        <v>56</v>
      </c>
      <c r="BE76" s="168">
        <v>0</v>
      </c>
      <c r="BF76" s="168">
        <v>49</v>
      </c>
      <c r="BG76" s="168">
        <v>15</v>
      </c>
      <c r="BH76" s="192">
        <v>36</v>
      </c>
      <c r="BI76" s="315">
        <v>0</v>
      </c>
      <c r="BJ76" s="315">
        <v>0</v>
      </c>
    </row>
    <row r="77" spans="1:62">
      <c r="A77" s="312" t="s">
        <v>455</v>
      </c>
      <c r="B77" s="126">
        <v>44</v>
      </c>
      <c r="C77" s="168">
        <v>0</v>
      </c>
      <c r="D77" s="169">
        <v>6375.6</v>
      </c>
      <c r="E77" s="169">
        <v>47595.34</v>
      </c>
      <c r="F77" s="191">
        <v>12</v>
      </c>
      <c r="G77" s="167">
        <v>43</v>
      </c>
      <c r="H77" s="168">
        <v>0</v>
      </c>
      <c r="I77" s="169">
        <v>52680.76</v>
      </c>
      <c r="J77" s="169">
        <v>6224.4</v>
      </c>
      <c r="K77" s="169">
        <v>46456.36</v>
      </c>
      <c r="L77" s="170">
        <v>5.7</v>
      </c>
      <c r="M77" s="190">
        <v>43</v>
      </c>
      <c r="N77" s="168">
        <v>43</v>
      </c>
      <c r="O77" s="168">
        <v>0</v>
      </c>
      <c r="P77" s="168">
        <v>35</v>
      </c>
      <c r="Q77" s="168">
        <v>3</v>
      </c>
      <c r="R77" s="168">
        <v>24</v>
      </c>
      <c r="S77" s="168">
        <v>11</v>
      </c>
      <c r="T77" s="168">
        <v>4</v>
      </c>
      <c r="U77" s="168">
        <v>11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15</v>
      </c>
      <c r="AI77" s="168">
        <v>28</v>
      </c>
      <c r="AJ77" s="168">
        <v>0</v>
      </c>
      <c r="AK77" s="168">
        <v>8</v>
      </c>
      <c r="AL77" s="168">
        <v>23</v>
      </c>
      <c r="AM77" s="168">
        <v>0</v>
      </c>
      <c r="AN77" s="192">
        <v>12</v>
      </c>
      <c r="AO77" s="190">
        <v>31</v>
      </c>
      <c r="AP77" s="168">
        <v>31</v>
      </c>
      <c r="AQ77" s="168">
        <v>0</v>
      </c>
      <c r="AR77" s="168">
        <v>21</v>
      </c>
      <c r="AS77" s="168">
        <v>4</v>
      </c>
      <c r="AT77" s="168">
        <v>16</v>
      </c>
      <c r="AU77" s="168">
        <v>7</v>
      </c>
      <c r="AV77" s="168">
        <v>0</v>
      </c>
      <c r="AW77" s="168">
        <v>0</v>
      </c>
      <c r="AX77" s="191">
        <v>24</v>
      </c>
      <c r="AY77" s="167">
        <v>7</v>
      </c>
      <c r="AZ77" s="168">
        <v>0</v>
      </c>
      <c r="BA77" s="192">
        <v>0</v>
      </c>
      <c r="BB77" s="242">
        <v>0</v>
      </c>
      <c r="BC77" s="167">
        <v>24</v>
      </c>
      <c r="BD77" s="168">
        <v>24</v>
      </c>
      <c r="BE77" s="168">
        <v>0</v>
      </c>
      <c r="BF77" s="168">
        <v>20</v>
      </c>
      <c r="BG77" s="168">
        <v>1</v>
      </c>
      <c r="BH77" s="192">
        <v>16</v>
      </c>
      <c r="BI77" s="315">
        <v>0</v>
      </c>
      <c r="BJ77" s="315">
        <v>0</v>
      </c>
    </row>
    <row r="78" spans="1:62">
      <c r="A78" s="312" t="s">
        <v>456</v>
      </c>
      <c r="B78" s="126">
        <v>16</v>
      </c>
      <c r="C78" s="168">
        <v>0</v>
      </c>
      <c r="D78" s="169">
        <v>2406.6</v>
      </c>
      <c r="E78" s="169">
        <v>17919.68</v>
      </c>
      <c r="F78" s="191">
        <v>3</v>
      </c>
      <c r="G78" s="167">
        <v>16</v>
      </c>
      <c r="H78" s="168">
        <v>0</v>
      </c>
      <c r="I78" s="169">
        <v>20326.28</v>
      </c>
      <c r="J78" s="169">
        <v>2406.6</v>
      </c>
      <c r="K78" s="169">
        <v>17919.68</v>
      </c>
      <c r="L78" s="170">
        <v>6</v>
      </c>
      <c r="M78" s="190">
        <v>16</v>
      </c>
      <c r="N78" s="168">
        <v>16</v>
      </c>
      <c r="O78" s="168">
        <v>0</v>
      </c>
      <c r="P78" s="168">
        <v>10</v>
      </c>
      <c r="Q78" s="168">
        <v>5</v>
      </c>
      <c r="R78" s="168">
        <v>11</v>
      </c>
      <c r="S78" s="168">
        <v>3</v>
      </c>
      <c r="T78" s="168">
        <v>0</v>
      </c>
      <c r="U78" s="168">
        <v>6</v>
      </c>
      <c r="V78" s="168">
        <v>0</v>
      </c>
      <c r="W78" s="168">
        <v>4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1</v>
      </c>
      <c r="AD78" s="168">
        <v>0</v>
      </c>
      <c r="AE78" s="168">
        <v>0</v>
      </c>
      <c r="AF78" s="168">
        <v>0</v>
      </c>
      <c r="AG78" s="168">
        <v>0</v>
      </c>
      <c r="AH78" s="168">
        <v>4</v>
      </c>
      <c r="AI78" s="168">
        <v>12</v>
      </c>
      <c r="AJ78" s="168">
        <v>0</v>
      </c>
      <c r="AK78" s="168">
        <v>3</v>
      </c>
      <c r="AL78" s="168">
        <v>10</v>
      </c>
      <c r="AM78" s="168">
        <v>0</v>
      </c>
      <c r="AN78" s="192">
        <v>3</v>
      </c>
      <c r="AO78" s="190">
        <v>10</v>
      </c>
      <c r="AP78" s="168">
        <v>10</v>
      </c>
      <c r="AQ78" s="168">
        <v>0</v>
      </c>
      <c r="AR78" s="168">
        <v>7</v>
      </c>
      <c r="AS78" s="168">
        <v>4</v>
      </c>
      <c r="AT78" s="168">
        <v>7</v>
      </c>
      <c r="AU78" s="168">
        <v>3</v>
      </c>
      <c r="AV78" s="168">
        <v>0</v>
      </c>
      <c r="AW78" s="168">
        <v>0</v>
      </c>
      <c r="AX78" s="191">
        <v>7</v>
      </c>
      <c r="AY78" s="167">
        <v>0</v>
      </c>
      <c r="AZ78" s="168">
        <v>2</v>
      </c>
      <c r="BA78" s="192">
        <v>0</v>
      </c>
      <c r="BB78" s="242">
        <v>1</v>
      </c>
      <c r="BC78" s="167">
        <v>7</v>
      </c>
      <c r="BD78" s="168">
        <v>7</v>
      </c>
      <c r="BE78" s="168">
        <v>0</v>
      </c>
      <c r="BF78" s="168">
        <v>4</v>
      </c>
      <c r="BG78" s="168">
        <v>1</v>
      </c>
      <c r="BH78" s="192">
        <v>4</v>
      </c>
      <c r="BI78" s="315">
        <v>0</v>
      </c>
      <c r="BJ78" s="315">
        <v>0</v>
      </c>
    </row>
    <row r="79" spans="1:62">
      <c r="A79" s="312" t="s">
        <v>457</v>
      </c>
      <c r="B79" s="126">
        <v>137</v>
      </c>
      <c r="C79" s="168">
        <v>0</v>
      </c>
      <c r="D79" s="169">
        <v>21658.45</v>
      </c>
      <c r="E79" s="169">
        <v>139611.25</v>
      </c>
      <c r="F79" s="191">
        <v>0</v>
      </c>
      <c r="G79" s="167">
        <v>135</v>
      </c>
      <c r="H79" s="168">
        <v>0</v>
      </c>
      <c r="I79" s="169">
        <v>155791.49</v>
      </c>
      <c r="J79" s="169">
        <v>18458.2</v>
      </c>
      <c r="K79" s="169">
        <v>137333.29</v>
      </c>
      <c r="L79" s="170">
        <v>6</v>
      </c>
      <c r="M79" s="190">
        <v>135</v>
      </c>
      <c r="N79" s="168">
        <v>135</v>
      </c>
      <c r="O79" s="168">
        <v>0</v>
      </c>
      <c r="P79" s="168">
        <v>113</v>
      </c>
      <c r="Q79" s="168">
        <v>36</v>
      </c>
      <c r="R79" s="168">
        <v>100</v>
      </c>
      <c r="S79" s="168">
        <v>17</v>
      </c>
      <c r="T79" s="168">
        <v>26</v>
      </c>
      <c r="U79" s="168">
        <v>65</v>
      </c>
      <c r="V79" s="168">
        <v>4</v>
      </c>
      <c r="W79" s="168">
        <v>8</v>
      </c>
      <c r="X79" s="168">
        <v>0</v>
      </c>
      <c r="Y79" s="168">
        <v>0</v>
      </c>
      <c r="Z79" s="168">
        <v>7</v>
      </c>
      <c r="AA79" s="168">
        <v>0</v>
      </c>
      <c r="AB79" s="168">
        <v>0</v>
      </c>
      <c r="AC79" s="168">
        <v>8</v>
      </c>
      <c r="AD79" s="168">
        <v>0</v>
      </c>
      <c r="AE79" s="168">
        <v>0</v>
      </c>
      <c r="AF79" s="168">
        <v>0</v>
      </c>
      <c r="AG79" s="168">
        <v>0</v>
      </c>
      <c r="AH79" s="168">
        <v>20</v>
      </c>
      <c r="AI79" s="168">
        <v>115</v>
      </c>
      <c r="AJ79" s="168">
        <v>0</v>
      </c>
      <c r="AK79" s="168">
        <v>5</v>
      </c>
      <c r="AL79" s="168">
        <v>100</v>
      </c>
      <c r="AM79" s="168">
        <v>25</v>
      </c>
      <c r="AN79" s="192">
        <v>5</v>
      </c>
      <c r="AO79" s="190">
        <v>110</v>
      </c>
      <c r="AP79" s="168">
        <v>110</v>
      </c>
      <c r="AQ79" s="168">
        <v>0</v>
      </c>
      <c r="AR79" s="168">
        <v>94</v>
      </c>
      <c r="AS79" s="168">
        <v>27</v>
      </c>
      <c r="AT79" s="168">
        <v>82</v>
      </c>
      <c r="AU79" s="168">
        <v>8</v>
      </c>
      <c r="AV79" s="168">
        <v>9</v>
      </c>
      <c r="AW79" s="168">
        <v>0</v>
      </c>
      <c r="AX79" s="191">
        <v>92</v>
      </c>
      <c r="AY79" s="167">
        <v>9</v>
      </c>
      <c r="AZ79" s="168">
        <v>8</v>
      </c>
      <c r="BA79" s="192">
        <v>0</v>
      </c>
      <c r="BB79" s="242">
        <v>9</v>
      </c>
      <c r="BC79" s="167">
        <v>53</v>
      </c>
      <c r="BD79" s="168">
        <v>53</v>
      </c>
      <c r="BE79" s="168">
        <v>0</v>
      </c>
      <c r="BF79" s="168">
        <v>44</v>
      </c>
      <c r="BG79" s="168">
        <v>10</v>
      </c>
      <c r="BH79" s="192">
        <v>40</v>
      </c>
      <c r="BI79" s="315">
        <v>0</v>
      </c>
      <c r="BJ79" s="315">
        <v>0</v>
      </c>
    </row>
    <row r="80" spans="1:62">
      <c r="A80" s="312" t="s">
        <v>458</v>
      </c>
      <c r="B80" s="126">
        <v>37</v>
      </c>
      <c r="C80" s="168">
        <v>1</v>
      </c>
      <c r="D80" s="169">
        <v>6247.2</v>
      </c>
      <c r="E80" s="169">
        <v>27459.65</v>
      </c>
      <c r="F80" s="191">
        <v>7</v>
      </c>
      <c r="G80" s="167">
        <v>34</v>
      </c>
      <c r="H80" s="168">
        <v>1</v>
      </c>
      <c r="I80" s="169">
        <v>33706.85</v>
      </c>
      <c r="J80" s="169">
        <v>6247.2</v>
      </c>
      <c r="K80" s="169">
        <v>27459.65</v>
      </c>
      <c r="L80" s="170">
        <v>6</v>
      </c>
      <c r="M80" s="190">
        <v>34</v>
      </c>
      <c r="N80" s="168">
        <v>34</v>
      </c>
      <c r="O80" s="168">
        <v>0</v>
      </c>
      <c r="P80" s="168">
        <v>23</v>
      </c>
      <c r="Q80" s="168">
        <v>0</v>
      </c>
      <c r="R80" s="168">
        <v>12</v>
      </c>
      <c r="S80" s="168">
        <v>6</v>
      </c>
      <c r="T80" s="168">
        <v>5</v>
      </c>
      <c r="U80" s="168">
        <v>2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7</v>
      </c>
      <c r="AI80" s="168">
        <v>26</v>
      </c>
      <c r="AJ80" s="168">
        <v>1</v>
      </c>
      <c r="AK80" s="168">
        <v>24</v>
      </c>
      <c r="AL80" s="168">
        <v>0</v>
      </c>
      <c r="AM80" s="168">
        <v>3</v>
      </c>
      <c r="AN80" s="192">
        <v>7</v>
      </c>
      <c r="AO80" s="190">
        <v>31</v>
      </c>
      <c r="AP80" s="168">
        <v>31</v>
      </c>
      <c r="AQ80" s="168">
        <v>0</v>
      </c>
      <c r="AR80" s="168">
        <v>20</v>
      </c>
      <c r="AS80" s="168">
        <v>0</v>
      </c>
      <c r="AT80" s="168">
        <v>10</v>
      </c>
      <c r="AU80" s="168">
        <v>1</v>
      </c>
      <c r="AV80" s="168">
        <v>14</v>
      </c>
      <c r="AW80" s="168">
        <v>0</v>
      </c>
      <c r="AX80" s="191">
        <v>0</v>
      </c>
      <c r="AY80" s="167">
        <v>16</v>
      </c>
      <c r="AZ80" s="168">
        <v>0</v>
      </c>
      <c r="BA80" s="192">
        <v>0</v>
      </c>
      <c r="BB80" s="242">
        <v>0</v>
      </c>
      <c r="BC80" s="167">
        <v>3</v>
      </c>
      <c r="BD80" s="168">
        <v>3</v>
      </c>
      <c r="BE80" s="168">
        <v>0</v>
      </c>
      <c r="BF80" s="168">
        <v>3</v>
      </c>
      <c r="BG80" s="168">
        <v>0</v>
      </c>
      <c r="BH80" s="192">
        <v>2</v>
      </c>
      <c r="BI80" s="315">
        <v>0</v>
      </c>
      <c r="BJ80" s="315">
        <v>0</v>
      </c>
    </row>
    <row r="81" spans="1:62">
      <c r="A81" s="312" t="s">
        <v>459</v>
      </c>
      <c r="B81" s="126">
        <v>4</v>
      </c>
      <c r="C81" s="168">
        <v>0</v>
      </c>
      <c r="D81" s="169">
        <v>604.79999999999995</v>
      </c>
      <c r="E81" s="169">
        <v>4555.92</v>
      </c>
      <c r="F81" s="191">
        <v>3</v>
      </c>
      <c r="G81" s="167">
        <v>4</v>
      </c>
      <c r="H81" s="168">
        <v>0</v>
      </c>
      <c r="I81" s="169">
        <v>5160.72</v>
      </c>
      <c r="J81" s="169">
        <v>604.79999999999995</v>
      </c>
      <c r="K81" s="169">
        <v>4555.92</v>
      </c>
      <c r="L81" s="170">
        <v>6</v>
      </c>
      <c r="M81" s="190">
        <v>4</v>
      </c>
      <c r="N81" s="168">
        <v>4</v>
      </c>
      <c r="O81" s="168">
        <v>0</v>
      </c>
      <c r="P81" s="168">
        <v>3</v>
      </c>
      <c r="Q81" s="168">
        <v>2</v>
      </c>
      <c r="R81" s="168">
        <v>3</v>
      </c>
      <c r="S81" s="168">
        <v>0</v>
      </c>
      <c r="T81" s="168">
        <v>0</v>
      </c>
      <c r="U81" s="168">
        <v>3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1</v>
      </c>
      <c r="AI81" s="168">
        <v>3</v>
      </c>
      <c r="AJ81" s="168">
        <v>0</v>
      </c>
      <c r="AK81" s="168">
        <v>0</v>
      </c>
      <c r="AL81" s="168">
        <v>2</v>
      </c>
      <c r="AM81" s="168">
        <v>0</v>
      </c>
      <c r="AN81" s="192">
        <v>2</v>
      </c>
      <c r="AO81" s="190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91">
        <v>0</v>
      </c>
      <c r="AY81" s="167">
        <v>0</v>
      </c>
      <c r="AZ81" s="168">
        <v>0</v>
      </c>
      <c r="BA81" s="192">
        <v>0</v>
      </c>
      <c r="BB81" s="242">
        <v>0</v>
      </c>
      <c r="BC81" s="167">
        <v>4</v>
      </c>
      <c r="BD81" s="168">
        <v>4</v>
      </c>
      <c r="BE81" s="168">
        <v>0</v>
      </c>
      <c r="BF81" s="168">
        <v>3</v>
      </c>
      <c r="BG81" s="168">
        <v>0</v>
      </c>
      <c r="BH81" s="192">
        <v>3</v>
      </c>
      <c r="BI81" s="315">
        <v>0</v>
      </c>
      <c r="BJ81" s="315">
        <v>0</v>
      </c>
    </row>
    <row r="82" spans="1:62">
      <c r="A82" s="312" t="s">
        <v>460</v>
      </c>
      <c r="B82" s="126">
        <v>62</v>
      </c>
      <c r="C82" s="168">
        <v>7</v>
      </c>
      <c r="D82" s="169">
        <v>13657.2</v>
      </c>
      <c r="E82" s="169">
        <v>67879</v>
      </c>
      <c r="F82" s="191">
        <v>22</v>
      </c>
      <c r="G82" s="167">
        <v>62</v>
      </c>
      <c r="H82" s="168">
        <v>7</v>
      </c>
      <c r="I82" s="169">
        <v>81536.2</v>
      </c>
      <c r="J82" s="169">
        <v>13657.2</v>
      </c>
      <c r="K82" s="169">
        <v>67879</v>
      </c>
      <c r="L82" s="170">
        <v>6</v>
      </c>
      <c r="M82" s="190">
        <v>62</v>
      </c>
      <c r="N82" s="168">
        <v>62</v>
      </c>
      <c r="O82" s="168">
        <v>0</v>
      </c>
      <c r="P82" s="168">
        <v>43</v>
      </c>
      <c r="Q82" s="168">
        <v>15</v>
      </c>
      <c r="R82" s="168">
        <v>52</v>
      </c>
      <c r="S82" s="168">
        <v>3</v>
      </c>
      <c r="T82" s="168">
        <v>5</v>
      </c>
      <c r="U82" s="168">
        <v>41</v>
      </c>
      <c r="V82" s="168">
        <v>1</v>
      </c>
      <c r="W82" s="168">
        <v>2</v>
      </c>
      <c r="X82" s="168">
        <v>0</v>
      </c>
      <c r="Y82" s="168">
        <v>0</v>
      </c>
      <c r="Z82" s="168">
        <v>7</v>
      </c>
      <c r="AA82" s="168">
        <v>0</v>
      </c>
      <c r="AB82" s="168">
        <v>0</v>
      </c>
      <c r="AC82" s="168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12</v>
      </c>
      <c r="AI82" s="168">
        <v>49</v>
      </c>
      <c r="AJ82" s="168">
        <v>1</v>
      </c>
      <c r="AK82" s="168">
        <v>25</v>
      </c>
      <c r="AL82" s="168">
        <v>26</v>
      </c>
      <c r="AM82" s="168">
        <v>0</v>
      </c>
      <c r="AN82" s="192">
        <v>11</v>
      </c>
      <c r="AO82" s="190">
        <v>53</v>
      </c>
      <c r="AP82" s="168">
        <v>53</v>
      </c>
      <c r="AQ82" s="168">
        <v>0</v>
      </c>
      <c r="AR82" s="168">
        <v>38</v>
      </c>
      <c r="AS82" s="168">
        <v>15</v>
      </c>
      <c r="AT82" s="168">
        <v>36</v>
      </c>
      <c r="AU82" s="168">
        <v>2</v>
      </c>
      <c r="AV82" s="168">
        <v>1</v>
      </c>
      <c r="AW82" s="168">
        <v>1</v>
      </c>
      <c r="AX82" s="191">
        <v>49</v>
      </c>
      <c r="AY82" s="167">
        <v>28</v>
      </c>
      <c r="AZ82" s="168">
        <v>11</v>
      </c>
      <c r="BA82" s="192">
        <v>5</v>
      </c>
      <c r="BB82" s="242">
        <v>16</v>
      </c>
      <c r="BC82" s="167">
        <v>15</v>
      </c>
      <c r="BD82" s="168">
        <v>15</v>
      </c>
      <c r="BE82" s="168">
        <v>0</v>
      </c>
      <c r="BF82" s="168">
        <v>9</v>
      </c>
      <c r="BG82" s="168">
        <v>0</v>
      </c>
      <c r="BH82" s="192">
        <v>12</v>
      </c>
      <c r="BI82" s="315">
        <v>0</v>
      </c>
      <c r="BJ82" s="315">
        <v>0</v>
      </c>
    </row>
    <row r="83" spans="1:62" ht="13.5">
      <c r="A83" s="316" t="s">
        <v>461</v>
      </c>
      <c r="B83" s="200">
        <f>SUM(B70:B82)</f>
        <v>685</v>
      </c>
      <c r="C83" s="172">
        <f t="shared" ref="C83:BJ83" si="6">SUM(C70:C82)</f>
        <v>19</v>
      </c>
      <c r="D83" s="173">
        <f t="shared" si="6"/>
        <v>118315.35</v>
      </c>
      <c r="E83" s="173">
        <f t="shared" si="6"/>
        <v>711431.28</v>
      </c>
      <c r="F83" s="194">
        <f t="shared" si="6"/>
        <v>156</v>
      </c>
      <c r="G83" s="171">
        <f t="shared" si="6"/>
        <v>653</v>
      </c>
      <c r="H83" s="172">
        <f t="shared" si="6"/>
        <v>19</v>
      </c>
      <c r="I83" s="173">
        <f t="shared" si="6"/>
        <v>807269.90999999992</v>
      </c>
      <c r="J83" s="173">
        <f t="shared" si="6"/>
        <v>113281.5</v>
      </c>
      <c r="K83" s="173">
        <f t="shared" si="6"/>
        <v>693988.41</v>
      </c>
      <c r="L83" s="174">
        <f>((H70+I70)*L70+(H71+I71)*L71+(H72+I72)*L72+(H73+I73)*L73+(H74+I74)*L74+(H75+I75)*L75+(H76+I76)*L76+(H77+I77)*L77+(H78+I78)*L78+(H79+I79)*L79+(H80+I80)*L80+(H81+I81)*L81+(H82+I82)*L82)/(H83+I83)</f>
        <v>5.9308038305642041</v>
      </c>
      <c r="M83" s="193">
        <f t="shared" si="6"/>
        <v>650</v>
      </c>
      <c r="N83" s="172">
        <f t="shared" si="6"/>
        <v>650</v>
      </c>
      <c r="O83" s="172">
        <f t="shared" si="6"/>
        <v>0</v>
      </c>
      <c r="P83" s="172">
        <f t="shared" si="6"/>
        <v>528</v>
      </c>
      <c r="Q83" s="172">
        <f t="shared" si="6"/>
        <v>128</v>
      </c>
      <c r="R83" s="172">
        <f t="shared" si="6"/>
        <v>426</v>
      </c>
      <c r="S83" s="172">
        <f t="shared" si="6"/>
        <v>64</v>
      </c>
      <c r="T83" s="172">
        <f t="shared" si="6"/>
        <v>93</v>
      </c>
      <c r="U83" s="172">
        <f t="shared" si="6"/>
        <v>292</v>
      </c>
      <c r="V83" s="172">
        <f t="shared" si="6"/>
        <v>10</v>
      </c>
      <c r="W83" s="172">
        <f t="shared" si="6"/>
        <v>15</v>
      </c>
      <c r="X83" s="172">
        <f t="shared" si="6"/>
        <v>0</v>
      </c>
      <c r="Y83" s="172">
        <f t="shared" si="6"/>
        <v>0</v>
      </c>
      <c r="Z83" s="172">
        <f t="shared" si="6"/>
        <v>29</v>
      </c>
      <c r="AA83" s="172">
        <f t="shared" si="6"/>
        <v>0</v>
      </c>
      <c r="AB83" s="172">
        <f t="shared" si="6"/>
        <v>0</v>
      </c>
      <c r="AC83" s="172">
        <f t="shared" si="6"/>
        <v>25</v>
      </c>
      <c r="AD83" s="172">
        <f t="shared" si="6"/>
        <v>0</v>
      </c>
      <c r="AE83" s="172">
        <f t="shared" si="6"/>
        <v>0</v>
      </c>
      <c r="AF83" s="172">
        <f t="shared" si="6"/>
        <v>0</v>
      </c>
      <c r="AG83" s="172">
        <f t="shared" si="6"/>
        <v>0</v>
      </c>
      <c r="AH83" s="172">
        <f t="shared" si="6"/>
        <v>119</v>
      </c>
      <c r="AI83" s="172">
        <f t="shared" si="6"/>
        <v>512</v>
      </c>
      <c r="AJ83" s="172">
        <f t="shared" si="6"/>
        <v>19</v>
      </c>
      <c r="AK83" s="172">
        <f t="shared" si="6"/>
        <v>168</v>
      </c>
      <c r="AL83" s="172">
        <f t="shared" si="6"/>
        <v>295</v>
      </c>
      <c r="AM83" s="172">
        <f t="shared" si="6"/>
        <v>40</v>
      </c>
      <c r="AN83" s="195">
        <f t="shared" si="6"/>
        <v>147</v>
      </c>
      <c r="AO83" s="193">
        <f t="shared" si="6"/>
        <v>564</v>
      </c>
      <c r="AP83" s="172">
        <f t="shared" si="6"/>
        <v>564</v>
      </c>
      <c r="AQ83" s="172">
        <f t="shared" si="6"/>
        <v>0</v>
      </c>
      <c r="AR83" s="172">
        <f t="shared" si="6"/>
        <v>446</v>
      </c>
      <c r="AS83" s="172">
        <f t="shared" si="6"/>
        <v>97</v>
      </c>
      <c r="AT83" s="172">
        <f t="shared" si="6"/>
        <v>349</v>
      </c>
      <c r="AU83" s="172">
        <f t="shared" si="6"/>
        <v>49</v>
      </c>
      <c r="AV83" s="172">
        <f t="shared" si="6"/>
        <v>32</v>
      </c>
      <c r="AW83" s="172">
        <f t="shared" si="6"/>
        <v>14</v>
      </c>
      <c r="AX83" s="194">
        <f t="shared" si="6"/>
        <v>414</v>
      </c>
      <c r="AY83" s="171">
        <f t="shared" si="6"/>
        <v>104</v>
      </c>
      <c r="AZ83" s="172">
        <f t="shared" si="6"/>
        <v>58</v>
      </c>
      <c r="BA83" s="195">
        <f t="shared" si="6"/>
        <v>76</v>
      </c>
      <c r="BB83" s="243">
        <f t="shared" si="6"/>
        <v>85</v>
      </c>
      <c r="BC83" s="171">
        <f t="shared" si="6"/>
        <v>251</v>
      </c>
      <c r="BD83" s="172">
        <f t="shared" si="6"/>
        <v>251</v>
      </c>
      <c r="BE83" s="172">
        <f t="shared" si="6"/>
        <v>0</v>
      </c>
      <c r="BF83" s="172">
        <f t="shared" si="6"/>
        <v>207</v>
      </c>
      <c r="BG83" s="172">
        <f t="shared" si="6"/>
        <v>47</v>
      </c>
      <c r="BH83" s="195">
        <f t="shared" si="6"/>
        <v>171</v>
      </c>
      <c r="BI83" s="317">
        <f t="shared" si="6"/>
        <v>0</v>
      </c>
      <c r="BJ83" s="317">
        <f t="shared" si="6"/>
        <v>0</v>
      </c>
    </row>
    <row r="84" spans="1:62">
      <c r="A84" s="312" t="s">
        <v>462</v>
      </c>
      <c r="B84" s="126">
        <v>12</v>
      </c>
      <c r="C84" s="168">
        <v>0</v>
      </c>
      <c r="D84" s="169">
        <v>1814.4</v>
      </c>
      <c r="E84" s="169">
        <v>13362.08</v>
      </c>
      <c r="F84" s="191">
        <v>5</v>
      </c>
      <c r="G84" s="167">
        <v>12</v>
      </c>
      <c r="H84" s="168">
        <v>0</v>
      </c>
      <c r="I84" s="169">
        <v>15176.48</v>
      </c>
      <c r="J84" s="169">
        <v>1814.4</v>
      </c>
      <c r="K84" s="169">
        <v>13362.08</v>
      </c>
      <c r="L84" s="170">
        <v>5.8</v>
      </c>
      <c r="M84" s="190">
        <v>12</v>
      </c>
      <c r="N84" s="168">
        <v>12</v>
      </c>
      <c r="O84" s="168">
        <v>0</v>
      </c>
      <c r="P84" s="168">
        <v>10</v>
      </c>
      <c r="Q84" s="168">
        <v>2</v>
      </c>
      <c r="R84" s="168">
        <v>8</v>
      </c>
      <c r="S84" s="168">
        <v>0</v>
      </c>
      <c r="T84" s="168">
        <v>2</v>
      </c>
      <c r="U84" s="168">
        <v>7</v>
      </c>
      <c r="V84" s="168">
        <v>0</v>
      </c>
      <c r="W84" s="168">
        <v>1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1</v>
      </c>
      <c r="AD84" s="168">
        <v>0</v>
      </c>
      <c r="AE84" s="168">
        <v>0</v>
      </c>
      <c r="AF84" s="168">
        <v>0</v>
      </c>
      <c r="AG84" s="168">
        <v>0</v>
      </c>
      <c r="AH84" s="168">
        <v>4</v>
      </c>
      <c r="AI84" s="168">
        <v>6</v>
      </c>
      <c r="AJ84" s="168">
        <v>2</v>
      </c>
      <c r="AK84" s="168">
        <v>5</v>
      </c>
      <c r="AL84" s="168">
        <v>4</v>
      </c>
      <c r="AM84" s="168">
        <v>0</v>
      </c>
      <c r="AN84" s="192">
        <v>3</v>
      </c>
      <c r="AO84" s="190">
        <v>5</v>
      </c>
      <c r="AP84" s="168">
        <v>5</v>
      </c>
      <c r="AQ84" s="168">
        <v>0</v>
      </c>
      <c r="AR84" s="168">
        <v>4</v>
      </c>
      <c r="AS84" s="168">
        <v>0</v>
      </c>
      <c r="AT84" s="168">
        <v>4</v>
      </c>
      <c r="AU84" s="168">
        <v>0</v>
      </c>
      <c r="AV84" s="168">
        <v>0</v>
      </c>
      <c r="AW84" s="168">
        <v>0</v>
      </c>
      <c r="AX84" s="191">
        <v>5</v>
      </c>
      <c r="AY84" s="167">
        <v>1</v>
      </c>
      <c r="AZ84" s="168">
        <v>2</v>
      </c>
      <c r="BA84" s="192">
        <v>0</v>
      </c>
      <c r="BB84" s="242">
        <v>2</v>
      </c>
      <c r="BC84" s="167">
        <v>7</v>
      </c>
      <c r="BD84" s="168">
        <v>7</v>
      </c>
      <c r="BE84" s="168">
        <v>0</v>
      </c>
      <c r="BF84" s="168">
        <v>6</v>
      </c>
      <c r="BG84" s="168">
        <v>2</v>
      </c>
      <c r="BH84" s="192">
        <v>4</v>
      </c>
      <c r="BI84" s="315">
        <v>0</v>
      </c>
      <c r="BJ84" s="315">
        <v>0</v>
      </c>
    </row>
    <row r="85" spans="1:62">
      <c r="A85" s="312" t="s">
        <v>463</v>
      </c>
      <c r="B85" s="126">
        <v>174</v>
      </c>
      <c r="C85" s="168">
        <v>14</v>
      </c>
      <c r="D85" s="169">
        <v>20435.8</v>
      </c>
      <c r="E85" s="169">
        <v>119084.08</v>
      </c>
      <c r="F85" s="191">
        <v>32</v>
      </c>
      <c r="G85" s="167">
        <v>161</v>
      </c>
      <c r="H85" s="168">
        <v>19</v>
      </c>
      <c r="I85" s="169">
        <v>129784.33</v>
      </c>
      <c r="J85" s="169">
        <v>19598.599999999999</v>
      </c>
      <c r="K85" s="169">
        <v>110185.73</v>
      </c>
      <c r="L85" s="170">
        <v>3.6</v>
      </c>
      <c r="M85" s="190">
        <v>172</v>
      </c>
      <c r="N85" s="168">
        <v>161</v>
      </c>
      <c r="O85" s="168">
        <v>11</v>
      </c>
      <c r="P85" s="168">
        <v>128</v>
      </c>
      <c r="Q85" s="168">
        <v>33</v>
      </c>
      <c r="R85" s="168">
        <v>94</v>
      </c>
      <c r="S85" s="168">
        <v>14</v>
      </c>
      <c r="T85" s="168">
        <v>18</v>
      </c>
      <c r="U85" s="168">
        <v>53</v>
      </c>
      <c r="V85" s="168">
        <v>9</v>
      </c>
      <c r="W85" s="168">
        <v>5</v>
      </c>
      <c r="X85" s="168">
        <v>0</v>
      </c>
      <c r="Y85" s="168">
        <v>0</v>
      </c>
      <c r="Z85" s="168">
        <v>4</v>
      </c>
      <c r="AA85" s="168">
        <v>1</v>
      </c>
      <c r="AB85" s="168">
        <v>2</v>
      </c>
      <c r="AC85" s="168">
        <v>17</v>
      </c>
      <c r="AD85" s="168">
        <v>0</v>
      </c>
      <c r="AE85" s="168">
        <v>0</v>
      </c>
      <c r="AF85" s="168">
        <v>0</v>
      </c>
      <c r="AG85" s="168">
        <v>1</v>
      </c>
      <c r="AH85" s="168">
        <v>31</v>
      </c>
      <c r="AI85" s="168">
        <v>130</v>
      </c>
      <c r="AJ85" s="168">
        <v>11</v>
      </c>
      <c r="AK85" s="168">
        <v>20</v>
      </c>
      <c r="AL85" s="168">
        <v>80</v>
      </c>
      <c r="AM85" s="168">
        <v>0</v>
      </c>
      <c r="AN85" s="192">
        <v>72</v>
      </c>
      <c r="AO85" s="190">
        <v>154</v>
      </c>
      <c r="AP85" s="168">
        <v>144</v>
      </c>
      <c r="AQ85" s="168">
        <v>10</v>
      </c>
      <c r="AR85" s="168">
        <v>112</v>
      </c>
      <c r="AS85" s="168">
        <v>39</v>
      </c>
      <c r="AT85" s="168">
        <v>81</v>
      </c>
      <c r="AU85" s="168">
        <v>12</v>
      </c>
      <c r="AV85" s="168">
        <v>10</v>
      </c>
      <c r="AW85" s="168">
        <v>1</v>
      </c>
      <c r="AX85" s="191">
        <v>103</v>
      </c>
      <c r="AY85" s="167">
        <v>28</v>
      </c>
      <c r="AZ85" s="168">
        <v>8</v>
      </c>
      <c r="BA85" s="192">
        <v>14</v>
      </c>
      <c r="BB85" s="242">
        <v>18</v>
      </c>
      <c r="BC85" s="167">
        <v>48</v>
      </c>
      <c r="BD85" s="168">
        <v>45</v>
      </c>
      <c r="BE85" s="168">
        <v>3</v>
      </c>
      <c r="BF85" s="168">
        <v>39</v>
      </c>
      <c r="BG85" s="168">
        <v>9</v>
      </c>
      <c r="BH85" s="192">
        <v>27</v>
      </c>
      <c r="BI85" s="315">
        <v>0</v>
      </c>
      <c r="BJ85" s="315">
        <v>0</v>
      </c>
    </row>
    <row r="86" spans="1:62">
      <c r="A86" s="312" t="s">
        <v>464</v>
      </c>
      <c r="B86" s="126">
        <v>62</v>
      </c>
      <c r="C86" s="168">
        <v>2</v>
      </c>
      <c r="D86" s="169">
        <v>5595</v>
      </c>
      <c r="E86" s="169">
        <v>39588.400000000001</v>
      </c>
      <c r="F86" s="191">
        <v>9</v>
      </c>
      <c r="G86" s="167">
        <v>59</v>
      </c>
      <c r="H86" s="168">
        <v>3</v>
      </c>
      <c r="I86" s="169">
        <v>42700.69</v>
      </c>
      <c r="J86" s="169">
        <v>5457</v>
      </c>
      <c r="K86" s="169">
        <v>37243.69</v>
      </c>
      <c r="L86" s="170">
        <v>3.4</v>
      </c>
      <c r="M86" s="190">
        <v>59</v>
      </c>
      <c r="N86" s="168">
        <v>59</v>
      </c>
      <c r="O86" s="168">
        <v>0</v>
      </c>
      <c r="P86" s="168">
        <v>53</v>
      </c>
      <c r="Q86" s="168">
        <v>10</v>
      </c>
      <c r="R86" s="168">
        <v>37</v>
      </c>
      <c r="S86" s="168">
        <v>6</v>
      </c>
      <c r="T86" s="168">
        <v>5</v>
      </c>
      <c r="U86" s="168">
        <v>26</v>
      </c>
      <c r="V86" s="168">
        <v>4</v>
      </c>
      <c r="W86" s="168">
        <v>1</v>
      </c>
      <c r="X86" s="168">
        <v>0</v>
      </c>
      <c r="Y86" s="168">
        <v>0</v>
      </c>
      <c r="Z86" s="168">
        <v>1</v>
      </c>
      <c r="AA86" s="168">
        <v>0</v>
      </c>
      <c r="AB86" s="168">
        <v>0</v>
      </c>
      <c r="AC86" s="168">
        <v>4</v>
      </c>
      <c r="AD86" s="168">
        <v>0</v>
      </c>
      <c r="AE86" s="168">
        <v>0</v>
      </c>
      <c r="AF86" s="168">
        <v>0</v>
      </c>
      <c r="AG86" s="168">
        <v>0</v>
      </c>
      <c r="AH86" s="168">
        <v>15</v>
      </c>
      <c r="AI86" s="168">
        <v>42</v>
      </c>
      <c r="AJ86" s="168">
        <v>2</v>
      </c>
      <c r="AK86" s="168">
        <v>5</v>
      </c>
      <c r="AL86" s="168">
        <v>35</v>
      </c>
      <c r="AM86" s="168">
        <v>0</v>
      </c>
      <c r="AN86" s="192">
        <v>19</v>
      </c>
      <c r="AO86" s="190">
        <v>54</v>
      </c>
      <c r="AP86" s="168">
        <v>54</v>
      </c>
      <c r="AQ86" s="168">
        <v>0</v>
      </c>
      <c r="AR86" s="168">
        <v>49</v>
      </c>
      <c r="AS86" s="168">
        <v>10</v>
      </c>
      <c r="AT86" s="168">
        <v>32</v>
      </c>
      <c r="AU86" s="168">
        <v>6</v>
      </c>
      <c r="AV86" s="168">
        <v>2</v>
      </c>
      <c r="AW86" s="168">
        <v>0</v>
      </c>
      <c r="AX86" s="191">
        <v>38</v>
      </c>
      <c r="AY86" s="167">
        <v>21</v>
      </c>
      <c r="AZ86" s="168">
        <v>3</v>
      </c>
      <c r="BA86" s="192">
        <v>11</v>
      </c>
      <c r="BB86" s="242">
        <v>6</v>
      </c>
      <c r="BC86" s="167">
        <v>17</v>
      </c>
      <c r="BD86" s="168">
        <v>17</v>
      </c>
      <c r="BE86" s="168">
        <v>0</v>
      </c>
      <c r="BF86" s="168">
        <v>15</v>
      </c>
      <c r="BG86" s="168">
        <v>2</v>
      </c>
      <c r="BH86" s="192">
        <v>10</v>
      </c>
      <c r="BI86" s="315">
        <v>0</v>
      </c>
      <c r="BJ86" s="315">
        <v>0</v>
      </c>
    </row>
    <row r="87" spans="1:62">
      <c r="A87" s="312" t="s">
        <v>465</v>
      </c>
      <c r="B87" s="126">
        <v>31</v>
      </c>
      <c r="C87" s="168">
        <v>4</v>
      </c>
      <c r="D87" s="169">
        <v>4377</v>
      </c>
      <c r="E87" s="169">
        <v>24115.79</v>
      </c>
      <c r="F87" s="191">
        <v>5</v>
      </c>
      <c r="G87" s="167">
        <v>31</v>
      </c>
      <c r="H87" s="168">
        <v>3</v>
      </c>
      <c r="I87" s="169">
        <v>26686.67</v>
      </c>
      <c r="J87" s="169">
        <v>4319.3999999999996</v>
      </c>
      <c r="K87" s="169">
        <v>22367.27</v>
      </c>
      <c r="L87" s="170">
        <v>3.8</v>
      </c>
      <c r="M87" s="190">
        <v>31</v>
      </c>
      <c r="N87" s="168">
        <v>31</v>
      </c>
      <c r="O87" s="168">
        <v>0</v>
      </c>
      <c r="P87" s="168">
        <v>29</v>
      </c>
      <c r="Q87" s="168">
        <v>6</v>
      </c>
      <c r="R87" s="168">
        <v>20</v>
      </c>
      <c r="S87" s="168">
        <v>1</v>
      </c>
      <c r="T87" s="168">
        <v>5</v>
      </c>
      <c r="U87" s="168">
        <v>15</v>
      </c>
      <c r="V87" s="168">
        <v>1</v>
      </c>
      <c r="W87" s="168">
        <v>3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4</v>
      </c>
      <c r="AD87" s="168">
        <v>0</v>
      </c>
      <c r="AE87" s="168">
        <v>0</v>
      </c>
      <c r="AF87" s="168">
        <v>0</v>
      </c>
      <c r="AG87" s="168">
        <v>0</v>
      </c>
      <c r="AH87" s="168">
        <v>2</v>
      </c>
      <c r="AI87" s="168">
        <v>26</v>
      </c>
      <c r="AJ87" s="168">
        <v>3</v>
      </c>
      <c r="AK87" s="168">
        <v>3</v>
      </c>
      <c r="AL87" s="168">
        <v>20</v>
      </c>
      <c r="AM87" s="168">
        <v>0</v>
      </c>
      <c r="AN87" s="192">
        <v>8</v>
      </c>
      <c r="AO87" s="190">
        <v>27</v>
      </c>
      <c r="AP87" s="168">
        <v>27</v>
      </c>
      <c r="AQ87" s="168">
        <v>0</v>
      </c>
      <c r="AR87" s="168">
        <v>26</v>
      </c>
      <c r="AS87" s="168">
        <v>5</v>
      </c>
      <c r="AT87" s="168">
        <v>16</v>
      </c>
      <c r="AU87" s="168">
        <v>5</v>
      </c>
      <c r="AV87" s="168">
        <v>1</v>
      </c>
      <c r="AW87" s="168">
        <v>1</v>
      </c>
      <c r="AX87" s="191">
        <v>18</v>
      </c>
      <c r="AY87" s="167">
        <v>7</v>
      </c>
      <c r="AZ87" s="168">
        <v>3</v>
      </c>
      <c r="BA87" s="192">
        <v>10</v>
      </c>
      <c r="BB87" s="242">
        <v>1</v>
      </c>
      <c r="BC87" s="167">
        <v>11</v>
      </c>
      <c r="BD87" s="168">
        <v>11</v>
      </c>
      <c r="BE87" s="168">
        <v>0</v>
      </c>
      <c r="BF87" s="168">
        <v>10</v>
      </c>
      <c r="BG87" s="168">
        <v>2</v>
      </c>
      <c r="BH87" s="192">
        <v>9</v>
      </c>
      <c r="BI87" s="315">
        <v>0</v>
      </c>
      <c r="BJ87" s="315">
        <v>0</v>
      </c>
    </row>
    <row r="88" spans="1:62">
      <c r="A88" s="312" t="s">
        <v>466</v>
      </c>
      <c r="B88" s="126">
        <v>48</v>
      </c>
      <c r="C88" s="168">
        <v>6</v>
      </c>
      <c r="D88" s="169">
        <v>5446.8</v>
      </c>
      <c r="E88" s="169">
        <v>27117.47</v>
      </c>
      <c r="F88" s="191">
        <v>7</v>
      </c>
      <c r="G88" s="167">
        <v>47</v>
      </c>
      <c r="H88" s="168">
        <v>7</v>
      </c>
      <c r="I88" s="169">
        <v>32309.06</v>
      </c>
      <c r="J88" s="169">
        <v>5638</v>
      </c>
      <c r="K88" s="169">
        <v>26671.06</v>
      </c>
      <c r="L88" s="170">
        <v>3</v>
      </c>
      <c r="M88" s="190">
        <v>47</v>
      </c>
      <c r="N88" s="168">
        <v>47</v>
      </c>
      <c r="O88" s="168">
        <v>0</v>
      </c>
      <c r="P88" s="168">
        <v>41</v>
      </c>
      <c r="Q88" s="168">
        <v>8</v>
      </c>
      <c r="R88" s="168">
        <v>35</v>
      </c>
      <c r="S88" s="168">
        <v>4</v>
      </c>
      <c r="T88" s="168">
        <v>11</v>
      </c>
      <c r="U88" s="168">
        <v>19</v>
      </c>
      <c r="V88" s="168">
        <v>3</v>
      </c>
      <c r="W88" s="168">
        <v>3</v>
      </c>
      <c r="X88" s="168">
        <v>0</v>
      </c>
      <c r="Y88" s="168">
        <v>0</v>
      </c>
      <c r="Z88" s="168">
        <v>7</v>
      </c>
      <c r="AA88" s="168">
        <v>2</v>
      </c>
      <c r="AB88" s="168">
        <v>0</v>
      </c>
      <c r="AC88" s="168">
        <v>4</v>
      </c>
      <c r="AD88" s="168">
        <v>0</v>
      </c>
      <c r="AE88" s="168">
        <v>0</v>
      </c>
      <c r="AF88" s="168">
        <v>0</v>
      </c>
      <c r="AG88" s="168">
        <v>0</v>
      </c>
      <c r="AH88" s="168">
        <v>6</v>
      </c>
      <c r="AI88" s="168">
        <v>37</v>
      </c>
      <c r="AJ88" s="168">
        <v>4</v>
      </c>
      <c r="AK88" s="168">
        <v>7</v>
      </c>
      <c r="AL88" s="168">
        <v>26</v>
      </c>
      <c r="AM88" s="168">
        <v>0</v>
      </c>
      <c r="AN88" s="192">
        <v>14</v>
      </c>
      <c r="AO88" s="190">
        <v>48</v>
      </c>
      <c r="AP88" s="168">
        <v>48</v>
      </c>
      <c r="AQ88" s="168">
        <v>0</v>
      </c>
      <c r="AR88" s="168">
        <v>41</v>
      </c>
      <c r="AS88" s="168">
        <v>5</v>
      </c>
      <c r="AT88" s="168">
        <v>35</v>
      </c>
      <c r="AU88" s="168">
        <v>12</v>
      </c>
      <c r="AV88" s="168">
        <v>10</v>
      </c>
      <c r="AW88" s="168">
        <v>4</v>
      </c>
      <c r="AX88" s="191">
        <v>20</v>
      </c>
      <c r="AY88" s="167">
        <v>9</v>
      </c>
      <c r="AZ88" s="168">
        <v>6</v>
      </c>
      <c r="BA88" s="192">
        <v>9</v>
      </c>
      <c r="BB88" s="242">
        <v>23</v>
      </c>
      <c r="BC88" s="167">
        <v>10</v>
      </c>
      <c r="BD88" s="168">
        <v>10</v>
      </c>
      <c r="BE88" s="168">
        <v>0</v>
      </c>
      <c r="BF88" s="168">
        <v>10</v>
      </c>
      <c r="BG88" s="168">
        <v>4</v>
      </c>
      <c r="BH88" s="192">
        <v>8</v>
      </c>
      <c r="BI88" s="315">
        <v>0</v>
      </c>
      <c r="BJ88" s="315">
        <v>0</v>
      </c>
    </row>
    <row r="89" spans="1:62">
      <c r="A89" s="312" t="s">
        <v>467</v>
      </c>
      <c r="B89" s="126">
        <v>191</v>
      </c>
      <c r="C89" s="168">
        <v>9</v>
      </c>
      <c r="D89" s="169">
        <v>17214.8</v>
      </c>
      <c r="E89" s="169">
        <v>117003.33</v>
      </c>
      <c r="F89" s="191">
        <v>57</v>
      </c>
      <c r="G89" s="167">
        <v>178</v>
      </c>
      <c r="H89" s="168">
        <v>9</v>
      </c>
      <c r="I89" s="169">
        <v>123254.75</v>
      </c>
      <c r="J89" s="169">
        <v>16026.2</v>
      </c>
      <c r="K89" s="169">
        <v>107228.55</v>
      </c>
      <c r="L89" s="170">
        <v>3.1999999999999997</v>
      </c>
      <c r="M89" s="190">
        <v>184</v>
      </c>
      <c r="N89" s="168">
        <v>178</v>
      </c>
      <c r="O89" s="168">
        <v>6</v>
      </c>
      <c r="P89" s="168">
        <v>132</v>
      </c>
      <c r="Q89" s="168">
        <v>41</v>
      </c>
      <c r="R89" s="168">
        <v>110</v>
      </c>
      <c r="S89" s="168">
        <v>30</v>
      </c>
      <c r="T89" s="168">
        <v>16</v>
      </c>
      <c r="U89" s="168">
        <v>67</v>
      </c>
      <c r="V89" s="168">
        <v>7</v>
      </c>
      <c r="W89" s="168">
        <v>2</v>
      </c>
      <c r="X89" s="168">
        <v>0</v>
      </c>
      <c r="Y89" s="168">
        <v>0</v>
      </c>
      <c r="Z89" s="168">
        <v>3</v>
      </c>
      <c r="AA89" s="168">
        <v>0</v>
      </c>
      <c r="AB89" s="168">
        <v>0</v>
      </c>
      <c r="AC89" s="168">
        <v>10</v>
      </c>
      <c r="AD89" s="168">
        <v>0</v>
      </c>
      <c r="AE89" s="168">
        <v>0</v>
      </c>
      <c r="AF89" s="168">
        <v>0</v>
      </c>
      <c r="AG89" s="168">
        <v>0</v>
      </c>
      <c r="AH89" s="168">
        <v>62</v>
      </c>
      <c r="AI89" s="168">
        <v>116</v>
      </c>
      <c r="AJ89" s="168">
        <v>6</v>
      </c>
      <c r="AK89" s="168">
        <v>69</v>
      </c>
      <c r="AL89" s="168">
        <v>86</v>
      </c>
      <c r="AM89" s="168">
        <v>0</v>
      </c>
      <c r="AN89" s="192">
        <v>29</v>
      </c>
      <c r="AO89" s="190">
        <v>161</v>
      </c>
      <c r="AP89" s="168">
        <v>156</v>
      </c>
      <c r="AQ89" s="168">
        <v>5</v>
      </c>
      <c r="AR89" s="168">
        <v>108</v>
      </c>
      <c r="AS89" s="168">
        <v>40</v>
      </c>
      <c r="AT89" s="168">
        <v>97</v>
      </c>
      <c r="AU89" s="168">
        <v>29</v>
      </c>
      <c r="AV89" s="168">
        <v>5</v>
      </c>
      <c r="AW89" s="168">
        <v>2</v>
      </c>
      <c r="AX89" s="191">
        <v>121</v>
      </c>
      <c r="AY89" s="167">
        <v>31</v>
      </c>
      <c r="AZ89" s="168">
        <v>16</v>
      </c>
      <c r="BA89" s="192">
        <v>89</v>
      </c>
      <c r="BB89" s="242">
        <v>66</v>
      </c>
      <c r="BC89" s="167">
        <v>59</v>
      </c>
      <c r="BD89" s="168">
        <v>57</v>
      </c>
      <c r="BE89" s="168">
        <v>2</v>
      </c>
      <c r="BF89" s="168">
        <v>48</v>
      </c>
      <c r="BG89" s="168">
        <v>13</v>
      </c>
      <c r="BH89" s="192">
        <v>39</v>
      </c>
      <c r="BI89" s="315">
        <v>0</v>
      </c>
      <c r="BJ89" s="315">
        <v>0</v>
      </c>
    </row>
    <row r="90" spans="1:62">
      <c r="A90" s="312" t="s">
        <v>468</v>
      </c>
      <c r="B90" s="126">
        <v>251</v>
      </c>
      <c r="C90" s="168">
        <v>9</v>
      </c>
      <c r="D90" s="169">
        <v>63809.7</v>
      </c>
      <c r="E90" s="169">
        <v>263909.09999999998</v>
      </c>
      <c r="F90" s="191">
        <v>81</v>
      </c>
      <c r="G90" s="167">
        <v>252</v>
      </c>
      <c r="H90" s="168">
        <v>9</v>
      </c>
      <c r="I90" s="169">
        <v>330462.96000000002</v>
      </c>
      <c r="J90" s="169">
        <v>64329.3</v>
      </c>
      <c r="K90" s="169">
        <v>266133.65999999997</v>
      </c>
      <c r="L90" s="170">
        <v>5.47</v>
      </c>
      <c r="M90" s="190">
        <v>254</v>
      </c>
      <c r="N90" s="168">
        <v>252</v>
      </c>
      <c r="O90" s="168">
        <v>2</v>
      </c>
      <c r="P90" s="168">
        <v>195</v>
      </c>
      <c r="Q90" s="168">
        <v>65</v>
      </c>
      <c r="R90" s="168">
        <v>183</v>
      </c>
      <c r="S90" s="168">
        <v>47</v>
      </c>
      <c r="T90" s="168">
        <v>62</v>
      </c>
      <c r="U90" s="168">
        <v>100</v>
      </c>
      <c r="V90" s="168">
        <v>27</v>
      </c>
      <c r="W90" s="168">
        <v>4</v>
      </c>
      <c r="X90" s="168">
        <v>0</v>
      </c>
      <c r="Y90" s="168">
        <v>0</v>
      </c>
      <c r="Z90" s="168">
        <v>25</v>
      </c>
      <c r="AA90" s="168">
        <v>2</v>
      </c>
      <c r="AB90" s="168">
        <v>0</v>
      </c>
      <c r="AC90" s="168">
        <v>9</v>
      </c>
      <c r="AD90" s="168">
        <v>0</v>
      </c>
      <c r="AE90" s="168">
        <v>0</v>
      </c>
      <c r="AF90" s="168">
        <v>0</v>
      </c>
      <c r="AG90" s="168">
        <v>0</v>
      </c>
      <c r="AH90" s="168">
        <v>49</v>
      </c>
      <c r="AI90" s="168">
        <v>178</v>
      </c>
      <c r="AJ90" s="168">
        <v>27</v>
      </c>
      <c r="AK90" s="168">
        <v>93</v>
      </c>
      <c r="AL90" s="168">
        <v>125</v>
      </c>
      <c r="AM90" s="168">
        <v>0</v>
      </c>
      <c r="AN90" s="192">
        <v>36</v>
      </c>
      <c r="AO90" s="190">
        <v>234</v>
      </c>
      <c r="AP90" s="168">
        <v>233</v>
      </c>
      <c r="AQ90" s="168">
        <v>1</v>
      </c>
      <c r="AR90" s="168">
        <v>182</v>
      </c>
      <c r="AS90" s="168">
        <v>67</v>
      </c>
      <c r="AT90" s="168">
        <v>166</v>
      </c>
      <c r="AU90" s="168">
        <v>22</v>
      </c>
      <c r="AV90" s="168">
        <v>0</v>
      </c>
      <c r="AW90" s="168">
        <v>0</v>
      </c>
      <c r="AX90" s="191">
        <v>212</v>
      </c>
      <c r="AY90" s="167">
        <v>22</v>
      </c>
      <c r="AZ90" s="168">
        <v>0</v>
      </c>
      <c r="BA90" s="192">
        <v>0</v>
      </c>
      <c r="BB90" s="242">
        <v>0</v>
      </c>
      <c r="BC90" s="167">
        <v>121</v>
      </c>
      <c r="BD90" s="168">
        <v>120</v>
      </c>
      <c r="BE90" s="168">
        <v>1</v>
      </c>
      <c r="BF90" s="168">
        <v>109</v>
      </c>
      <c r="BG90" s="168">
        <v>28</v>
      </c>
      <c r="BH90" s="192">
        <v>99</v>
      </c>
      <c r="BI90" s="315">
        <v>0</v>
      </c>
      <c r="BJ90" s="315">
        <v>0</v>
      </c>
    </row>
    <row r="91" spans="1:62">
      <c r="A91" s="312" t="s">
        <v>469</v>
      </c>
      <c r="B91" s="126">
        <v>37</v>
      </c>
      <c r="C91" s="168">
        <v>0</v>
      </c>
      <c r="D91" s="169">
        <v>5544</v>
      </c>
      <c r="E91" s="169">
        <v>41077.300000000003</v>
      </c>
      <c r="F91" s="191">
        <v>21</v>
      </c>
      <c r="G91" s="167">
        <v>37</v>
      </c>
      <c r="H91" s="168">
        <v>0</v>
      </c>
      <c r="I91" s="169">
        <v>46621.3</v>
      </c>
      <c r="J91" s="169">
        <v>5544</v>
      </c>
      <c r="K91" s="169">
        <v>41077.300000000003</v>
      </c>
      <c r="L91" s="170">
        <v>5.9</v>
      </c>
      <c r="M91" s="190">
        <v>37</v>
      </c>
      <c r="N91" s="168">
        <v>37</v>
      </c>
      <c r="O91" s="168">
        <v>0</v>
      </c>
      <c r="P91" s="168">
        <v>27</v>
      </c>
      <c r="Q91" s="168">
        <v>13</v>
      </c>
      <c r="R91" s="168">
        <v>21</v>
      </c>
      <c r="S91" s="168">
        <v>0</v>
      </c>
      <c r="T91" s="168">
        <v>0</v>
      </c>
      <c r="U91" s="168">
        <v>15</v>
      </c>
      <c r="V91" s="168">
        <v>0</v>
      </c>
      <c r="W91" s="168">
        <v>0</v>
      </c>
      <c r="X91" s="168">
        <v>0</v>
      </c>
      <c r="Y91" s="168">
        <v>0</v>
      </c>
      <c r="Z91" s="168">
        <v>2</v>
      </c>
      <c r="AA91" s="168">
        <v>1</v>
      </c>
      <c r="AB91" s="168">
        <v>0</v>
      </c>
      <c r="AC91" s="168">
        <v>2</v>
      </c>
      <c r="AD91" s="168">
        <v>0</v>
      </c>
      <c r="AE91" s="168">
        <v>0</v>
      </c>
      <c r="AF91" s="168">
        <v>0</v>
      </c>
      <c r="AG91" s="168">
        <v>0</v>
      </c>
      <c r="AH91" s="168">
        <v>3</v>
      </c>
      <c r="AI91" s="168">
        <v>29</v>
      </c>
      <c r="AJ91" s="168">
        <v>5</v>
      </c>
      <c r="AK91" s="168">
        <v>15</v>
      </c>
      <c r="AL91" s="168">
        <v>19</v>
      </c>
      <c r="AM91" s="168">
        <v>0</v>
      </c>
      <c r="AN91" s="192">
        <v>3</v>
      </c>
      <c r="AO91" s="190">
        <v>30</v>
      </c>
      <c r="AP91" s="168">
        <v>30</v>
      </c>
      <c r="AQ91" s="168">
        <v>0</v>
      </c>
      <c r="AR91" s="168">
        <v>21</v>
      </c>
      <c r="AS91" s="168">
        <v>9</v>
      </c>
      <c r="AT91" s="168">
        <v>20</v>
      </c>
      <c r="AU91" s="168">
        <v>6</v>
      </c>
      <c r="AV91" s="168">
        <v>0</v>
      </c>
      <c r="AW91" s="168">
        <v>0</v>
      </c>
      <c r="AX91" s="191">
        <v>24</v>
      </c>
      <c r="AY91" s="167">
        <v>6</v>
      </c>
      <c r="AZ91" s="168">
        <v>4</v>
      </c>
      <c r="BA91" s="192">
        <v>9</v>
      </c>
      <c r="BB91" s="242">
        <v>5</v>
      </c>
      <c r="BC91" s="167">
        <v>10</v>
      </c>
      <c r="BD91" s="168">
        <v>10</v>
      </c>
      <c r="BE91" s="168">
        <v>0</v>
      </c>
      <c r="BF91" s="168">
        <v>7</v>
      </c>
      <c r="BG91" s="168">
        <v>5</v>
      </c>
      <c r="BH91" s="192">
        <v>4</v>
      </c>
      <c r="BI91" s="315">
        <v>0</v>
      </c>
      <c r="BJ91" s="315">
        <v>0</v>
      </c>
    </row>
    <row r="92" spans="1:62">
      <c r="A92" s="312" t="s">
        <v>470</v>
      </c>
      <c r="B92" s="126">
        <v>16</v>
      </c>
      <c r="C92" s="168">
        <v>0</v>
      </c>
      <c r="D92" s="169">
        <v>3995.2</v>
      </c>
      <c r="E92" s="169">
        <v>16527.04</v>
      </c>
      <c r="F92" s="191">
        <v>7</v>
      </c>
      <c r="G92" s="167">
        <v>17</v>
      </c>
      <c r="H92" s="168">
        <v>0</v>
      </c>
      <c r="I92" s="169">
        <v>21898.52</v>
      </c>
      <c r="J92" s="169">
        <v>4259.2</v>
      </c>
      <c r="K92" s="169">
        <v>17639.32</v>
      </c>
      <c r="L92" s="170">
        <v>5.5</v>
      </c>
      <c r="M92" s="190">
        <v>17</v>
      </c>
      <c r="N92" s="168">
        <v>17</v>
      </c>
      <c r="O92" s="168">
        <v>0</v>
      </c>
      <c r="P92" s="168">
        <v>14</v>
      </c>
      <c r="Q92" s="168">
        <v>4</v>
      </c>
      <c r="R92" s="168">
        <v>13</v>
      </c>
      <c r="S92" s="168">
        <v>2</v>
      </c>
      <c r="T92" s="168">
        <v>3</v>
      </c>
      <c r="U92" s="168">
        <v>9</v>
      </c>
      <c r="V92" s="168">
        <v>1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1</v>
      </c>
      <c r="AI92" s="168">
        <v>15</v>
      </c>
      <c r="AJ92" s="168">
        <v>1</v>
      </c>
      <c r="AK92" s="168">
        <v>9</v>
      </c>
      <c r="AL92" s="168">
        <v>4</v>
      </c>
      <c r="AM92" s="168">
        <v>0</v>
      </c>
      <c r="AN92" s="192">
        <v>4</v>
      </c>
      <c r="AO92" s="190">
        <v>11</v>
      </c>
      <c r="AP92" s="168">
        <v>11</v>
      </c>
      <c r="AQ92" s="168">
        <v>0</v>
      </c>
      <c r="AR92" s="168">
        <v>9</v>
      </c>
      <c r="AS92" s="168">
        <v>4</v>
      </c>
      <c r="AT92" s="168">
        <v>10</v>
      </c>
      <c r="AU92" s="168">
        <v>1</v>
      </c>
      <c r="AV92" s="168">
        <v>0</v>
      </c>
      <c r="AW92" s="168">
        <v>0</v>
      </c>
      <c r="AX92" s="191">
        <v>10</v>
      </c>
      <c r="AY92" s="167">
        <v>1</v>
      </c>
      <c r="AZ92" s="168">
        <v>0</v>
      </c>
      <c r="BA92" s="192">
        <v>0</v>
      </c>
      <c r="BB92" s="242">
        <v>0</v>
      </c>
      <c r="BC92" s="167">
        <v>8</v>
      </c>
      <c r="BD92" s="168">
        <v>8</v>
      </c>
      <c r="BE92" s="168">
        <v>0</v>
      </c>
      <c r="BF92" s="168">
        <v>7</v>
      </c>
      <c r="BG92" s="168">
        <v>0</v>
      </c>
      <c r="BH92" s="192">
        <v>5</v>
      </c>
      <c r="BI92" s="315">
        <v>0</v>
      </c>
      <c r="BJ92" s="315">
        <v>0</v>
      </c>
    </row>
    <row r="93" spans="1:62">
      <c r="A93" s="312" t="s">
        <v>471</v>
      </c>
      <c r="B93" s="126">
        <v>153</v>
      </c>
      <c r="C93" s="168">
        <v>3</v>
      </c>
      <c r="D93" s="169">
        <v>24897.599999999999</v>
      </c>
      <c r="E93" s="169">
        <v>165693.92000000001</v>
      </c>
      <c r="F93" s="191">
        <v>38</v>
      </c>
      <c r="G93" s="167">
        <v>140</v>
      </c>
      <c r="H93" s="168">
        <v>3</v>
      </c>
      <c r="I93" s="169">
        <v>173545.2</v>
      </c>
      <c r="J93" s="169">
        <v>22906.799999999999</v>
      </c>
      <c r="K93" s="169">
        <v>150638.39999999999</v>
      </c>
      <c r="L93" s="170">
        <v>5.3</v>
      </c>
      <c r="M93" s="190">
        <v>140</v>
      </c>
      <c r="N93" s="168">
        <v>140</v>
      </c>
      <c r="O93" s="168">
        <v>0</v>
      </c>
      <c r="P93" s="168">
        <v>108</v>
      </c>
      <c r="Q93" s="168">
        <v>21</v>
      </c>
      <c r="R93" s="168">
        <v>91</v>
      </c>
      <c r="S93" s="168">
        <v>21</v>
      </c>
      <c r="T93" s="168">
        <v>26</v>
      </c>
      <c r="U93" s="168">
        <v>53</v>
      </c>
      <c r="V93" s="168">
        <v>1</v>
      </c>
      <c r="W93" s="168">
        <v>0</v>
      </c>
      <c r="X93" s="168">
        <v>0</v>
      </c>
      <c r="Y93" s="168">
        <v>0</v>
      </c>
      <c r="Z93" s="168">
        <v>12</v>
      </c>
      <c r="AA93" s="168">
        <v>1</v>
      </c>
      <c r="AB93" s="168">
        <v>0</v>
      </c>
      <c r="AC93" s="168">
        <v>8</v>
      </c>
      <c r="AD93" s="168">
        <v>0</v>
      </c>
      <c r="AE93" s="168">
        <v>0</v>
      </c>
      <c r="AF93" s="168">
        <v>0</v>
      </c>
      <c r="AG93" s="168">
        <v>0</v>
      </c>
      <c r="AH93" s="168">
        <v>42</v>
      </c>
      <c r="AI93" s="168">
        <v>92</v>
      </c>
      <c r="AJ93" s="168">
        <v>6</v>
      </c>
      <c r="AK93" s="168">
        <v>37</v>
      </c>
      <c r="AL93" s="168">
        <v>79</v>
      </c>
      <c r="AM93" s="168">
        <v>0</v>
      </c>
      <c r="AN93" s="192">
        <v>24</v>
      </c>
      <c r="AO93" s="190">
        <v>108</v>
      </c>
      <c r="AP93" s="168">
        <v>108</v>
      </c>
      <c r="AQ93" s="168">
        <v>0</v>
      </c>
      <c r="AR93" s="168">
        <v>86</v>
      </c>
      <c r="AS93" s="168">
        <v>17</v>
      </c>
      <c r="AT93" s="168">
        <v>66</v>
      </c>
      <c r="AU93" s="168">
        <v>23</v>
      </c>
      <c r="AV93" s="168">
        <v>4</v>
      </c>
      <c r="AW93" s="168">
        <v>0</v>
      </c>
      <c r="AX93" s="191">
        <v>81</v>
      </c>
      <c r="AY93" s="167">
        <v>11</v>
      </c>
      <c r="AZ93" s="168">
        <v>16</v>
      </c>
      <c r="BA93" s="192">
        <v>5</v>
      </c>
      <c r="BB93" s="242">
        <v>9</v>
      </c>
      <c r="BC93" s="167">
        <v>66</v>
      </c>
      <c r="BD93" s="168">
        <v>66</v>
      </c>
      <c r="BE93" s="168">
        <v>0</v>
      </c>
      <c r="BF93" s="168">
        <v>52</v>
      </c>
      <c r="BG93" s="168">
        <v>12</v>
      </c>
      <c r="BH93" s="192">
        <v>45</v>
      </c>
      <c r="BI93" s="315">
        <v>0</v>
      </c>
      <c r="BJ93" s="315">
        <v>0</v>
      </c>
    </row>
    <row r="94" spans="1:62">
      <c r="A94" s="312" t="s">
        <v>472</v>
      </c>
      <c r="B94" s="126">
        <v>151</v>
      </c>
      <c r="C94" s="168">
        <v>0</v>
      </c>
      <c r="D94" s="169">
        <v>22544</v>
      </c>
      <c r="E94" s="169">
        <v>168923.3</v>
      </c>
      <c r="F94" s="191">
        <v>70</v>
      </c>
      <c r="G94" s="167">
        <v>140</v>
      </c>
      <c r="H94" s="168">
        <v>0</v>
      </c>
      <c r="I94" s="169">
        <v>170921.92</v>
      </c>
      <c r="J94" s="169">
        <v>20871.599999999999</v>
      </c>
      <c r="K94" s="169">
        <v>150050.32</v>
      </c>
      <c r="L94" s="170">
        <v>5.9</v>
      </c>
      <c r="M94" s="190">
        <v>140</v>
      </c>
      <c r="N94" s="168">
        <v>140</v>
      </c>
      <c r="O94" s="168">
        <v>0</v>
      </c>
      <c r="P94" s="168">
        <v>98</v>
      </c>
      <c r="Q94" s="168">
        <v>36</v>
      </c>
      <c r="R94" s="168">
        <v>94</v>
      </c>
      <c r="S94" s="168">
        <v>33</v>
      </c>
      <c r="T94" s="168">
        <v>11</v>
      </c>
      <c r="U94" s="168">
        <v>66</v>
      </c>
      <c r="V94" s="168">
        <v>0</v>
      </c>
      <c r="W94" s="168">
        <v>0</v>
      </c>
      <c r="X94" s="168">
        <v>0</v>
      </c>
      <c r="Y94" s="168">
        <v>0</v>
      </c>
      <c r="Z94" s="168">
        <v>3</v>
      </c>
      <c r="AA94" s="168">
        <v>0</v>
      </c>
      <c r="AB94" s="168">
        <v>0</v>
      </c>
      <c r="AC94" s="168">
        <v>2</v>
      </c>
      <c r="AD94" s="168">
        <v>0</v>
      </c>
      <c r="AE94" s="168">
        <v>0</v>
      </c>
      <c r="AF94" s="168">
        <v>0</v>
      </c>
      <c r="AG94" s="168">
        <v>0</v>
      </c>
      <c r="AH94" s="168">
        <v>56</v>
      </c>
      <c r="AI94" s="168">
        <v>79</v>
      </c>
      <c r="AJ94" s="168">
        <v>5</v>
      </c>
      <c r="AK94" s="168">
        <v>29</v>
      </c>
      <c r="AL94" s="168">
        <v>93</v>
      </c>
      <c r="AM94" s="168">
        <v>0</v>
      </c>
      <c r="AN94" s="192">
        <v>18</v>
      </c>
      <c r="AO94" s="190">
        <v>205</v>
      </c>
      <c r="AP94" s="168">
        <v>205</v>
      </c>
      <c r="AQ94" s="168">
        <v>0</v>
      </c>
      <c r="AR94" s="168">
        <v>147</v>
      </c>
      <c r="AS94" s="168">
        <v>45</v>
      </c>
      <c r="AT94" s="168">
        <v>136</v>
      </c>
      <c r="AU94" s="168">
        <v>3</v>
      </c>
      <c r="AV94" s="168">
        <v>0</v>
      </c>
      <c r="AW94" s="168">
        <v>0</v>
      </c>
      <c r="AX94" s="191">
        <v>202</v>
      </c>
      <c r="AY94" s="167">
        <v>18</v>
      </c>
      <c r="AZ94" s="168">
        <v>9</v>
      </c>
      <c r="BA94" s="192">
        <v>11</v>
      </c>
      <c r="BB94" s="242">
        <v>0</v>
      </c>
      <c r="BC94" s="167">
        <v>65</v>
      </c>
      <c r="BD94" s="168">
        <v>65</v>
      </c>
      <c r="BE94" s="168">
        <v>0</v>
      </c>
      <c r="BF94" s="168">
        <v>48</v>
      </c>
      <c r="BG94" s="168">
        <v>16</v>
      </c>
      <c r="BH94" s="192">
        <v>45</v>
      </c>
      <c r="BI94" s="315">
        <v>0</v>
      </c>
      <c r="BJ94" s="315">
        <v>0</v>
      </c>
    </row>
    <row r="95" spans="1:62" ht="14.25" thickBot="1">
      <c r="A95" s="368" t="s">
        <v>473</v>
      </c>
      <c r="B95" s="202">
        <f>SUM(B84:B94)</f>
        <v>1126</v>
      </c>
      <c r="C95" s="204">
        <f t="shared" ref="C95:BJ95" si="7">SUM(C84:C94)</f>
        <v>47</v>
      </c>
      <c r="D95" s="203">
        <f t="shared" si="7"/>
        <v>175674.3</v>
      </c>
      <c r="E95" s="203">
        <f t="shared" si="7"/>
        <v>996401.81</v>
      </c>
      <c r="F95" s="216">
        <f t="shared" si="7"/>
        <v>332</v>
      </c>
      <c r="G95" s="205">
        <f t="shared" si="7"/>
        <v>1074</v>
      </c>
      <c r="H95" s="204">
        <f t="shared" si="7"/>
        <v>53</v>
      </c>
      <c r="I95" s="203">
        <f t="shared" si="7"/>
        <v>1113361.8799999999</v>
      </c>
      <c r="J95" s="203">
        <f t="shared" si="7"/>
        <v>170764.5</v>
      </c>
      <c r="K95" s="203">
        <f t="shared" si="7"/>
        <v>942597.38000000012</v>
      </c>
      <c r="L95" s="229">
        <f>((H84+I84)*L84+(H85+I85)*L85+(H86+I86)*L86+(H87+I87)*L87+(H88+I88)*L88+(H89+I89)*L89+(H90+I90)*L90+(H91+I91)*L91+(H92+I92)*L92+(H93+I93)*L93+(H94+I94)*L94)/(H95+I95)</f>
        <v>4.872177550923336</v>
      </c>
      <c r="M95" s="207">
        <f t="shared" si="7"/>
        <v>1093</v>
      </c>
      <c r="N95" s="204">
        <f t="shared" si="7"/>
        <v>1074</v>
      </c>
      <c r="O95" s="204">
        <f t="shared" si="7"/>
        <v>19</v>
      </c>
      <c r="P95" s="204">
        <f t="shared" si="7"/>
        <v>835</v>
      </c>
      <c r="Q95" s="204">
        <f t="shared" si="7"/>
        <v>239</v>
      </c>
      <c r="R95" s="204">
        <f t="shared" si="7"/>
        <v>706</v>
      </c>
      <c r="S95" s="204">
        <f t="shared" si="7"/>
        <v>158</v>
      </c>
      <c r="T95" s="204">
        <f t="shared" si="7"/>
        <v>159</v>
      </c>
      <c r="U95" s="204">
        <f t="shared" si="7"/>
        <v>430</v>
      </c>
      <c r="V95" s="204">
        <f t="shared" si="7"/>
        <v>53</v>
      </c>
      <c r="W95" s="204">
        <f t="shared" si="7"/>
        <v>19</v>
      </c>
      <c r="X95" s="204">
        <f t="shared" si="7"/>
        <v>0</v>
      </c>
      <c r="Y95" s="204">
        <f t="shared" si="7"/>
        <v>0</v>
      </c>
      <c r="Z95" s="204">
        <f t="shared" si="7"/>
        <v>57</v>
      </c>
      <c r="AA95" s="204">
        <f t="shared" si="7"/>
        <v>7</v>
      </c>
      <c r="AB95" s="204">
        <f t="shared" si="7"/>
        <v>2</v>
      </c>
      <c r="AC95" s="204">
        <f t="shared" si="7"/>
        <v>61</v>
      </c>
      <c r="AD95" s="204">
        <f t="shared" si="7"/>
        <v>0</v>
      </c>
      <c r="AE95" s="204">
        <f t="shared" si="7"/>
        <v>0</v>
      </c>
      <c r="AF95" s="204">
        <f t="shared" si="7"/>
        <v>0</v>
      </c>
      <c r="AG95" s="204">
        <f t="shared" si="7"/>
        <v>1</v>
      </c>
      <c r="AH95" s="204">
        <f t="shared" si="7"/>
        <v>271</v>
      </c>
      <c r="AI95" s="204">
        <f t="shared" si="7"/>
        <v>750</v>
      </c>
      <c r="AJ95" s="204">
        <f t="shared" si="7"/>
        <v>72</v>
      </c>
      <c r="AK95" s="204">
        <f t="shared" si="7"/>
        <v>292</v>
      </c>
      <c r="AL95" s="204">
        <f t="shared" si="7"/>
        <v>571</v>
      </c>
      <c r="AM95" s="204">
        <f t="shared" si="7"/>
        <v>0</v>
      </c>
      <c r="AN95" s="206">
        <f t="shared" si="7"/>
        <v>230</v>
      </c>
      <c r="AO95" s="207">
        <f t="shared" si="7"/>
        <v>1037</v>
      </c>
      <c r="AP95" s="204">
        <f t="shared" si="7"/>
        <v>1021</v>
      </c>
      <c r="AQ95" s="204">
        <f t="shared" si="7"/>
        <v>16</v>
      </c>
      <c r="AR95" s="204">
        <f t="shared" si="7"/>
        <v>785</v>
      </c>
      <c r="AS95" s="204">
        <f t="shared" si="7"/>
        <v>241</v>
      </c>
      <c r="AT95" s="204">
        <f t="shared" si="7"/>
        <v>663</v>
      </c>
      <c r="AU95" s="204">
        <f t="shared" si="7"/>
        <v>119</v>
      </c>
      <c r="AV95" s="204">
        <f t="shared" si="7"/>
        <v>32</v>
      </c>
      <c r="AW95" s="204">
        <f t="shared" si="7"/>
        <v>8</v>
      </c>
      <c r="AX95" s="216">
        <f t="shared" si="7"/>
        <v>834</v>
      </c>
      <c r="AY95" s="205">
        <f t="shared" si="7"/>
        <v>155</v>
      </c>
      <c r="AZ95" s="204">
        <f t="shared" si="7"/>
        <v>67</v>
      </c>
      <c r="BA95" s="206">
        <f t="shared" si="7"/>
        <v>158</v>
      </c>
      <c r="BB95" s="244">
        <f t="shared" si="7"/>
        <v>130</v>
      </c>
      <c r="BC95" s="205">
        <f t="shared" si="7"/>
        <v>422</v>
      </c>
      <c r="BD95" s="204">
        <f t="shared" si="7"/>
        <v>416</v>
      </c>
      <c r="BE95" s="204">
        <f t="shared" si="7"/>
        <v>6</v>
      </c>
      <c r="BF95" s="204">
        <f t="shared" si="7"/>
        <v>351</v>
      </c>
      <c r="BG95" s="204">
        <f t="shared" si="7"/>
        <v>93</v>
      </c>
      <c r="BH95" s="206">
        <f t="shared" si="7"/>
        <v>295</v>
      </c>
      <c r="BI95" s="317">
        <f t="shared" si="7"/>
        <v>0</v>
      </c>
      <c r="BJ95" s="317">
        <f t="shared" si="7"/>
        <v>0</v>
      </c>
    </row>
    <row r="96" spans="1:62" ht="14.25" thickBot="1">
      <c r="A96" s="369" t="s">
        <v>386</v>
      </c>
      <c r="B96" s="208">
        <f>B17+B25+B35+B43+B55+B69+B83+B95</f>
        <v>5768</v>
      </c>
      <c r="C96" s="180">
        <f>C17+C25+C35+C43+C55+C69+C83+C95</f>
        <v>197</v>
      </c>
      <c r="D96" s="181">
        <f t="shared" ref="D96:BH96" si="8">D17+D25+D35+D43+D55+D69+D83+D95</f>
        <v>1055037.47</v>
      </c>
      <c r="E96" s="181">
        <f t="shared" si="8"/>
        <v>5624952.6300000008</v>
      </c>
      <c r="F96" s="230">
        <f t="shared" si="8"/>
        <v>1579</v>
      </c>
      <c r="G96" s="179">
        <f t="shared" si="8"/>
        <v>5598</v>
      </c>
      <c r="H96" s="180">
        <f t="shared" si="8"/>
        <v>196</v>
      </c>
      <c r="I96" s="181">
        <f t="shared" si="8"/>
        <v>6451017.1699999999</v>
      </c>
      <c r="J96" s="181">
        <f t="shared" si="8"/>
        <v>1022209.16</v>
      </c>
      <c r="K96" s="181">
        <f t="shared" si="8"/>
        <v>5428808.0099999998</v>
      </c>
      <c r="L96" s="182">
        <f>(L17*(H17+I17)+L35*(H35+I35)+L43*(H43+I34)+L55*(H55+I55)+L69*(H69+I69)+L83*(H83+I83)+L95*(H95+I95))/(H96+I96)</f>
        <v>4.1758058962569065</v>
      </c>
      <c r="M96" s="210">
        <f t="shared" si="8"/>
        <v>5617</v>
      </c>
      <c r="N96" s="180">
        <f t="shared" si="8"/>
        <v>5589</v>
      </c>
      <c r="O96" s="180">
        <f t="shared" si="8"/>
        <v>28</v>
      </c>
      <c r="P96" s="180">
        <f t="shared" si="8"/>
        <v>4127</v>
      </c>
      <c r="Q96" s="180">
        <f t="shared" si="8"/>
        <v>1175</v>
      </c>
      <c r="R96" s="180">
        <f t="shared" si="8"/>
        <v>3676</v>
      </c>
      <c r="S96" s="180">
        <f t="shared" si="8"/>
        <v>599</v>
      </c>
      <c r="T96" s="180">
        <f t="shared" si="8"/>
        <v>1157</v>
      </c>
      <c r="U96" s="180">
        <f t="shared" si="8"/>
        <v>2377</v>
      </c>
      <c r="V96" s="180">
        <f t="shared" si="8"/>
        <v>88</v>
      </c>
      <c r="W96" s="180">
        <f t="shared" si="8"/>
        <v>74</v>
      </c>
      <c r="X96" s="180">
        <f t="shared" si="8"/>
        <v>4</v>
      </c>
      <c r="Y96" s="180">
        <f t="shared" si="8"/>
        <v>0</v>
      </c>
      <c r="Z96" s="180">
        <f t="shared" si="8"/>
        <v>263</v>
      </c>
      <c r="AA96" s="180">
        <f t="shared" si="8"/>
        <v>16</v>
      </c>
      <c r="AB96" s="180">
        <f t="shared" si="8"/>
        <v>2</v>
      </c>
      <c r="AC96" s="180">
        <f t="shared" si="8"/>
        <v>306</v>
      </c>
      <c r="AD96" s="180">
        <f t="shared" si="8"/>
        <v>3</v>
      </c>
      <c r="AE96" s="180">
        <f t="shared" si="8"/>
        <v>0</v>
      </c>
      <c r="AF96" s="180">
        <f t="shared" si="8"/>
        <v>0</v>
      </c>
      <c r="AG96" s="180">
        <f t="shared" si="8"/>
        <v>2</v>
      </c>
      <c r="AH96" s="180">
        <f t="shared" si="8"/>
        <v>1149</v>
      </c>
      <c r="AI96" s="180">
        <f t="shared" si="8"/>
        <v>3994</v>
      </c>
      <c r="AJ96" s="180">
        <f t="shared" si="8"/>
        <v>474</v>
      </c>
      <c r="AK96" s="180">
        <f t="shared" si="8"/>
        <v>2128</v>
      </c>
      <c r="AL96" s="180">
        <f t="shared" si="8"/>
        <v>2542</v>
      </c>
      <c r="AM96" s="180">
        <f t="shared" si="8"/>
        <v>121</v>
      </c>
      <c r="AN96" s="180">
        <f t="shared" si="8"/>
        <v>826</v>
      </c>
      <c r="AO96" s="180">
        <f t="shared" si="8"/>
        <v>4814</v>
      </c>
      <c r="AP96" s="180">
        <f t="shared" si="8"/>
        <v>4787</v>
      </c>
      <c r="AQ96" s="180">
        <f t="shared" si="8"/>
        <v>27</v>
      </c>
      <c r="AR96" s="180">
        <f t="shared" si="8"/>
        <v>3484</v>
      </c>
      <c r="AS96" s="180">
        <f t="shared" si="8"/>
        <v>1031</v>
      </c>
      <c r="AT96" s="180">
        <f t="shared" si="8"/>
        <v>3039</v>
      </c>
      <c r="AU96" s="180">
        <f t="shared" si="8"/>
        <v>616</v>
      </c>
      <c r="AV96" s="180">
        <f t="shared" si="8"/>
        <v>148</v>
      </c>
      <c r="AW96" s="180">
        <f t="shared" si="8"/>
        <v>50</v>
      </c>
      <c r="AX96" s="230">
        <f t="shared" si="8"/>
        <v>3411</v>
      </c>
      <c r="AY96" s="179">
        <f t="shared" si="8"/>
        <v>957</v>
      </c>
      <c r="AZ96" s="180">
        <f t="shared" si="8"/>
        <v>348</v>
      </c>
      <c r="BA96" s="209">
        <f t="shared" si="8"/>
        <v>636</v>
      </c>
      <c r="BB96" s="245">
        <f t="shared" si="8"/>
        <v>412</v>
      </c>
      <c r="BC96" s="179">
        <f t="shared" si="8"/>
        <v>2180</v>
      </c>
      <c r="BD96" s="180">
        <f t="shared" si="8"/>
        <v>2174</v>
      </c>
      <c r="BE96" s="180">
        <f t="shared" si="8"/>
        <v>6</v>
      </c>
      <c r="BF96" s="180">
        <f t="shared" si="8"/>
        <v>1681</v>
      </c>
      <c r="BG96" s="180">
        <f t="shared" si="8"/>
        <v>406</v>
      </c>
      <c r="BH96" s="209">
        <f t="shared" si="8"/>
        <v>1485</v>
      </c>
      <c r="BI96" s="322"/>
      <c r="BJ96" s="322"/>
    </row>
    <row r="97" spans="1:62">
      <c r="BI97" s="311"/>
      <c r="BJ97" s="311"/>
    </row>
    <row r="98" spans="1:62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11"/>
      <c r="BJ98" s="311"/>
    </row>
    <row r="99" spans="1:62">
      <c r="A99" s="1" t="s">
        <v>491</v>
      </c>
      <c r="B99" s="467">
        <f>B17</f>
        <v>216</v>
      </c>
      <c r="C99" s="328">
        <f t="shared" ref="C99:BJ99" si="9">C17</f>
        <v>9</v>
      </c>
      <c r="D99" s="352">
        <f t="shared" si="9"/>
        <v>39255.600000000006</v>
      </c>
      <c r="E99" s="352">
        <f t="shared" si="9"/>
        <v>231964.38</v>
      </c>
      <c r="F99" s="328">
        <f t="shared" si="9"/>
        <v>63</v>
      </c>
      <c r="G99" s="328">
        <f t="shared" si="9"/>
        <v>192</v>
      </c>
      <c r="H99" s="328">
        <f t="shared" si="9"/>
        <v>9</v>
      </c>
      <c r="I99" s="352">
        <f t="shared" si="9"/>
        <v>245453.98000000004</v>
      </c>
      <c r="J99" s="352">
        <f t="shared" si="9"/>
        <v>35833.200000000004</v>
      </c>
      <c r="K99" s="352">
        <f t="shared" si="9"/>
        <v>209620.78000000003</v>
      </c>
      <c r="L99" s="328">
        <f t="shared" si="9"/>
        <v>5.9847445231550083</v>
      </c>
      <c r="M99" s="328">
        <f t="shared" si="9"/>
        <v>190</v>
      </c>
      <c r="N99" s="328">
        <f t="shared" si="9"/>
        <v>190</v>
      </c>
      <c r="O99" s="328">
        <f t="shared" si="9"/>
        <v>0</v>
      </c>
      <c r="P99" s="328">
        <f t="shared" si="9"/>
        <v>124</v>
      </c>
      <c r="Q99" s="328">
        <f t="shared" si="9"/>
        <v>11</v>
      </c>
      <c r="R99" s="328">
        <f t="shared" si="9"/>
        <v>121</v>
      </c>
      <c r="S99" s="328">
        <f t="shared" si="9"/>
        <v>12</v>
      </c>
      <c r="T99" s="328">
        <f t="shared" si="9"/>
        <v>80</v>
      </c>
      <c r="U99" s="328">
        <f t="shared" si="9"/>
        <v>40</v>
      </c>
      <c r="V99" s="328">
        <f t="shared" si="9"/>
        <v>1</v>
      </c>
      <c r="W99" s="328">
        <f t="shared" si="9"/>
        <v>0</v>
      </c>
      <c r="X99" s="328">
        <f t="shared" si="9"/>
        <v>1</v>
      </c>
      <c r="Y99" s="328">
        <f t="shared" si="9"/>
        <v>0</v>
      </c>
      <c r="Z99" s="328">
        <f t="shared" si="9"/>
        <v>8</v>
      </c>
      <c r="AA99" s="328">
        <f t="shared" si="9"/>
        <v>0</v>
      </c>
      <c r="AB99" s="328">
        <f t="shared" si="9"/>
        <v>0</v>
      </c>
      <c r="AC99" s="328">
        <f t="shared" si="9"/>
        <v>2</v>
      </c>
      <c r="AD99" s="328">
        <f t="shared" si="9"/>
        <v>0</v>
      </c>
      <c r="AE99" s="328">
        <f t="shared" si="9"/>
        <v>0</v>
      </c>
      <c r="AF99" s="328">
        <f t="shared" si="9"/>
        <v>0</v>
      </c>
      <c r="AG99" s="328">
        <f t="shared" si="9"/>
        <v>0</v>
      </c>
      <c r="AH99" s="328">
        <f t="shared" si="9"/>
        <v>34</v>
      </c>
      <c r="AI99" s="328">
        <f t="shared" si="9"/>
        <v>143</v>
      </c>
      <c r="AJ99" s="328">
        <f t="shared" si="9"/>
        <v>13</v>
      </c>
      <c r="AK99" s="328">
        <f t="shared" si="9"/>
        <v>58</v>
      </c>
      <c r="AL99" s="328">
        <f t="shared" si="9"/>
        <v>41</v>
      </c>
      <c r="AM99" s="328">
        <f t="shared" si="9"/>
        <v>81</v>
      </c>
      <c r="AN99" s="328">
        <f t="shared" si="9"/>
        <v>10</v>
      </c>
      <c r="AO99" s="328">
        <f t="shared" si="9"/>
        <v>155</v>
      </c>
      <c r="AP99" s="328">
        <f t="shared" si="9"/>
        <v>155</v>
      </c>
      <c r="AQ99" s="328">
        <f t="shared" si="9"/>
        <v>0</v>
      </c>
      <c r="AR99" s="328">
        <f t="shared" si="9"/>
        <v>115</v>
      </c>
      <c r="AS99" s="328">
        <f t="shared" si="9"/>
        <v>12</v>
      </c>
      <c r="AT99" s="328">
        <f t="shared" si="9"/>
        <v>82</v>
      </c>
      <c r="AU99" s="328">
        <f t="shared" si="9"/>
        <v>51</v>
      </c>
      <c r="AV99" s="328">
        <f t="shared" si="9"/>
        <v>6</v>
      </c>
      <c r="AW99" s="328">
        <f t="shared" si="9"/>
        <v>0</v>
      </c>
      <c r="AX99" s="328">
        <f t="shared" si="9"/>
        <v>95</v>
      </c>
      <c r="AY99" s="328">
        <f t="shared" si="9"/>
        <v>27</v>
      </c>
      <c r="AZ99" s="328">
        <f t="shared" si="9"/>
        <v>18</v>
      </c>
      <c r="BA99" s="328">
        <f t="shared" si="9"/>
        <v>27</v>
      </c>
      <c r="BB99" s="328">
        <f t="shared" si="9"/>
        <v>0</v>
      </c>
      <c r="BC99" s="328">
        <f t="shared" si="9"/>
        <v>112</v>
      </c>
      <c r="BD99" s="328">
        <f t="shared" si="9"/>
        <v>112</v>
      </c>
      <c r="BE99" s="328">
        <f t="shared" si="9"/>
        <v>0</v>
      </c>
      <c r="BF99" s="328">
        <f t="shared" si="9"/>
        <v>57</v>
      </c>
      <c r="BG99" s="328">
        <f t="shared" si="9"/>
        <v>4</v>
      </c>
      <c r="BH99" s="328">
        <f t="shared" si="9"/>
        <v>82</v>
      </c>
      <c r="BI99" s="311">
        <f t="shared" si="9"/>
        <v>0</v>
      </c>
      <c r="BJ99" s="311">
        <f t="shared" si="9"/>
        <v>0</v>
      </c>
    </row>
    <row r="100" spans="1:62">
      <c r="A100" s="1" t="s">
        <v>386</v>
      </c>
      <c r="B100" s="467">
        <f>B96-B17</f>
        <v>5552</v>
      </c>
      <c r="C100" s="328">
        <f t="shared" ref="C100:BJ100" si="10">C96-C17</f>
        <v>188</v>
      </c>
      <c r="D100" s="352">
        <f t="shared" si="10"/>
        <v>1015781.87</v>
      </c>
      <c r="E100" s="352">
        <f t="shared" si="10"/>
        <v>5392988.2500000009</v>
      </c>
      <c r="F100" s="328">
        <f t="shared" si="10"/>
        <v>1516</v>
      </c>
      <c r="G100" s="328">
        <f t="shared" si="10"/>
        <v>5406</v>
      </c>
      <c r="H100" s="328">
        <f t="shared" si="10"/>
        <v>187</v>
      </c>
      <c r="I100" s="352">
        <f t="shared" si="10"/>
        <v>6205563.1899999995</v>
      </c>
      <c r="J100" s="352">
        <f t="shared" si="10"/>
        <v>986375.96000000008</v>
      </c>
      <c r="K100" s="352">
        <f t="shared" si="10"/>
        <v>5219187.2299999995</v>
      </c>
      <c r="L100" s="328">
        <f t="shared" si="10"/>
        <v>-1.8089386268981018</v>
      </c>
      <c r="M100" s="328">
        <f t="shared" si="10"/>
        <v>5427</v>
      </c>
      <c r="N100" s="328">
        <f t="shared" si="10"/>
        <v>5399</v>
      </c>
      <c r="O100" s="328">
        <f t="shared" si="10"/>
        <v>28</v>
      </c>
      <c r="P100" s="328">
        <f t="shared" si="10"/>
        <v>4003</v>
      </c>
      <c r="Q100" s="328">
        <f t="shared" si="10"/>
        <v>1164</v>
      </c>
      <c r="R100" s="328">
        <f t="shared" si="10"/>
        <v>3555</v>
      </c>
      <c r="S100" s="328">
        <f t="shared" si="10"/>
        <v>587</v>
      </c>
      <c r="T100" s="328">
        <f t="shared" si="10"/>
        <v>1077</v>
      </c>
      <c r="U100" s="328">
        <f t="shared" si="10"/>
        <v>2337</v>
      </c>
      <c r="V100" s="328">
        <f t="shared" si="10"/>
        <v>87</v>
      </c>
      <c r="W100" s="328">
        <f t="shared" si="10"/>
        <v>74</v>
      </c>
      <c r="X100" s="328">
        <f t="shared" si="10"/>
        <v>3</v>
      </c>
      <c r="Y100" s="328">
        <f t="shared" si="10"/>
        <v>0</v>
      </c>
      <c r="Z100" s="328">
        <f t="shared" si="10"/>
        <v>255</v>
      </c>
      <c r="AA100" s="328">
        <f t="shared" si="10"/>
        <v>16</v>
      </c>
      <c r="AB100" s="328">
        <f t="shared" si="10"/>
        <v>2</v>
      </c>
      <c r="AC100" s="328">
        <f t="shared" si="10"/>
        <v>304</v>
      </c>
      <c r="AD100" s="328">
        <f t="shared" si="10"/>
        <v>3</v>
      </c>
      <c r="AE100" s="328">
        <f t="shared" si="10"/>
        <v>0</v>
      </c>
      <c r="AF100" s="328">
        <f t="shared" si="10"/>
        <v>0</v>
      </c>
      <c r="AG100" s="328">
        <f t="shared" si="10"/>
        <v>2</v>
      </c>
      <c r="AH100" s="328">
        <f t="shared" si="10"/>
        <v>1115</v>
      </c>
      <c r="AI100" s="328">
        <f t="shared" si="10"/>
        <v>3851</v>
      </c>
      <c r="AJ100" s="328">
        <f t="shared" si="10"/>
        <v>461</v>
      </c>
      <c r="AK100" s="328">
        <f t="shared" si="10"/>
        <v>2070</v>
      </c>
      <c r="AL100" s="328">
        <f t="shared" si="10"/>
        <v>2501</v>
      </c>
      <c r="AM100" s="328">
        <f t="shared" si="10"/>
        <v>40</v>
      </c>
      <c r="AN100" s="328">
        <f t="shared" si="10"/>
        <v>816</v>
      </c>
      <c r="AO100" s="328">
        <f t="shared" si="10"/>
        <v>4659</v>
      </c>
      <c r="AP100" s="328">
        <f t="shared" si="10"/>
        <v>4632</v>
      </c>
      <c r="AQ100" s="328">
        <f t="shared" si="10"/>
        <v>27</v>
      </c>
      <c r="AR100" s="328">
        <f t="shared" si="10"/>
        <v>3369</v>
      </c>
      <c r="AS100" s="328">
        <f t="shared" si="10"/>
        <v>1019</v>
      </c>
      <c r="AT100" s="328">
        <f t="shared" si="10"/>
        <v>2957</v>
      </c>
      <c r="AU100" s="328">
        <f t="shared" si="10"/>
        <v>565</v>
      </c>
      <c r="AV100" s="328">
        <f t="shared" si="10"/>
        <v>142</v>
      </c>
      <c r="AW100" s="328">
        <f t="shared" si="10"/>
        <v>50</v>
      </c>
      <c r="AX100" s="328">
        <f t="shared" si="10"/>
        <v>3316</v>
      </c>
      <c r="AY100" s="328">
        <f t="shared" si="10"/>
        <v>930</v>
      </c>
      <c r="AZ100" s="328">
        <f t="shared" si="10"/>
        <v>330</v>
      </c>
      <c r="BA100" s="328">
        <f t="shared" si="10"/>
        <v>609</v>
      </c>
      <c r="BB100" s="328">
        <f t="shared" si="10"/>
        <v>412</v>
      </c>
      <c r="BC100" s="328">
        <f t="shared" si="10"/>
        <v>2068</v>
      </c>
      <c r="BD100" s="328">
        <f t="shared" si="10"/>
        <v>2062</v>
      </c>
      <c r="BE100" s="328">
        <f t="shared" si="10"/>
        <v>6</v>
      </c>
      <c r="BF100" s="328">
        <f t="shared" si="10"/>
        <v>1624</v>
      </c>
      <c r="BG100" s="328">
        <f t="shared" si="10"/>
        <v>402</v>
      </c>
      <c r="BH100" s="328">
        <f t="shared" si="10"/>
        <v>1403</v>
      </c>
      <c r="BI100" s="311">
        <f t="shared" si="10"/>
        <v>0</v>
      </c>
      <c r="BJ100" s="311">
        <f t="shared" si="10"/>
        <v>0</v>
      </c>
    </row>
    <row r="101" spans="1:6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311"/>
      <c r="BJ101" s="311"/>
    </row>
    <row r="102" spans="1:62">
      <c r="BI102" s="311"/>
      <c r="BJ102" s="311"/>
    </row>
    <row r="103" spans="1:62">
      <c r="BI103" s="311"/>
      <c r="BJ103" s="311"/>
    </row>
    <row r="104" spans="1:62">
      <c r="BI104" s="311"/>
      <c r="BJ104" s="311"/>
    </row>
    <row r="105" spans="1:62">
      <c r="BI105" s="311"/>
      <c r="BJ105" s="311"/>
    </row>
    <row r="106" spans="1:62">
      <c r="BI106" s="311"/>
      <c r="BJ106" s="311"/>
    </row>
    <row r="107" spans="1:62">
      <c r="BI107" s="311"/>
      <c r="BJ107" s="311"/>
    </row>
    <row r="108" spans="1:62">
      <c r="BI108" s="311"/>
      <c r="BJ108" s="311"/>
    </row>
    <row r="109" spans="1:62">
      <c r="BI109" s="311"/>
      <c r="BJ109" s="311"/>
    </row>
    <row r="110" spans="1:62">
      <c r="BI110" s="311"/>
      <c r="BJ110" s="311"/>
    </row>
    <row r="111" spans="1:62">
      <c r="BI111" s="311"/>
      <c r="BJ111" s="311"/>
    </row>
    <row r="112" spans="1:62">
      <c r="BI112" s="311"/>
      <c r="BJ112" s="311"/>
    </row>
    <row r="113" spans="61:62">
      <c r="BI113" s="311"/>
      <c r="BJ113" s="311"/>
    </row>
    <row r="114" spans="61:62">
      <c r="BI114" s="311"/>
      <c r="BJ114" s="311"/>
    </row>
    <row r="115" spans="61:62">
      <c r="BI115" s="311"/>
      <c r="BJ115" s="311"/>
    </row>
    <row r="116" spans="61:62">
      <c r="BI116" s="311"/>
      <c r="BJ116" s="311"/>
    </row>
    <row r="117" spans="61:62">
      <c r="BI117" s="311"/>
      <c r="BJ117" s="311"/>
    </row>
    <row r="118" spans="61:62">
      <c r="BI118" s="311"/>
      <c r="BJ118" s="311"/>
    </row>
    <row r="119" spans="61:62">
      <c r="BI119" s="311"/>
      <c r="BJ119" s="311"/>
    </row>
    <row r="120" spans="61:62">
      <c r="BI120" s="311"/>
      <c r="BJ120" s="311"/>
    </row>
    <row r="121" spans="61:62">
      <c r="BI121" s="311"/>
      <c r="BJ121" s="311"/>
    </row>
    <row r="122" spans="61:62">
      <c r="BI122" s="311"/>
      <c r="BJ122" s="311"/>
    </row>
  </sheetData>
  <mergeCells count="20">
    <mergeCell ref="BI5:BI8"/>
    <mergeCell ref="BJ5:BJ8"/>
    <mergeCell ref="BC5:BH5"/>
    <mergeCell ref="BB5:BB7"/>
    <mergeCell ref="S6:AG6"/>
    <mergeCell ref="AO6:AO7"/>
    <mergeCell ref="BC6:BC7"/>
    <mergeCell ref="AY5:BA6"/>
    <mergeCell ref="AU6:AX6"/>
    <mergeCell ref="BD6:BH6"/>
    <mergeCell ref="A5:A7"/>
    <mergeCell ref="B5:F6"/>
    <mergeCell ref="G5:L6"/>
    <mergeCell ref="AO5:AX5"/>
    <mergeCell ref="M6:M7"/>
    <mergeCell ref="AH6:AJ6"/>
    <mergeCell ref="AK6:AN6"/>
    <mergeCell ref="M5:AN5"/>
    <mergeCell ref="N6:R6"/>
    <mergeCell ref="AP6:AT6"/>
  </mergeCells>
  <phoneticPr fontId="17" type="noConversion"/>
  <conditionalFormatting sqref="I9:I96">
    <cfRule type="cellIs" dxfId="130" priority="16" operator="notEqual">
      <formula>$J9+$K9</formula>
    </cfRule>
  </conditionalFormatting>
  <conditionalFormatting sqref="N9:R96">
    <cfRule type="cellIs" dxfId="129" priority="15" operator="greaterThan">
      <formula>$M9</formula>
    </cfRule>
  </conditionalFormatting>
  <conditionalFormatting sqref="S9:AG96">
    <cfRule type="cellIs" dxfId="128" priority="14" operator="greaterThan">
      <formula>$R9</formula>
    </cfRule>
  </conditionalFormatting>
  <conditionalFormatting sqref="AH9:AN96">
    <cfRule type="cellIs" dxfId="127" priority="13" operator="greaterThan">
      <formula>$M9</formula>
    </cfRule>
  </conditionalFormatting>
  <conditionalFormatting sqref="AP9:AX96">
    <cfRule type="cellIs" dxfId="126" priority="12" operator="greaterThan">
      <formula>$AO9</formula>
    </cfRule>
  </conditionalFormatting>
  <conditionalFormatting sqref="AO9:AO96">
    <cfRule type="cellIs" dxfId="125" priority="11" operator="lessThan">
      <formula>$AU9+$AV9+$AW9+$AX9</formula>
    </cfRule>
  </conditionalFormatting>
  <conditionalFormatting sqref="BD9:BH96">
    <cfRule type="cellIs" dxfId="124" priority="10" operator="greaterThan">
      <formula>$BC9</formula>
    </cfRule>
  </conditionalFormatting>
  <conditionalFormatting sqref="L18:L96 L9:L14 L16">
    <cfRule type="cellIs" dxfId="123" priority="9" operator="greaterThan">
      <formula>6</formula>
    </cfRule>
  </conditionalFormatting>
  <conditionalFormatting sqref="I9:I96">
    <cfRule type="cellIs" dxfId="122" priority="8" operator="notEqual">
      <formula>$J9+$K9</formula>
    </cfRule>
  </conditionalFormatting>
  <conditionalFormatting sqref="N9:R96">
    <cfRule type="cellIs" dxfId="121" priority="7" operator="greaterThan">
      <formula>$M9</formula>
    </cfRule>
  </conditionalFormatting>
  <conditionalFormatting sqref="S9:AG96">
    <cfRule type="cellIs" dxfId="120" priority="6" operator="greaterThan">
      <formula>$R9</formula>
    </cfRule>
  </conditionalFormatting>
  <conditionalFormatting sqref="AH9:AN96">
    <cfRule type="cellIs" dxfId="119" priority="5" operator="greaterThan">
      <formula>$M9</formula>
    </cfRule>
  </conditionalFormatting>
  <conditionalFormatting sqref="AP9:AX96">
    <cfRule type="cellIs" dxfId="118" priority="4" operator="greaterThan">
      <formula>$AO9</formula>
    </cfRule>
  </conditionalFormatting>
  <conditionalFormatting sqref="AO9:AO96">
    <cfRule type="cellIs" dxfId="117" priority="3" operator="lessThan">
      <formula>$AU9+$AV9+$AW9+$AX9</formula>
    </cfRule>
  </conditionalFormatting>
  <conditionalFormatting sqref="BD9:BH96">
    <cfRule type="cellIs" dxfId="116" priority="2" operator="greaterThan">
      <formula>$BC9</formula>
    </cfRule>
  </conditionalFormatting>
  <conditionalFormatting sqref="L18:L96 L9:L14 L16">
    <cfRule type="cellIs" dxfId="115" priority="1" operator="greaterThan">
      <formula>6</formula>
    </cfRule>
  </conditionalFormatting>
  <pageMargins left="0.75" right="0.75" top="1" bottom="1" header="0.4921259845" footer="0.4921259845"/>
  <pageSetup paperSize="9" scale="24" orientation="landscape" r:id="rId1"/>
  <headerFooter alignWithMargins="0"/>
  <ignoredErrors>
    <ignoredError sqref="L96 L69 L83 L95 L17 L25 L54:L55 L42:L44 L35 L52 L33 L47 L5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 codeName="Hárok15">
    <pageSetUpPr fitToPage="1"/>
  </sheetPr>
  <dimension ref="A1:AN103"/>
  <sheetViews>
    <sheetView zoomScale="70" zoomScaleNormal="70" workbookViewId="0">
      <pane xSplit="1" ySplit="8" topLeftCell="B78" activePane="bottomRight" state="frozenSplit"/>
      <selection pane="topRight" activeCell="B1" sqref="B1"/>
      <selection pane="bottomLeft" activeCell="A9" sqref="A9"/>
      <selection pane="bottomRight" activeCell="E96" sqref="E96:S96"/>
    </sheetView>
  </sheetViews>
  <sheetFormatPr defaultRowHeight="12.75"/>
  <cols>
    <col min="1" max="1" width="23" style="329" customWidth="1"/>
    <col min="2" max="2" width="8.7109375" style="329" customWidth="1"/>
    <col min="3" max="3" width="8.85546875" style="329" customWidth="1"/>
    <col min="4" max="4" width="8.140625" style="329" customWidth="1"/>
    <col min="5" max="19" width="7.7109375" style="329" customWidth="1"/>
    <col min="20" max="26" width="7.7109375" style="326" customWidth="1"/>
    <col min="27" max="28" width="11.85546875" style="329" customWidth="1"/>
    <col min="29" max="29" width="18.7109375" style="329" customWidth="1"/>
    <col min="30" max="16384" width="9.140625" style="329"/>
  </cols>
  <sheetData>
    <row r="1" spans="1:40" s="355" customFormat="1" ht="20.25">
      <c r="A1" s="26" t="s">
        <v>187</v>
      </c>
      <c r="B1" s="354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</row>
    <row r="2" spans="1:40" s="327" customFormat="1" ht="15.75">
      <c r="A2" s="28" t="s">
        <v>501</v>
      </c>
      <c r="B2" s="356"/>
    </row>
    <row r="3" spans="1:40" s="326" customFormat="1" ht="16.5" thickBot="1">
      <c r="B3" s="357"/>
      <c r="T3" s="327"/>
      <c r="U3" s="327"/>
      <c r="V3" s="327"/>
      <c r="W3" s="327"/>
      <c r="X3" s="327"/>
      <c r="Y3" s="327"/>
      <c r="Z3" s="327"/>
      <c r="AC3" s="331" t="s">
        <v>217</v>
      </c>
    </row>
    <row r="4" spans="1:40" s="326" customFormat="1" ht="26.25" customHeight="1">
      <c r="A4" s="733" t="s">
        <v>231</v>
      </c>
      <c r="B4" s="571" t="s">
        <v>365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680"/>
      <c r="AA4" s="590" t="s">
        <v>384</v>
      </c>
      <c r="AB4" s="590" t="s">
        <v>385</v>
      </c>
      <c r="AC4" s="597" t="s">
        <v>258</v>
      </c>
    </row>
    <row r="5" spans="1:40" s="326" customFormat="1" ht="27.75" customHeight="1">
      <c r="A5" s="675"/>
      <c r="B5" s="573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68"/>
      <c r="AA5" s="591"/>
      <c r="AB5" s="591"/>
      <c r="AC5" s="735"/>
    </row>
    <row r="6" spans="1:40" s="326" customFormat="1" ht="30" customHeight="1">
      <c r="A6" s="675"/>
      <c r="B6" s="80"/>
      <c r="C6" s="576" t="s">
        <v>46</v>
      </c>
      <c r="D6" s="568"/>
      <c r="E6" s="579" t="s">
        <v>355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734"/>
      <c r="T6" s="570" t="s">
        <v>247</v>
      </c>
      <c r="U6" s="570"/>
      <c r="V6" s="570"/>
      <c r="W6" s="570" t="s">
        <v>248</v>
      </c>
      <c r="X6" s="570"/>
      <c r="Y6" s="570"/>
      <c r="Z6" s="570"/>
      <c r="AA6" s="567"/>
      <c r="AB6" s="591"/>
      <c r="AC6" s="735"/>
    </row>
    <row r="7" spans="1:40" s="326" customFormat="1" ht="40.5" customHeight="1">
      <c r="A7" s="676"/>
      <c r="B7" s="288" t="s">
        <v>45</v>
      </c>
      <c r="C7" s="30" t="s">
        <v>47</v>
      </c>
      <c r="D7" s="34" t="s">
        <v>75</v>
      </c>
      <c r="E7" s="261" t="s">
        <v>132</v>
      </c>
      <c r="F7" s="17" t="s">
        <v>133</v>
      </c>
      <c r="G7" s="17" t="s">
        <v>134</v>
      </c>
      <c r="H7" s="17" t="s">
        <v>135</v>
      </c>
      <c r="I7" s="17" t="s">
        <v>136</v>
      </c>
      <c r="J7" s="17" t="s">
        <v>137</v>
      </c>
      <c r="K7" s="17" t="s">
        <v>138</v>
      </c>
      <c r="L7" s="262" t="s">
        <v>139</v>
      </c>
      <c r="M7" s="257" t="s">
        <v>140</v>
      </c>
      <c r="N7" s="17" t="s">
        <v>141</v>
      </c>
      <c r="O7" s="17" t="s">
        <v>227</v>
      </c>
      <c r="P7" s="17" t="s">
        <v>143</v>
      </c>
      <c r="Q7" s="17" t="s">
        <v>144</v>
      </c>
      <c r="R7" s="17" t="s">
        <v>145</v>
      </c>
      <c r="S7" s="17" t="s">
        <v>228</v>
      </c>
      <c r="T7" s="372" t="s">
        <v>246</v>
      </c>
      <c r="U7" s="372" t="s">
        <v>238</v>
      </c>
      <c r="V7" s="372" t="s">
        <v>239</v>
      </c>
      <c r="W7" s="363" t="s">
        <v>244</v>
      </c>
      <c r="X7" s="363" t="s">
        <v>242</v>
      </c>
      <c r="Y7" s="363" t="s">
        <v>243</v>
      </c>
      <c r="Z7" s="363" t="s">
        <v>245</v>
      </c>
      <c r="AA7" s="568"/>
      <c r="AB7" s="561"/>
      <c r="AC7" s="736"/>
    </row>
    <row r="8" spans="1:40" s="326" customFormat="1" ht="13.5" thickBot="1">
      <c r="A8" s="98">
        <v>1</v>
      </c>
      <c r="B8" s="61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  <c r="Y8" s="62">
        <v>25</v>
      </c>
      <c r="Z8" s="62">
        <v>26</v>
      </c>
      <c r="AA8" s="94">
        <v>27</v>
      </c>
      <c r="AB8" s="125">
        <v>28</v>
      </c>
      <c r="AC8" s="63">
        <v>29</v>
      </c>
    </row>
    <row r="9" spans="1:40" s="326" customFormat="1" ht="13.5" thickTop="1">
      <c r="A9" s="306" t="s">
        <v>387</v>
      </c>
      <c r="B9" s="199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6">
        <v>0</v>
      </c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</row>
    <row r="10" spans="1:40">
      <c r="A10" s="312" t="s">
        <v>388</v>
      </c>
      <c r="B10" s="126">
        <v>8</v>
      </c>
      <c r="C10" s="168">
        <v>3</v>
      </c>
      <c r="D10" s="168">
        <v>7</v>
      </c>
      <c r="E10" s="168">
        <v>1</v>
      </c>
      <c r="F10" s="168">
        <v>2</v>
      </c>
      <c r="G10" s="168">
        <v>5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3</v>
      </c>
      <c r="P10" s="168">
        <v>0</v>
      </c>
      <c r="Q10" s="168">
        <v>0</v>
      </c>
      <c r="R10" s="168">
        <v>0</v>
      </c>
      <c r="S10" s="168">
        <v>0</v>
      </c>
      <c r="T10" s="247">
        <v>1</v>
      </c>
      <c r="U10" s="247">
        <v>5</v>
      </c>
      <c r="V10" s="247">
        <v>2</v>
      </c>
      <c r="W10" s="247">
        <v>1</v>
      </c>
      <c r="X10" s="247">
        <v>4</v>
      </c>
      <c r="Y10" s="247">
        <v>3</v>
      </c>
      <c r="Z10" s="247">
        <v>0</v>
      </c>
      <c r="AA10" s="247">
        <v>8</v>
      </c>
      <c r="AB10" s="247">
        <v>34</v>
      </c>
      <c r="AC10" s="170">
        <v>1696.67</v>
      </c>
    </row>
    <row r="11" spans="1:40">
      <c r="A11" s="312" t="s">
        <v>389</v>
      </c>
      <c r="B11" s="126">
        <v>1</v>
      </c>
      <c r="C11" s="168">
        <v>1</v>
      </c>
      <c r="D11" s="168">
        <v>1</v>
      </c>
      <c r="E11" s="168">
        <v>0</v>
      </c>
      <c r="F11" s="168">
        <v>0</v>
      </c>
      <c r="G11" s="168">
        <v>1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247">
        <v>0</v>
      </c>
      <c r="U11" s="247">
        <v>1</v>
      </c>
      <c r="V11" s="247">
        <v>0</v>
      </c>
      <c r="W11" s="247">
        <v>0</v>
      </c>
      <c r="X11" s="247">
        <v>1</v>
      </c>
      <c r="Y11" s="247">
        <v>0</v>
      </c>
      <c r="Z11" s="247">
        <v>0</v>
      </c>
      <c r="AA11" s="247">
        <v>1</v>
      </c>
      <c r="AB11" s="247">
        <v>2</v>
      </c>
      <c r="AC11" s="170">
        <v>51.4</v>
      </c>
    </row>
    <row r="12" spans="1:40">
      <c r="A12" s="312" t="s">
        <v>390</v>
      </c>
      <c r="B12" s="126">
        <v>3</v>
      </c>
      <c r="C12" s="168">
        <v>2</v>
      </c>
      <c r="D12" s="168">
        <v>1</v>
      </c>
      <c r="E12" s="168">
        <v>0</v>
      </c>
      <c r="F12" s="168">
        <v>1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247">
        <v>0</v>
      </c>
      <c r="U12" s="247">
        <v>2</v>
      </c>
      <c r="V12" s="247">
        <v>1</v>
      </c>
      <c r="W12" s="247">
        <v>0</v>
      </c>
      <c r="X12" s="247">
        <v>3</v>
      </c>
      <c r="Y12" s="247">
        <v>0</v>
      </c>
      <c r="Z12" s="247">
        <v>0</v>
      </c>
      <c r="AA12" s="247">
        <v>3</v>
      </c>
      <c r="AB12" s="247">
        <v>6</v>
      </c>
      <c r="AC12" s="170">
        <v>316.42</v>
      </c>
    </row>
    <row r="13" spans="1:40">
      <c r="A13" s="312" t="s">
        <v>391</v>
      </c>
      <c r="B13" s="126">
        <v>5</v>
      </c>
      <c r="C13" s="168">
        <v>1</v>
      </c>
      <c r="D13" s="168">
        <v>2</v>
      </c>
      <c r="E13" s="168">
        <v>0</v>
      </c>
      <c r="F13" s="168">
        <v>2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247">
        <v>0</v>
      </c>
      <c r="U13" s="247">
        <v>3</v>
      </c>
      <c r="V13" s="247">
        <v>2</v>
      </c>
      <c r="W13" s="247">
        <v>2</v>
      </c>
      <c r="X13" s="247">
        <v>3</v>
      </c>
      <c r="Y13" s="247">
        <v>0</v>
      </c>
      <c r="Z13" s="247">
        <v>0</v>
      </c>
      <c r="AA13" s="247">
        <v>5</v>
      </c>
      <c r="AB13" s="247">
        <v>29</v>
      </c>
      <c r="AC13" s="170">
        <v>1741.89</v>
      </c>
    </row>
    <row r="14" spans="1:40">
      <c r="A14" s="312" t="s">
        <v>392</v>
      </c>
      <c r="B14" s="126">
        <v>182</v>
      </c>
      <c r="C14" s="168">
        <v>105</v>
      </c>
      <c r="D14" s="168">
        <v>96</v>
      </c>
      <c r="E14" s="168">
        <v>16</v>
      </c>
      <c r="F14" s="168">
        <v>14</v>
      </c>
      <c r="G14" s="168">
        <v>42</v>
      </c>
      <c r="H14" s="168">
        <v>0</v>
      </c>
      <c r="I14" s="168">
        <v>19</v>
      </c>
      <c r="J14" s="168">
        <v>0</v>
      </c>
      <c r="K14" s="168">
        <v>0</v>
      </c>
      <c r="L14" s="168">
        <v>2</v>
      </c>
      <c r="M14" s="168">
        <v>0</v>
      </c>
      <c r="N14" s="168">
        <v>0</v>
      </c>
      <c r="O14" s="168">
        <v>3</v>
      </c>
      <c r="P14" s="168">
        <v>0</v>
      </c>
      <c r="Q14" s="168">
        <v>0</v>
      </c>
      <c r="R14" s="168">
        <v>0</v>
      </c>
      <c r="S14" s="168">
        <v>0</v>
      </c>
      <c r="T14" s="247">
        <v>33</v>
      </c>
      <c r="U14" s="247">
        <v>131</v>
      </c>
      <c r="V14" s="247">
        <v>18</v>
      </c>
      <c r="W14" s="247">
        <v>57</v>
      </c>
      <c r="X14" s="247">
        <v>84</v>
      </c>
      <c r="Y14" s="247">
        <v>6</v>
      </c>
      <c r="Z14" s="247">
        <v>35</v>
      </c>
      <c r="AA14" s="247">
        <v>12</v>
      </c>
      <c r="AB14" s="247">
        <v>15</v>
      </c>
      <c r="AC14" s="170">
        <v>67220.17</v>
      </c>
    </row>
    <row r="15" spans="1:40">
      <c r="A15" s="312" t="s">
        <v>393</v>
      </c>
      <c r="B15" s="126">
        <v>122</v>
      </c>
      <c r="C15" s="168">
        <v>76</v>
      </c>
      <c r="D15" s="168">
        <v>83</v>
      </c>
      <c r="E15" s="168">
        <v>17</v>
      </c>
      <c r="F15" s="168">
        <v>27</v>
      </c>
      <c r="G15" s="168">
        <v>61</v>
      </c>
      <c r="H15" s="168">
        <v>0</v>
      </c>
      <c r="I15" s="168">
        <v>0</v>
      </c>
      <c r="J15" s="168">
        <v>0</v>
      </c>
      <c r="K15" s="168">
        <v>0</v>
      </c>
      <c r="L15" s="168">
        <v>1</v>
      </c>
      <c r="M15" s="168">
        <v>0</v>
      </c>
      <c r="N15" s="168">
        <v>1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247">
        <v>21</v>
      </c>
      <c r="U15" s="247">
        <v>92</v>
      </c>
      <c r="V15" s="247">
        <v>9</v>
      </c>
      <c r="W15" s="247">
        <v>27</v>
      </c>
      <c r="X15" s="247">
        <v>57</v>
      </c>
      <c r="Y15" s="247">
        <v>6</v>
      </c>
      <c r="Z15" s="247">
        <v>32</v>
      </c>
      <c r="AA15" s="247">
        <v>671</v>
      </c>
      <c r="AB15" s="247">
        <v>1069</v>
      </c>
      <c r="AC15" s="170">
        <v>39872.39</v>
      </c>
    </row>
    <row r="16" spans="1:40">
      <c r="A16" s="312" t="s">
        <v>394</v>
      </c>
      <c r="B16" s="126">
        <v>81</v>
      </c>
      <c r="C16" s="168">
        <v>55</v>
      </c>
      <c r="D16" s="168">
        <v>44</v>
      </c>
      <c r="E16" s="168">
        <v>4</v>
      </c>
      <c r="F16" s="168">
        <v>14</v>
      </c>
      <c r="G16" s="168">
        <v>21</v>
      </c>
      <c r="H16" s="168">
        <v>1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7</v>
      </c>
      <c r="P16" s="168">
        <v>0</v>
      </c>
      <c r="Q16" s="168">
        <v>0</v>
      </c>
      <c r="R16" s="168">
        <v>0</v>
      </c>
      <c r="S16" s="168">
        <v>0</v>
      </c>
      <c r="T16" s="247">
        <v>5</v>
      </c>
      <c r="U16" s="247">
        <v>70</v>
      </c>
      <c r="V16" s="247">
        <v>6</v>
      </c>
      <c r="W16" s="247">
        <v>22</v>
      </c>
      <c r="X16" s="247">
        <v>32</v>
      </c>
      <c r="Y16" s="247">
        <v>4</v>
      </c>
      <c r="Z16" s="247">
        <v>23</v>
      </c>
      <c r="AA16" s="247">
        <v>99</v>
      </c>
      <c r="AB16" s="247">
        <v>518</v>
      </c>
      <c r="AC16" s="170">
        <v>18610.919999999998</v>
      </c>
    </row>
    <row r="17" spans="1:29" ht="13.5">
      <c r="A17" s="316" t="s">
        <v>395</v>
      </c>
      <c r="B17" s="200">
        <f>SUM(B9:B16)</f>
        <v>402</v>
      </c>
      <c r="C17" s="172">
        <f t="shared" ref="C17:AC17" si="0">SUM(C9:C16)</f>
        <v>243</v>
      </c>
      <c r="D17" s="172">
        <f t="shared" si="0"/>
        <v>234</v>
      </c>
      <c r="E17" s="172">
        <f t="shared" si="0"/>
        <v>38</v>
      </c>
      <c r="F17" s="172">
        <f t="shared" si="0"/>
        <v>60</v>
      </c>
      <c r="G17" s="172">
        <f t="shared" si="0"/>
        <v>130</v>
      </c>
      <c r="H17" s="172">
        <f t="shared" si="0"/>
        <v>1</v>
      </c>
      <c r="I17" s="172">
        <f t="shared" si="0"/>
        <v>19</v>
      </c>
      <c r="J17" s="172">
        <f t="shared" si="0"/>
        <v>0</v>
      </c>
      <c r="K17" s="172">
        <f t="shared" si="0"/>
        <v>0</v>
      </c>
      <c r="L17" s="172">
        <f t="shared" si="0"/>
        <v>3</v>
      </c>
      <c r="M17" s="172">
        <f t="shared" si="0"/>
        <v>0</v>
      </c>
      <c r="N17" s="172">
        <f t="shared" si="0"/>
        <v>1</v>
      </c>
      <c r="O17" s="172">
        <f t="shared" si="0"/>
        <v>13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60</v>
      </c>
      <c r="U17" s="172">
        <f t="shared" si="0"/>
        <v>304</v>
      </c>
      <c r="V17" s="172">
        <f t="shared" si="0"/>
        <v>38</v>
      </c>
      <c r="W17" s="172">
        <f t="shared" si="0"/>
        <v>109</v>
      </c>
      <c r="X17" s="172">
        <f t="shared" si="0"/>
        <v>184</v>
      </c>
      <c r="Y17" s="172">
        <f t="shared" si="0"/>
        <v>19</v>
      </c>
      <c r="Z17" s="172">
        <f t="shared" si="0"/>
        <v>90</v>
      </c>
      <c r="AA17" s="172">
        <f t="shared" si="0"/>
        <v>799</v>
      </c>
      <c r="AB17" s="172">
        <f t="shared" si="0"/>
        <v>1673</v>
      </c>
      <c r="AC17" s="174">
        <f t="shared" si="0"/>
        <v>129509.86</v>
      </c>
    </row>
    <row r="18" spans="1:29">
      <c r="A18" s="312" t="s">
        <v>396</v>
      </c>
      <c r="B18" s="126">
        <v>360</v>
      </c>
      <c r="C18" s="168">
        <v>196</v>
      </c>
      <c r="D18" s="168">
        <v>251</v>
      </c>
      <c r="E18" s="168">
        <v>37</v>
      </c>
      <c r="F18" s="168">
        <v>53</v>
      </c>
      <c r="G18" s="168">
        <v>129</v>
      </c>
      <c r="H18" s="168">
        <v>1</v>
      </c>
      <c r="I18" s="168">
        <v>0</v>
      </c>
      <c r="J18" s="168">
        <v>0</v>
      </c>
      <c r="K18" s="168">
        <v>0</v>
      </c>
      <c r="L18" s="168">
        <v>7</v>
      </c>
      <c r="M18" s="168">
        <v>0</v>
      </c>
      <c r="N18" s="168">
        <v>0</v>
      </c>
      <c r="O18" s="168">
        <v>24</v>
      </c>
      <c r="P18" s="168">
        <v>0</v>
      </c>
      <c r="Q18" s="168">
        <v>0</v>
      </c>
      <c r="R18" s="168">
        <v>0</v>
      </c>
      <c r="S18" s="168">
        <v>0</v>
      </c>
      <c r="T18" s="247">
        <v>71</v>
      </c>
      <c r="U18" s="247">
        <v>272</v>
      </c>
      <c r="V18" s="247">
        <v>17</v>
      </c>
      <c r="W18" s="247">
        <v>161</v>
      </c>
      <c r="X18" s="247">
        <v>131</v>
      </c>
      <c r="Y18" s="247">
        <v>10</v>
      </c>
      <c r="Z18" s="247">
        <v>58</v>
      </c>
      <c r="AA18" s="247">
        <v>2096</v>
      </c>
      <c r="AB18" s="247">
        <v>2541</v>
      </c>
      <c r="AC18" s="170">
        <v>104177.95</v>
      </c>
    </row>
    <row r="19" spans="1:29">
      <c r="A19" s="312" t="s">
        <v>397</v>
      </c>
      <c r="B19" s="126">
        <v>305</v>
      </c>
      <c r="C19" s="168">
        <v>164</v>
      </c>
      <c r="D19" s="168">
        <v>163</v>
      </c>
      <c r="E19" s="168">
        <v>38</v>
      </c>
      <c r="F19" s="168">
        <v>44</v>
      </c>
      <c r="G19" s="168">
        <v>78</v>
      </c>
      <c r="H19" s="168">
        <v>0</v>
      </c>
      <c r="I19" s="168">
        <v>1</v>
      </c>
      <c r="J19" s="168">
        <v>0</v>
      </c>
      <c r="K19" s="168">
        <v>0</v>
      </c>
      <c r="L19" s="168">
        <v>8</v>
      </c>
      <c r="M19" s="168">
        <v>1</v>
      </c>
      <c r="N19" s="168">
        <v>0</v>
      </c>
      <c r="O19" s="168">
        <v>28</v>
      </c>
      <c r="P19" s="168">
        <v>0</v>
      </c>
      <c r="Q19" s="168">
        <v>0</v>
      </c>
      <c r="R19" s="168">
        <v>0</v>
      </c>
      <c r="S19" s="168">
        <v>0</v>
      </c>
      <c r="T19" s="247">
        <v>64</v>
      </c>
      <c r="U19" s="247">
        <v>216</v>
      </c>
      <c r="V19" s="247">
        <v>25</v>
      </c>
      <c r="W19" s="247">
        <v>89</v>
      </c>
      <c r="X19" s="247">
        <v>127</v>
      </c>
      <c r="Y19" s="247">
        <v>0</v>
      </c>
      <c r="Z19" s="247">
        <v>89</v>
      </c>
      <c r="AA19" s="247">
        <v>507</v>
      </c>
      <c r="AB19" s="247">
        <v>2186</v>
      </c>
      <c r="AC19" s="170">
        <v>91838.86</v>
      </c>
    </row>
    <row r="20" spans="1:29">
      <c r="A20" s="312" t="s">
        <v>398</v>
      </c>
      <c r="B20" s="126">
        <v>94</v>
      </c>
      <c r="C20" s="168">
        <v>55</v>
      </c>
      <c r="D20" s="168">
        <v>47</v>
      </c>
      <c r="E20" s="168">
        <v>12</v>
      </c>
      <c r="F20" s="168">
        <v>10</v>
      </c>
      <c r="G20" s="168">
        <v>25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8</v>
      </c>
      <c r="P20" s="168">
        <v>0</v>
      </c>
      <c r="Q20" s="168">
        <v>0</v>
      </c>
      <c r="R20" s="168">
        <v>0</v>
      </c>
      <c r="S20" s="168">
        <v>0</v>
      </c>
      <c r="T20" s="247">
        <v>20</v>
      </c>
      <c r="U20" s="247">
        <v>67</v>
      </c>
      <c r="V20" s="247">
        <v>7</v>
      </c>
      <c r="W20" s="247">
        <v>4</v>
      </c>
      <c r="X20" s="247">
        <v>62</v>
      </c>
      <c r="Y20" s="247">
        <v>0</v>
      </c>
      <c r="Z20" s="247">
        <v>28</v>
      </c>
      <c r="AA20" s="247">
        <v>148</v>
      </c>
      <c r="AB20" s="247">
        <v>693</v>
      </c>
      <c r="AC20" s="170">
        <v>31554.95</v>
      </c>
    </row>
    <row r="21" spans="1:29">
      <c r="A21" s="312" t="s">
        <v>399</v>
      </c>
      <c r="B21" s="126">
        <v>178</v>
      </c>
      <c r="C21" s="168">
        <v>89</v>
      </c>
      <c r="D21" s="168">
        <v>98</v>
      </c>
      <c r="E21" s="168">
        <v>27</v>
      </c>
      <c r="F21" s="168">
        <v>20</v>
      </c>
      <c r="G21" s="168">
        <v>58</v>
      </c>
      <c r="H21" s="168">
        <v>0</v>
      </c>
      <c r="I21" s="168">
        <v>0</v>
      </c>
      <c r="J21" s="168">
        <v>0</v>
      </c>
      <c r="K21" s="168">
        <v>0</v>
      </c>
      <c r="L21" s="168">
        <v>4</v>
      </c>
      <c r="M21" s="168">
        <v>0</v>
      </c>
      <c r="N21" s="168">
        <v>0</v>
      </c>
      <c r="O21" s="168">
        <v>15</v>
      </c>
      <c r="P21" s="168">
        <v>0</v>
      </c>
      <c r="Q21" s="168">
        <v>0</v>
      </c>
      <c r="R21" s="168">
        <v>0</v>
      </c>
      <c r="S21" s="168">
        <v>0</v>
      </c>
      <c r="T21" s="247">
        <v>39</v>
      </c>
      <c r="U21" s="247">
        <v>129</v>
      </c>
      <c r="V21" s="247">
        <v>10</v>
      </c>
      <c r="W21" s="247">
        <v>6</v>
      </c>
      <c r="X21" s="247">
        <v>108</v>
      </c>
      <c r="Y21" s="247">
        <v>1</v>
      </c>
      <c r="Z21" s="247">
        <v>63</v>
      </c>
      <c r="AA21" s="247">
        <v>335</v>
      </c>
      <c r="AB21" s="247">
        <v>1416</v>
      </c>
      <c r="AC21" s="170">
        <v>51948.3</v>
      </c>
    </row>
    <row r="22" spans="1:29">
      <c r="A22" s="312" t="s">
        <v>400</v>
      </c>
      <c r="B22" s="126">
        <v>378</v>
      </c>
      <c r="C22" s="168">
        <v>188</v>
      </c>
      <c r="D22" s="168">
        <v>256</v>
      </c>
      <c r="E22" s="168">
        <v>45</v>
      </c>
      <c r="F22" s="168">
        <v>59</v>
      </c>
      <c r="G22" s="168">
        <v>173</v>
      </c>
      <c r="H22" s="168">
        <v>2</v>
      </c>
      <c r="I22" s="168">
        <v>2</v>
      </c>
      <c r="J22" s="168">
        <v>0</v>
      </c>
      <c r="K22" s="168">
        <v>0</v>
      </c>
      <c r="L22" s="168">
        <v>6</v>
      </c>
      <c r="M22" s="168">
        <v>0</v>
      </c>
      <c r="N22" s="168">
        <v>0</v>
      </c>
      <c r="O22" s="168">
        <v>57</v>
      </c>
      <c r="P22" s="168">
        <v>1</v>
      </c>
      <c r="Q22" s="168">
        <v>0</v>
      </c>
      <c r="R22" s="168">
        <v>0</v>
      </c>
      <c r="S22" s="168">
        <v>1</v>
      </c>
      <c r="T22" s="247">
        <v>86</v>
      </c>
      <c r="U22" s="247">
        <v>264</v>
      </c>
      <c r="V22" s="247">
        <v>28</v>
      </c>
      <c r="W22" s="247">
        <v>167</v>
      </c>
      <c r="X22" s="247">
        <v>158</v>
      </c>
      <c r="Y22" s="247">
        <v>0</v>
      </c>
      <c r="Z22" s="247">
        <v>53</v>
      </c>
      <c r="AA22" s="247">
        <v>686</v>
      </c>
      <c r="AB22" s="247">
        <v>3006</v>
      </c>
      <c r="AC22" s="170">
        <v>122862.5</v>
      </c>
    </row>
    <row r="23" spans="1:29">
      <c r="A23" s="312" t="s">
        <v>401</v>
      </c>
      <c r="B23" s="126">
        <v>91</v>
      </c>
      <c r="C23" s="168">
        <v>53</v>
      </c>
      <c r="D23" s="168">
        <v>60</v>
      </c>
      <c r="E23" s="168">
        <v>6</v>
      </c>
      <c r="F23" s="168">
        <v>16</v>
      </c>
      <c r="G23" s="168">
        <v>40</v>
      </c>
      <c r="H23" s="168">
        <v>0</v>
      </c>
      <c r="I23" s="168">
        <v>1</v>
      </c>
      <c r="J23" s="168">
        <v>0</v>
      </c>
      <c r="K23" s="168">
        <v>0</v>
      </c>
      <c r="L23" s="168">
        <v>2</v>
      </c>
      <c r="M23" s="168">
        <v>0</v>
      </c>
      <c r="N23" s="168">
        <v>0</v>
      </c>
      <c r="O23" s="168">
        <v>15</v>
      </c>
      <c r="P23" s="168">
        <v>0</v>
      </c>
      <c r="Q23" s="168">
        <v>0</v>
      </c>
      <c r="R23" s="168">
        <v>0</v>
      </c>
      <c r="S23" s="168">
        <v>1</v>
      </c>
      <c r="T23" s="247">
        <v>13</v>
      </c>
      <c r="U23" s="247">
        <v>73</v>
      </c>
      <c r="V23" s="247">
        <v>5</v>
      </c>
      <c r="W23" s="247">
        <v>39</v>
      </c>
      <c r="X23" s="247">
        <v>37</v>
      </c>
      <c r="Y23" s="247">
        <v>0</v>
      </c>
      <c r="Z23" s="247">
        <v>15</v>
      </c>
      <c r="AA23" s="247">
        <v>152</v>
      </c>
      <c r="AB23" s="247">
        <v>693</v>
      </c>
      <c r="AC23" s="170">
        <v>24047.690000000002</v>
      </c>
    </row>
    <row r="24" spans="1:29">
      <c r="A24" s="312" t="s">
        <v>402</v>
      </c>
      <c r="B24" s="126">
        <v>541</v>
      </c>
      <c r="C24" s="168">
        <v>301</v>
      </c>
      <c r="D24" s="168">
        <v>281</v>
      </c>
      <c r="E24" s="168">
        <v>68</v>
      </c>
      <c r="F24" s="168">
        <v>80</v>
      </c>
      <c r="G24" s="168">
        <v>134</v>
      </c>
      <c r="H24" s="168">
        <v>3</v>
      </c>
      <c r="I24" s="168">
        <v>0</v>
      </c>
      <c r="J24" s="168">
        <v>0</v>
      </c>
      <c r="K24" s="168">
        <v>0</v>
      </c>
      <c r="L24" s="168">
        <v>8</v>
      </c>
      <c r="M24" s="168">
        <v>1</v>
      </c>
      <c r="N24" s="168">
        <v>0</v>
      </c>
      <c r="O24" s="168">
        <v>51</v>
      </c>
      <c r="P24" s="168">
        <v>0</v>
      </c>
      <c r="Q24" s="168">
        <v>0</v>
      </c>
      <c r="R24" s="168">
        <v>0</v>
      </c>
      <c r="S24" s="168">
        <v>1</v>
      </c>
      <c r="T24" s="247">
        <v>89</v>
      </c>
      <c r="U24" s="247">
        <v>418</v>
      </c>
      <c r="V24" s="247">
        <v>34</v>
      </c>
      <c r="W24" s="247">
        <v>148</v>
      </c>
      <c r="X24" s="247">
        <v>211</v>
      </c>
      <c r="Y24" s="247">
        <v>0</v>
      </c>
      <c r="Z24" s="247">
        <v>182</v>
      </c>
      <c r="AA24" s="247">
        <v>2662</v>
      </c>
      <c r="AB24" s="247">
        <v>3306</v>
      </c>
      <c r="AC24" s="170">
        <v>130570.12000000001</v>
      </c>
    </row>
    <row r="25" spans="1:29" ht="13.5">
      <c r="A25" s="316" t="s">
        <v>403</v>
      </c>
      <c r="B25" s="200">
        <f>SUM(B18:B24)</f>
        <v>1947</v>
      </c>
      <c r="C25" s="172">
        <f t="shared" ref="C25:AC25" si="1">SUM(C18:C24)</f>
        <v>1046</v>
      </c>
      <c r="D25" s="172">
        <f t="shared" si="1"/>
        <v>1156</v>
      </c>
      <c r="E25" s="172">
        <f t="shared" si="1"/>
        <v>233</v>
      </c>
      <c r="F25" s="172">
        <f t="shared" si="1"/>
        <v>282</v>
      </c>
      <c r="G25" s="172">
        <f t="shared" si="1"/>
        <v>637</v>
      </c>
      <c r="H25" s="172">
        <f t="shared" si="1"/>
        <v>6</v>
      </c>
      <c r="I25" s="172">
        <f t="shared" si="1"/>
        <v>4</v>
      </c>
      <c r="J25" s="172">
        <f t="shared" si="1"/>
        <v>0</v>
      </c>
      <c r="K25" s="172">
        <f t="shared" si="1"/>
        <v>0</v>
      </c>
      <c r="L25" s="172">
        <f t="shared" si="1"/>
        <v>35</v>
      </c>
      <c r="M25" s="172">
        <f t="shared" si="1"/>
        <v>2</v>
      </c>
      <c r="N25" s="172">
        <f t="shared" si="1"/>
        <v>0</v>
      </c>
      <c r="O25" s="172">
        <f t="shared" si="1"/>
        <v>198</v>
      </c>
      <c r="P25" s="172">
        <f t="shared" si="1"/>
        <v>1</v>
      </c>
      <c r="Q25" s="172">
        <f t="shared" si="1"/>
        <v>0</v>
      </c>
      <c r="R25" s="172">
        <f t="shared" si="1"/>
        <v>0</v>
      </c>
      <c r="S25" s="172">
        <f t="shared" si="1"/>
        <v>3</v>
      </c>
      <c r="T25" s="172">
        <f t="shared" si="1"/>
        <v>382</v>
      </c>
      <c r="U25" s="172">
        <f t="shared" si="1"/>
        <v>1439</v>
      </c>
      <c r="V25" s="172">
        <f t="shared" si="1"/>
        <v>126</v>
      </c>
      <c r="W25" s="172">
        <f t="shared" si="1"/>
        <v>614</v>
      </c>
      <c r="X25" s="172">
        <f t="shared" si="1"/>
        <v>834</v>
      </c>
      <c r="Y25" s="172">
        <f t="shared" si="1"/>
        <v>11</v>
      </c>
      <c r="Z25" s="172">
        <f t="shared" si="1"/>
        <v>488</v>
      </c>
      <c r="AA25" s="172">
        <f t="shared" si="1"/>
        <v>6586</v>
      </c>
      <c r="AB25" s="172">
        <f t="shared" si="1"/>
        <v>13841</v>
      </c>
      <c r="AC25" s="174">
        <f t="shared" si="1"/>
        <v>557000.37</v>
      </c>
    </row>
    <row r="26" spans="1:29">
      <c r="A26" s="312" t="s">
        <v>404</v>
      </c>
      <c r="B26" s="126">
        <v>142</v>
      </c>
      <c r="C26" s="168">
        <v>65</v>
      </c>
      <c r="D26" s="168">
        <v>88</v>
      </c>
      <c r="E26" s="168">
        <v>12</v>
      </c>
      <c r="F26" s="168">
        <v>31</v>
      </c>
      <c r="G26" s="168">
        <v>54</v>
      </c>
      <c r="H26" s="168">
        <v>0</v>
      </c>
      <c r="I26" s="168">
        <v>1</v>
      </c>
      <c r="J26" s="168">
        <v>0</v>
      </c>
      <c r="K26" s="168">
        <v>0</v>
      </c>
      <c r="L26" s="168">
        <v>3</v>
      </c>
      <c r="M26" s="168">
        <v>0</v>
      </c>
      <c r="N26" s="168">
        <v>0</v>
      </c>
      <c r="O26" s="168">
        <v>9</v>
      </c>
      <c r="P26" s="168">
        <v>0</v>
      </c>
      <c r="Q26" s="168">
        <v>0</v>
      </c>
      <c r="R26" s="168">
        <v>0</v>
      </c>
      <c r="S26" s="168">
        <v>0</v>
      </c>
      <c r="T26" s="247">
        <v>22</v>
      </c>
      <c r="U26" s="247">
        <v>108</v>
      </c>
      <c r="V26" s="247">
        <v>12</v>
      </c>
      <c r="W26" s="247">
        <v>57</v>
      </c>
      <c r="X26" s="247">
        <v>47</v>
      </c>
      <c r="Y26" s="247">
        <v>0</v>
      </c>
      <c r="Z26" s="247">
        <v>38</v>
      </c>
      <c r="AA26" s="247">
        <v>218</v>
      </c>
      <c r="AB26" s="247">
        <v>1095</v>
      </c>
      <c r="AC26" s="170">
        <v>48477.31</v>
      </c>
    </row>
    <row r="27" spans="1:29">
      <c r="A27" s="312" t="s">
        <v>405</v>
      </c>
      <c r="B27" s="126">
        <v>241</v>
      </c>
      <c r="C27" s="168">
        <v>127</v>
      </c>
      <c r="D27" s="168">
        <v>124</v>
      </c>
      <c r="E27" s="168">
        <v>19</v>
      </c>
      <c r="F27" s="168">
        <v>51</v>
      </c>
      <c r="G27" s="168">
        <v>37</v>
      </c>
      <c r="H27" s="168">
        <v>3</v>
      </c>
      <c r="I27" s="168">
        <v>1</v>
      </c>
      <c r="J27" s="168">
        <v>0</v>
      </c>
      <c r="K27" s="168">
        <v>0</v>
      </c>
      <c r="L27" s="168">
        <v>10</v>
      </c>
      <c r="M27" s="168">
        <v>0</v>
      </c>
      <c r="N27" s="168">
        <v>0</v>
      </c>
      <c r="O27" s="168">
        <v>29</v>
      </c>
      <c r="P27" s="168">
        <v>0</v>
      </c>
      <c r="Q27" s="168">
        <v>0</v>
      </c>
      <c r="R27" s="168">
        <v>0</v>
      </c>
      <c r="S27" s="168">
        <v>0</v>
      </c>
      <c r="T27" s="247">
        <v>39</v>
      </c>
      <c r="U27" s="247">
        <v>175</v>
      </c>
      <c r="V27" s="247">
        <v>27</v>
      </c>
      <c r="W27" s="247">
        <v>77</v>
      </c>
      <c r="X27" s="247">
        <v>112</v>
      </c>
      <c r="Y27" s="247">
        <v>0</v>
      </c>
      <c r="Z27" s="247">
        <v>52</v>
      </c>
      <c r="AA27" s="247">
        <v>1270</v>
      </c>
      <c r="AB27" s="247">
        <v>1850</v>
      </c>
      <c r="AC27" s="170">
        <v>50776.93</v>
      </c>
    </row>
    <row r="28" spans="1:29">
      <c r="A28" s="312" t="s">
        <v>406</v>
      </c>
      <c r="B28" s="126">
        <v>88</v>
      </c>
      <c r="C28" s="168">
        <v>50</v>
      </c>
      <c r="D28" s="168">
        <v>64</v>
      </c>
      <c r="E28" s="168">
        <v>13</v>
      </c>
      <c r="F28" s="168">
        <v>18</v>
      </c>
      <c r="G28" s="168">
        <v>35</v>
      </c>
      <c r="H28" s="168">
        <v>0</v>
      </c>
      <c r="I28" s="168">
        <v>1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24</v>
      </c>
      <c r="P28" s="168">
        <v>0</v>
      </c>
      <c r="Q28" s="168">
        <v>0</v>
      </c>
      <c r="R28" s="168">
        <v>0</v>
      </c>
      <c r="S28" s="168">
        <v>0</v>
      </c>
      <c r="T28" s="247">
        <v>18</v>
      </c>
      <c r="U28" s="247">
        <v>61</v>
      </c>
      <c r="V28" s="247">
        <v>9</v>
      </c>
      <c r="W28" s="247">
        <v>36</v>
      </c>
      <c r="X28" s="247">
        <v>34</v>
      </c>
      <c r="Y28" s="247">
        <v>0</v>
      </c>
      <c r="Z28" s="247">
        <v>18</v>
      </c>
      <c r="AA28" s="247">
        <v>508</v>
      </c>
      <c r="AB28" s="247">
        <v>773</v>
      </c>
      <c r="AC28" s="170">
        <v>26565.95</v>
      </c>
    </row>
    <row r="29" spans="1:29">
      <c r="A29" s="312" t="s">
        <v>407</v>
      </c>
      <c r="B29" s="126">
        <v>127</v>
      </c>
      <c r="C29" s="168">
        <v>67</v>
      </c>
      <c r="D29" s="168">
        <v>83</v>
      </c>
      <c r="E29" s="168">
        <v>14</v>
      </c>
      <c r="F29" s="168">
        <v>28</v>
      </c>
      <c r="G29" s="168">
        <v>49</v>
      </c>
      <c r="H29" s="168">
        <v>0</v>
      </c>
      <c r="I29" s="168">
        <v>3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22</v>
      </c>
      <c r="P29" s="168">
        <v>0</v>
      </c>
      <c r="Q29" s="168">
        <v>0</v>
      </c>
      <c r="R29" s="168">
        <v>0</v>
      </c>
      <c r="S29" s="168">
        <v>0</v>
      </c>
      <c r="T29" s="247">
        <v>22</v>
      </c>
      <c r="U29" s="247">
        <v>97</v>
      </c>
      <c r="V29" s="247">
        <v>8</v>
      </c>
      <c r="W29" s="247">
        <v>36</v>
      </c>
      <c r="X29" s="247">
        <v>63</v>
      </c>
      <c r="Y29" s="247">
        <v>0</v>
      </c>
      <c r="Z29" s="247">
        <v>28</v>
      </c>
      <c r="AA29" s="247">
        <v>809</v>
      </c>
      <c r="AB29" s="247">
        <v>1164</v>
      </c>
      <c r="AC29" s="170">
        <v>34197.35</v>
      </c>
    </row>
    <row r="30" spans="1:29">
      <c r="A30" s="312" t="s">
        <v>408</v>
      </c>
      <c r="B30" s="126">
        <v>239</v>
      </c>
      <c r="C30" s="168">
        <v>111</v>
      </c>
      <c r="D30" s="168">
        <v>145</v>
      </c>
      <c r="E30" s="168">
        <v>26</v>
      </c>
      <c r="F30" s="168">
        <v>30</v>
      </c>
      <c r="G30" s="168">
        <v>110</v>
      </c>
      <c r="H30" s="168">
        <v>0</v>
      </c>
      <c r="I30" s="168">
        <v>0</v>
      </c>
      <c r="J30" s="168">
        <v>0</v>
      </c>
      <c r="K30" s="168">
        <v>0</v>
      </c>
      <c r="L30" s="168">
        <v>7</v>
      </c>
      <c r="M30" s="168">
        <v>0</v>
      </c>
      <c r="N30" s="168">
        <v>0</v>
      </c>
      <c r="O30" s="168">
        <v>13</v>
      </c>
      <c r="P30" s="168">
        <v>0</v>
      </c>
      <c r="Q30" s="168">
        <v>0</v>
      </c>
      <c r="R30" s="168">
        <v>0</v>
      </c>
      <c r="S30" s="168">
        <v>0</v>
      </c>
      <c r="T30" s="247">
        <v>55</v>
      </c>
      <c r="U30" s="247">
        <v>163</v>
      </c>
      <c r="V30" s="247">
        <v>21</v>
      </c>
      <c r="W30" s="247">
        <v>124</v>
      </c>
      <c r="X30" s="247">
        <v>81</v>
      </c>
      <c r="Y30" s="247">
        <v>0</v>
      </c>
      <c r="Z30" s="247">
        <v>34</v>
      </c>
      <c r="AA30" s="247">
        <v>474</v>
      </c>
      <c r="AB30" s="247">
        <v>2119</v>
      </c>
      <c r="AC30" s="170">
        <v>80424.53</v>
      </c>
    </row>
    <row r="31" spans="1:29">
      <c r="A31" s="312" t="s">
        <v>409</v>
      </c>
      <c r="B31" s="126">
        <v>354</v>
      </c>
      <c r="C31" s="168">
        <v>204</v>
      </c>
      <c r="D31" s="168">
        <v>215</v>
      </c>
      <c r="E31" s="168">
        <v>17</v>
      </c>
      <c r="F31" s="168">
        <v>68</v>
      </c>
      <c r="G31" s="168">
        <v>153</v>
      </c>
      <c r="H31" s="168">
        <v>5</v>
      </c>
      <c r="I31" s="168">
        <v>0</v>
      </c>
      <c r="J31" s="168">
        <v>0</v>
      </c>
      <c r="K31" s="168">
        <v>0</v>
      </c>
      <c r="L31" s="168">
        <v>16</v>
      </c>
      <c r="M31" s="168">
        <v>3</v>
      </c>
      <c r="N31" s="168">
        <v>0</v>
      </c>
      <c r="O31" s="168">
        <v>44</v>
      </c>
      <c r="P31" s="168">
        <v>0</v>
      </c>
      <c r="Q31" s="168">
        <v>0</v>
      </c>
      <c r="R31" s="168">
        <v>0</v>
      </c>
      <c r="S31" s="168">
        <v>0</v>
      </c>
      <c r="T31" s="247">
        <v>61</v>
      </c>
      <c r="U31" s="247">
        <v>267</v>
      </c>
      <c r="V31" s="247">
        <v>26</v>
      </c>
      <c r="W31" s="247">
        <v>123</v>
      </c>
      <c r="X31" s="247">
        <v>150</v>
      </c>
      <c r="Y31" s="247">
        <v>0</v>
      </c>
      <c r="Z31" s="247">
        <v>81</v>
      </c>
      <c r="AA31" s="247">
        <v>662</v>
      </c>
      <c r="AB31" s="247">
        <v>3134</v>
      </c>
      <c r="AC31" s="170">
        <v>104838.33</v>
      </c>
    </row>
    <row r="32" spans="1:29">
      <c r="A32" s="312" t="s">
        <v>410</v>
      </c>
      <c r="B32" s="126">
        <v>920</v>
      </c>
      <c r="C32" s="168">
        <v>549</v>
      </c>
      <c r="D32" s="168">
        <v>619</v>
      </c>
      <c r="E32" s="168">
        <v>74</v>
      </c>
      <c r="F32" s="168">
        <v>128</v>
      </c>
      <c r="G32" s="168">
        <v>327</v>
      </c>
      <c r="H32" s="168">
        <v>5</v>
      </c>
      <c r="I32" s="168">
        <v>1</v>
      </c>
      <c r="J32" s="168">
        <v>0</v>
      </c>
      <c r="K32" s="168">
        <v>0</v>
      </c>
      <c r="L32" s="168">
        <v>24</v>
      </c>
      <c r="M32" s="168">
        <v>0</v>
      </c>
      <c r="N32" s="168">
        <v>0</v>
      </c>
      <c r="O32" s="168">
        <v>237</v>
      </c>
      <c r="P32" s="168">
        <v>0</v>
      </c>
      <c r="Q32" s="168">
        <v>0</v>
      </c>
      <c r="R32" s="168">
        <v>0</v>
      </c>
      <c r="S32" s="168">
        <v>0</v>
      </c>
      <c r="T32" s="247">
        <v>155</v>
      </c>
      <c r="U32" s="247">
        <v>720</v>
      </c>
      <c r="V32" s="247">
        <v>45</v>
      </c>
      <c r="W32" s="247">
        <v>451</v>
      </c>
      <c r="X32" s="247">
        <v>323</v>
      </c>
      <c r="Y32" s="247">
        <v>0</v>
      </c>
      <c r="Z32" s="247">
        <v>146</v>
      </c>
      <c r="AA32" s="247">
        <v>1305</v>
      </c>
      <c r="AB32" s="247">
        <v>6066</v>
      </c>
      <c r="AC32" s="170">
        <v>213023.33</v>
      </c>
    </row>
    <row r="33" spans="1:29">
      <c r="A33" s="312" t="s">
        <v>411</v>
      </c>
      <c r="B33" s="126">
        <v>87</v>
      </c>
      <c r="C33" s="168">
        <v>60</v>
      </c>
      <c r="D33" s="168">
        <v>39</v>
      </c>
      <c r="E33" s="168">
        <v>4</v>
      </c>
      <c r="F33" s="168">
        <v>12</v>
      </c>
      <c r="G33" s="168">
        <v>24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11</v>
      </c>
      <c r="P33" s="168">
        <v>0</v>
      </c>
      <c r="Q33" s="168">
        <v>0</v>
      </c>
      <c r="R33" s="168">
        <v>0</v>
      </c>
      <c r="S33" s="168">
        <v>0</v>
      </c>
      <c r="T33" s="247">
        <v>9</v>
      </c>
      <c r="U33" s="247">
        <v>72</v>
      </c>
      <c r="V33" s="247">
        <v>6</v>
      </c>
      <c r="W33" s="247">
        <v>35</v>
      </c>
      <c r="X33" s="247">
        <v>28</v>
      </c>
      <c r="Y33" s="247">
        <v>0</v>
      </c>
      <c r="Z33" s="247">
        <v>24</v>
      </c>
      <c r="AA33" s="247">
        <v>120</v>
      </c>
      <c r="AB33" s="247">
        <v>633</v>
      </c>
      <c r="AC33" s="170">
        <v>20329.61</v>
      </c>
    </row>
    <row r="34" spans="1:29">
      <c r="A34" s="312" t="s">
        <v>412</v>
      </c>
      <c r="B34" s="126">
        <v>251</v>
      </c>
      <c r="C34" s="168">
        <v>135</v>
      </c>
      <c r="D34" s="168">
        <v>138</v>
      </c>
      <c r="E34" s="168">
        <v>27</v>
      </c>
      <c r="F34" s="168">
        <v>45</v>
      </c>
      <c r="G34" s="168">
        <v>71</v>
      </c>
      <c r="H34" s="168">
        <v>0</v>
      </c>
      <c r="I34" s="168">
        <v>0</v>
      </c>
      <c r="J34" s="168">
        <v>0</v>
      </c>
      <c r="K34" s="168">
        <v>0</v>
      </c>
      <c r="L34" s="168">
        <v>12</v>
      </c>
      <c r="M34" s="168">
        <v>0</v>
      </c>
      <c r="N34" s="168">
        <v>0</v>
      </c>
      <c r="O34" s="168">
        <v>30</v>
      </c>
      <c r="P34" s="168">
        <v>0</v>
      </c>
      <c r="Q34" s="168">
        <v>0</v>
      </c>
      <c r="R34" s="168">
        <v>0</v>
      </c>
      <c r="S34" s="168">
        <v>0</v>
      </c>
      <c r="T34" s="247">
        <v>31</v>
      </c>
      <c r="U34" s="247">
        <v>197</v>
      </c>
      <c r="V34" s="247">
        <v>23</v>
      </c>
      <c r="W34" s="247">
        <v>84</v>
      </c>
      <c r="X34" s="247">
        <v>98</v>
      </c>
      <c r="Y34" s="247">
        <v>0</v>
      </c>
      <c r="Z34" s="247">
        <v>69</v>
      </c>
      <c r="AA34" s="247">
        <v>1342</v>
      </c>
      <c r="AB34" s="247">
        <v>2030</v>
      </c>
      <c r="AC34" s="170">
        <v>63054.67</v>
      </c>
    </row>
    <row r="35" spans="1:29" ht="13.5">
      <c r="A35" s="316" t="s">
        <v>413</v>
      </c>
      <c r="B35" s="200">
        <f>SUM(B26:B34)</f>
        <v>2449</v>
      </c>
      <c r="C35" s="172">
        <f t="shared" ref="C35:AC35" si="2">SUM(C26:C34)</f>
        <v>1368</v>
      </c>
      <c r="D35" s="172">
        <f t="shared" si="2"/>
        <v>1515</v>
      </c>
      <c r="E35" s="172">
        <f t="shared" si="2"/>
        <v>206</v>
      </c>
      <c r="F35" s="172">
        <f t="shared" si="2"/>
        <v>411</v>
      </c>
      <c r="G35" s="172">
        <f t="shared" si="2"/>
        <v>860</v>
      </c>
      <c r="H35" s="172">
        <f t="shared" si="2"/>
        <v>13</v>
      </c>
      <c r="I35" s="172">
        <f t="shared" si="2"/>
        <v>7</v>
      </c>
      <c r="J35" s="172">
        <f t="shared" si="2"/>
        <v>0</v>
      </c>
      <c r="K35" s="172">
        <f t="shared" si="2"/>
        <v>0</v>
      </c>
      <c r="L35" s="172">
        <f t="shared" si="2"/>
        <v>72</v>
      </c>
      <c r="M35" s="172">
        <f t="shared" si="2"/>
        <v>3</v>
      </c>
      <c r="N35" s="172">
        <f t="shared" si="2"/>
        <v>0</v>
      </c>
      <c r="O35" s="172">
        <f t="shared" si="2"/>
        <v>419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412</v>
      </c>
      <c r="U35" s="172">
        <f t="shared" si="2"/>
        <v>1860</v>
      </c>
      <c r="V35" s="172">
        <f t="shared" si="2"/>
        <v>177</v>
      </c>
      <c r="W35" s="172">
        <f t="shared" si="2"/>
        <v>1023</v>
      </c>
      <c r="X35" s="172">
        <f t="shared" si="2"/>
        <v>936</v>
      </c>
      <c r="Y35" s="172">
        <f t="shared" si="2"/>
        <v>0</v>
      </c>
      <c r="Z35" s="172">
        <f t="shared" si="2"/>
        <v>490</v>
      </c>
      <c r="AA35" s="172">
        <f t="shared" si="2"/>
        <v>6708</v>
      </c>
      <c r="AB35" s="172">
        <f t="shared" si="2"/>
        <v>18864</v>
      </c>
      <c r="AC35" s="174">
        <f t="shared" si="2"/>
        <v>641688.01</v>
      </c>
    </row>
    <row r="36" spans="1:29">
      <c r="A36" s="312" t="s">
        <v>414</v>
      </c>
      <c r="B36" s="126">
        <v>128</v>
      </c>
      <c r="C36" s="168">
        <v>69</v>
      </c>
      <c r="D36" s="168">
        <v>103</v>
      </c>
      <c r="E36" s="168">
        <v>12</v>
      </c>
      <c r="F36" s="168">
        <v>27</v>
      </c>
      <c r="G36" s="168">
        <v>46</v>
      </c>
      <c r="H36" s="168">
        <v>1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17</v>
      </c>
      <c r="P36" s="168">
        <v>0</v>
      </c>
      <c r="Q36" s="168">
        <v>0</v>
      </c>
      <c r="R36" s="168">
        <v>0</v>
      </c>
      <c r="S36" s="168">
        <v>0</v>
      </c>
      <c r="T36" s="247">
        <v>19</v>
      </c>
      <c r="U36" s="247">
        <v>98</v>
      </c>
      <c r="V36" s="247">
        <v>11</v>
      </c>
      <c r="W36" s="247">
        <v>57</v>
      </c>
      <c r="X36" s="247">
        <v>42</v>
      </c>
      <c r="Y36" s="247">
        <v>0</v>
      </c>
      <c r="Z36" s="247">
        <v>29</v>
      </c>
      <c r="AA36" s="247">
        <v>629</v>
      </c>
      <c r="AB36" s="247">
        <v>1001</v>
      </c>
      <c r="AC36" s="170">
        <v>41031.800000000003</v>
      </c>
    </row>
    <row r="37" spans="1:29">
      <c r="A37" s="312" t="s">
        <v>415</v>
      </c>
      <c r="B37" s="126">
        <v>280</v>
      </c>
      <c r="C37" s="168">
        <v>164</v>
      </c>
      <c r="D37" s="168">
        <v>179</v>
      </c>
      <c r="E37" s="168">
        <v>39</v>
      </c>
      <c r="F37" s="168">
        <v>37</v>
      </c>
      <c r="G37" s="168">
        <v>116</v>
      </c>
      <c r="H37" s="168">
        <v>0</v>
      </c>
      <c r="I37" s="168">
        <v>9</v>
      </c>
      <c r="J37" s="168">
        <v>0</v>
      </c>
      <c r="K37" s="168">
        <v>0</v>
      </c>
      <c r="L37" s="168">
        <v>5</v>
      </c>
      <c r="M37" s="168">
        <v>0</v>
      </c>
      <c r="N37" s="168">
        <v>0</v>
      </c>
      <c r="O37" s="168">
        <v>18</v>
      </c>
      <c r="P37" s="168">
        <v>0</v>
      </c>
      <c r="Q37" s="168">
        <v>0</v>
      </c>
      <c r="R37" s="168">
        <v>0</v>
      </c>
      <c r="S37" s="168">
        <v>0</v>
      </c>
      <c r="T37" s="247">
        <v>50</v>
      </c>
      <c r="U37" s="247">
        <v>215</v>
      </c>
      <c r="V37" s="247">
        <v>15</v>
      </c>
      <c r="W37" s="247">
        <v>100</v>
      </c>
      <c r="X37" s="247">
        <v>110</v>
      </c>
      <c r="Y37" s="247">
        <v>0</v>
      </c>
      <c r="Z37" s="247">
        <v>70</v>
      </c>
      <c r="AA37" s="247">
        <v>1349</v>
      </c>
      <c r="AB37" s="247">
        <v>2036</v>
      </c>
      <c r="AC37" s="170">
        <v>76029.67</v>
      </c>
    </row>
    <row r="38" spans="1:29">
      <c r="A38" s="312" t="s">
        <v>416</v>
      </c>
      <c r="B38" s="126">
        <v>193</v>
      </c>
      <c r="C38" s="168">
        <v>102</v>
      </c>
      <c r="D38" s="168">
        <v>114</v>
      </c>
      <c r="E38" s="168">
        <v>30</v>
      </c>
      <c r="F38" s="168">
        <v>32</v>
      </c>
      <c r="G38" s="168">
        <v>58</v>
      </c>
      <c r="H38" s="168">
        <v>1</v>
      </c>
      <c r="I38" s="168">
        <v>0</v>
      </c>
      <c r="J38" s="168">
        <v>0</v>
      </c>
      <c r="K38" s="168">
        <v>0</v>
      </c>
      <c r="L38" s="168">
        <v>4</v>
      </c>
      <c r="M38" s="168">
        <v>0</v>
      </c>
      <c r="N38" s="168">
        <v>0</v>
      </c>
      <c r="O38" s="168">
        <v>18</v>
      </c>
      <c r="P38" s="168">
        <v>0</v>
      </c>
      <c r="Q38" s="168">
        <v>0</v>
      </c>
      <c r="R38" s="168">
        <v>0</v>
      </c>
      <c r="S38" s="168">
        <v>0</v>
      </c>
      <c r="T38" s="247">
        <v>39</v>
      </c>
      <c r="U38" s="247">
        <v>141</v>
      </c>
      <c r="V38" s="247">
        <v>13</v>
      </c>
      <c r="W38" s="247">
        <v>67</v>
      </c>
      <c r="X38" s="247">
        <v>46</v>
      </c>
      <c r="Y38" s="247">
        <v>0</v>
      </c>
      <c r="Z38" s="247">
        <v>80</v>
      </c>
      <c r="AA38" s="247">
        <v>342</v>
      </c>
      <c r="AB38" s="247">
        <v>1716</v>
      </c>
      <c r="AC38" s="170">
        <v>59409.48</v>
      </c>
    </row>
    <row r="39" spans="1:29">
      <c r="A39" s="312" t="s">
        <v>417</v>
      </c>
      <c r="B39" s="126">
        <v>571</v>
      </c>
      <c r="C39" s="168">
        <v>279</v>
      </c>
      <c r="D39" s="168">
        <v>340</v>
      </c>
      <c r="E39" s="168">
        <v>71</v>
      </c>
      <c r="F39" s="168">
        <v>90</v>
      </c>
      <c r="G39" s="168">
        <v>187</v>
      </c>
      <c r="H39" s="168">
        <v>0</v>
      </c>
      <c r="I39" s="168">
        <v>0</v>
      </c>
      <c r="J39" s="168">
        <v>0</v>
      </c>
      <c r="K39" s="168">
        <v>0</v>
      </c>
      <c r="L39" s="168">
        <v>7</v>
      </c>
      <c r="M39" s="168">
        <v>2</v>
      </c>
      <c r="N39" s="168">
        <v>0</v>
      </c>
      <c r="O39" s="168">
        <v>68</v>
      </c>
      <c r="P39" s="168">
        <v>0</v>
      </c>
      <c r="Q39" s="168">
        <v>0</v>
      </c>
      <c r="R39" s="168">
        <v>0</v>
      </c>
      <c r="S39" s="168">
        <v>3</v>
      </c>
      <c r="T39" s="247">
        <v>55</v>
      </c>
      <c r="U39" s="247">
        <v>464</v>
      </c>
      <c r="V39" s="247">
        <v>52</v>
      </c>
      <c r="W39" s="247">
        <v>12</v>
      </c>
      <c r="X39" s="247">
        <v>365</v>
      </c>
      <c r="Y39" s="247">
        <v>79</v>
      </c>
      <c r="Z39" s="247">
        <v>115</v>
      </c>
      <c r="AA39" s="247">
        <v>3348</v>
      </c>
      <c r="AB39" s="247">
        <v>4191</v>
      </c>
      <c r="AC39" s="170">
        <v>207760.88</v>
      </c>
    </row>
    <row r="40" spans="1:29">
      <c r="A40" s="312" t="s">
        <v>418</v>
      </c>
      <c r="B40" s="126">
        <v>247</v>
      </c>
      <c r="C40" s="168">
        <v>135</v>
      </c>
      <c r="D40" s="168">
        <v>134</v>
      </c>
      <c r="E40" s="168">
        <v>29</v>
      </c>
      <c r="F40" s="168">
        <v>29</v>
      </c>
      <c r="G40" s="168">
        <v>69</v>
      </c>
      <c r="H40" s="168">
        <v>0</v>
      </c>
      <c r="I40" s="168">
        <v>5</v>
      </c>
      <c r="J40" s="168">
        <v>0</v>
      </c>
      <c r="K40" s="168">
        <v>0</v>
      </c>
      <c r="L40" s="168">
        <v>1</v>
      </c>
      <c r="M40" s="168">
        <v>0</v>
      </c>
      <c r="N40" s="168">
        <v>0</v>
      </c>
      <c r="O40" s="168">
        <v>18</v>
      </c>
      <c r="P40" s="168">
        <v>2</v>
      </c>
      <c r="Q40" s="168">
        <v>0</v>
      </c>
      <c r="R40" s="168">
        <v>0</v>
      </c>
      <c r="S40" s="168">
        <v>0</v>
      </c>
      <c r="T40" s="247">
        <v>25</v>
      </c>
      <c r="U40" s="247">
        <v>207</v>
      </c>
      <c r="V40" s="247">
        <v>15</v>
      </c>
      <c r="W40" s="247">
        <v>4</v>
      </c>
      <c r="X40" s="247">
        <v>143</v>
      </c>
      <c r="Y40" s="247">
        <v>53</v>
      </c>
      <c r="Z40" s="247">
        <v>47</v>
      </c>
      <c r="AA40" s="247">
        <v>1487</v>
      </c>
      <c r="AB40" s="247">
        <v>1799</v>
      </c>
      <c r="AC40" s="170">
        <v>85851.19</v>
      </c>
    </row>
    <row r="41" spans="1:29">
      <c r="A41" s="312" t="s">
        <v>419</v>
      </c>
      <c r="B41" s="126">
        <v>272</v>
      </c>
      <c r="C41" s="168">
        <v>110</v>
      </c>
      <c r="D41" s="168">
        <v>162</v>
      </c>
      <c r="E41" s="168">
        <v>32</v>
      </c>
      <c r="F41" s="168">
        <v>38</v>
      </c>
      <c r="G41" s="168">
        <v>102</v>
      </c>
      <c r="H41" s="168">
        <v>0</v>
      </c>
      <c r="I41" s="168">
        <v>1</v>
      </c>
      <c r="J41" s="168">
        <v>0</v>
      </c>
      <c r="K41" s="168">
        <v>0</v>
      </c>
      <c r="L41" s="168">
        <v>9</v>
      </c>
      <c r="M41" s="168">
        <v>0</v>
      </c>
      <c r="N41" s="168">
        <v>0</v>
      </c>
      <c r="O41" s="168">
        <v>29</v>
      </c>
      <c r="P41" s="168">
        <v>0</v>
      </c>
      <c r="Q41" s="168">
        <v>0</v>
      </c>
      <c r="R41" s="168">
        <v>0</v>
      </c>
      <c r="S41" s="168">
        <v>0</v>
      </c>
      <c r="T41" s="247">
        <v>50</v>
      </c>
      <c r="U41" s="247">
        <v>206</v>
      </c>
      <c r="V41" s="247">
        <v>16</v>
      </c>
      <c r="W41" s="247">
        <v>116</v>
      </c>
      <c r="X41" s="247">
        <v>100</v>
      </c>
      <c r="Y41" s="247">
        <v>0</v>
      </c>
      <c r="Z41" s="247">
        <v>56</v>
      </c>
      <c r="AA41" s="247">
        <v>416</v>
      </c>
      <c r="AB41" s="247">
        <v>1960</v>
      </c>
      <c r="AC41" s="170">
        <v>70510.75</v>
      </c>
    </row>
    <row r="42" spans="1:29">
      <c r="A42" s="312" t="s">
        <v>420</v>
      </c>
      <c r="B42" s="126">
        <v>99</v>
      </c>
      <c r="C42" s="168">
        <v>57</v>
      </c>
      <c r="D42" s="168">
        <v>66</v>
      </c>
      <c r="E42" s="168">
        <v>13</v>
      </c>
      <c r="F42" s="168">
        <v>17</v>
      </c>
      <c r="G42" s="168">
        <v>38</v>
      </c>
      <c r="H42" s="168">
        <v>3</v>
      </c>
      <c r="I42" s="168">
        <v>0</v>
      </c>
      <c r="J42" s="168">
        <v>0</v>
      </c>
      <c r="K42" s="168">
        <v>0</v>
      </c>
      <c r="L42" s="168">
        <v>4</v>
      </c>
      <c r="M42" s="168">
        <v>0</v>
      </c>
      <c r="N42" s="168">
        <v>0</v>
      </c>
      <c r="O42" s="168">
        <v>10</v>
      </c>
      <c r="P42" s="168">
        <v>0</v>
      </c>
      <c r="Q42" s="168">
        <v>0</v>
      </c>
      <c r="R42" s="168">
        <v>0</v>
      </c>
      <c r="S42" s="168">
        <v>0</v>
      </c>
      <c r="T42" s="247">
        <v>25</v>
      </c>
      <c r="U42" s="247">
        <v>70</v>
      </c>
      <c r="V42" s="247">
        <v>4</v>
      </c>
      <c r="W42" s="247">
        <v>28</v>
      </c>
      <c r="X42" s="247">
        <v>43</v>
      </c>
      <c r="Y42" s="247">
        <v>0</v>
      </c>
      <c r="Z42" s="247">
        <v>28</v>
      </c>
      <c r="AA42" s="247">
        <v>180</v>
      </c>
      <c r="AB42" s="247">
        <v>868</v>
      </c>
      <c r="AC42" s="170">
        <v>30995.8</v>
      </c>
    </row>
    <row r="43" spans="1:29" ht="13.5">
      <c r="A43" s="316" t="s">
        <v>421</v>
      </c>
      <c r="B43" s="200">
        <f>SUM(B36:B42)</f>
        <v>1790</v>
      </c>
      <c r="C43" s="172">
        <f t="shared" ref="C43:AC43" si="3">SUM(C36:C42)</f>
        <v>916</v>
      </c>
      <c r="D43" s="172">
        <f t="shared" si="3"/>
        <v>1098</v>
      </c>
      <c r="E43" s="172">
        <f t="shared" si="3"/>
        <v>226</v>
      </c>
      <c r="F43" s="172">
        <f t="shared" si="3"/>
        <v>270</v>
      </c>
      <c r="G43" s="172">
        <f t="shared" si="3"/>
        <v>616</v>
      </c>
      <c r="H43" s="172">
        <f t="shared" si="3"/>
        <v>5</v>
      </c>
      <c r="I43" s="172">
        <f t="shared" si="3"/>
        <v>15</v>
      </c>
      <c r="J43" s="172">
        <f t="shared" si="3"/>
        <v>0</v>
      </c>
      <c r="K43" s="172">
        <f t="shared" si="3"/>
        <v>0</v>
      </c>
      <c r="L43" s="172">
        <f t="shared" si="3"/>
        <v>30</v>
      </c>
      <c r="M43" s="172">
        <f t="shared" si="3"/>
        <v>2</v>
      </c>
      <c r="N43" s="172">
        <f t="shared" si="3"/>
        <v>0</v>
      </c>
      <c r="O43" s="172">
        <f t="shared" si="3"/>
        <v>178</v>
      </c>
      <c r="P43" s="172">
        <f t="shared" si="3"/>
        <v>2</v>
      </c>
      <c r="Q43" s="172">
        <f t="shared" si="3"/>
        <v>0</v>
      </c>
      <c r="R43" s="172">
        <f t="shared" si="3"/>
        <v>0</v>
      </c>
      <c r="S43" s="172">
        <f t="shared" si="3"/>
        <v>3</v>
      </c>
      <c r="T43" s="172">
        <f t="shared" si="3"/>
        <v>263</v>
      </c>
      <c r="U43" s="172">
        <f t="shared" si="3"/>
        <v>1401</v>
      </c>
      <c r="V43" s="172">
        <f t="shared" si="3"/>
        <v>126</v>
      </c>
      <c r="W43" s="172">
        <f t="shared" si="3"/>
        <v>384</v>
      </c>
      <c r="X43" s="172">
        <f t="shared" si="3"/>
        <v>849</v>
      </c>
      <c r="Y43" s="172">
        <f t="shared" si="3"/>
        <v>132</v>
      </c>
      <c r="Z43" s="172">
        <f t="shared" si="3"/>
        <v>425</v>
      </c>
      <c r="AA43" s="172">
        <f t="shared" si="3"/>
        <v>7751</v>
      </c>
      <c r="AB43" s="172">
        <f t="shared" si="3"/>
        <v>13571</v>
      </c>
      <c r="AC43" s="174">
        <f t="shared" si="3"/>
        <v>571589.57000000007</v>
      </c>
    </row>
    <row r="44" spans="1:29">
      <c r="A44" s="312" t="s">
        <v>422</v>
      </c>
      <c r="B44" s="126">
        <v>111</v>
      </c>
      <c r="C44" s="168">
        <v>75</v>
      </c>
      <c r="D44" s="168">
        <v>74</v>
      </c>
      <c r="E44" s="168">
        <v>17</v>
      </c>
      <c r="F44" s="168">
        <v>11</v>
      </c>
      <c r="G44" s="168">
        <v>28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18</v>
      </c>
      <c r="P44" s="168">
        <v>0</v>
      </c>
      <c r="Q44" s="168">
        <v>0</v>
      </c>
      <c r="R44" s="168">
        <v>0</v>
      </c>
      <c r="S44" s="168">
        <v>0</v>
      </c>
      <c r="T44" s="247">
        <v>18</v>
      </c>
      <c r="U44" s="247">
        <v>89</v>
      </c>
      <c r="V44" s="247">
        <v>4</v>
      </c>
      <c r="W44" s="247">
        <v>60</v>
      </c>
      <c r="X44" s="247">
        <v>1</v>
      </c>
      <c r="Y44" s="247">
        <v>21</v>
      </c>
      <c r="Z44" s="247">
        <v>29</v>
      </c>
      <c r="AA44" s="247">
        <v>378</v>
      </c>
      <c r="AB44" s="247">
        <v>975</v>
      </c>
      <c r="AC44" s="170">
        <v>31220.16</v>
      </c>
    </row>
    <row r="45" spans="1:29">
      <c r="A45" s="312" t="s">
        <v>423</v>
      </c>
      <c r="B45" s="126">
        <v>390</v>
      </c>
      <c r="C45" s="168">
        <v>226</v>
      </c>
      <c r="D45" s="168">
        <v>223</v>
      </c>
      <c r="E45" s="168">
        <v>47</v>
      </c>
      <c r="F45" s="168">
        <v>52</v>
      </c>
      <c r="G45" s="168">
        <v>138</v>
      </c>
      <c r="H45" s="168">
        <v>2</v>
      </c>
      <c r="I45" s="168">
        <v>0</v>
      </c>
      <c r="J45" s="168">
        <v>0</v>
      </c>
      <c r="K45" s="168">
        <v>0</v>
      </c>
      <c r="L45" s="168">
        <v>11</v>
      </c>
      <c r="M45" s="168">
        <v>0</v>
      </c>
      <c r="N45" s="168">
        <v>0</v>
      </c>
      <c r="O45" s="168">
        <v>23</v>
      </c>
      <c r="P45" s="168">
        <v>0</v>
      </c>
      <c r="Q45" s="168">
        <v>0</v>
      </c>
      <c r="R45" s="168">
        <v>0</v>
      </c>
      <c r="S45" s="168">
        <v>0</v>
      </c>
      <c r="T45" s="247">
        <v>0</v>
      </c>
      <c r="U45" s="247">
        <v>367</v>
      </c>
      <c r="V45" s="247">
        <v>23</v>
      </c>
      <c r="W45" s="247">
        <v>139</v>
      </c>
      <c r="X45" s="247">
        <v>184</v>
      </c>
      <c r="Y45" s="247">
        <v>0</v>
      </c>
      <c r="Z45" s="247">
        <v>67</v>
      </c>
      <c r="AA45" s="247">
        <v>390</v>
      </c>
      <c r="AB45" s="247">
        <v>1904</v>
      </c>
      <c r="AC45" s="170">
        <v>61166.98</v>
      </c>
    </row>
    <row r="46" spans="1:29">
      <c r="A46" s="312" t="s">
        <v>424</v>
      </c>
      <c r="B46" s="126">
        <v>130</v>
      </c>
      <c r="C46" s="168">
        <v>72</v>
      </c>
      <c r="D46" s="168">
        <v>78</v>
      </c>
      <c r="E46" s="168">
        <v>16</v>
      </c>
      <c r="F46" s="168">
        <v>20</v>
      </c>
      <c r="G46" s="168">
        <v>41</v>
      </c>
      <c r="H46" s="168">
        <v>0</v>
      </c>
      <c r="I46" s="168">
        <v>0</v>
      </c>
      <c r="J46" s="168">
        <v>0</v>
      </c>
      <c r="K46" s="168">
        <v>0</v>
      </c>
      <c r="L46" s="168">
        <v>7</v>
      </c>
      <c r="M46" s="168">
        <v>0</v>
      </c>
      <c r="N46" s="168">
        <v>0</v>
      </c>
      <c r="O46" s="168">
        <v>13</v>
      </c>
      <c r="P46" s="168">
        <v>0</v>
      </c>
      <c r="Q46" s="168">
        <v>0</v>
      </c>
      <c r="R46" s="168">
        <v>0</v>
      </c>
      <c r="S46" s="168">
        <v>0</v>
      </c>
      <c r="T46" s="247">
        <v>20</v>
      </c>
      <c r="U46" s="247">
        <v>102</v>
      </c>
      <c r="V46" s="247">
        <v>8</v>
      </c>
      <c r="W46" s="247">
        <v>42</v>
      </c>
      <c r="X46" s="247">
        <v>7</v>
      </c>
      <c r="Y46" s="247">
        <v>17</v>
      </c>
      <c r="Z46" s="247">
        <v>64</v>
      </c>
      <c r="AA46" s="247">
        <v>638</v>
      </c>
      <c r="AB46" s="247">
        <v>1141</v>
      </c>
      <c r="AC46" s="170">
        <v>46051.82</v>
      </c>
    </row>
    <row r="47" spans="1:29">
      <c r="A47" s="312" t="s">
        <v>425</v>
      </c>
      <c r="B47" s="126">
        <v>84</v>
      </c>
      <c r="C47" s="168">
        <v>65</v>
      </c>
      <c r="D47" s="168">
        <v>48</v>
      </c>
      <c r="E47" s="168">
        <v>11</v>
      </c>
      <c r="F47" s="168">
        <v>6</v>
      </c>
      <c r="G47" s="168">
        <v>23</v>
      </c>
      <c r="H47" s="168">
        <v>0</v>
      </c>
      <c r="I47" s="168">
        <v>1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7</v>
      </c>
      <c r="P47" s="168">
        <v>0</v>
      </c>
      <c r="Q47" s="168">
        <v>0</v>
      </c>
      <c r="R47" s="168">
        <v>0</v>
      </c>
      <c r="S47" s="168">
        <v>0</v>
      </c>
      <c r="T47" s="247">
        <v>13</v>
      </c>
      <c r="U47" s="247">
        <v>66</v>
      </c>
      <c r="V47" s="247">
        <v>5</v>
      </c>
      <c r="W47" s="247">
        <v>24</v>
      </c>
      <c r="X47" s="247">
        <v>16</v>
      </c>
      <c r="Y47" s="247">
        <v>13</v>
      </c>
      <c r="Z47" s="247">
        <v>31</v>
      </c>
      <c r="AA47" s="247">
        <v>418</v>
      </c>
      <c r="AB47" s="247">
        <v>628</v>
      </c>
      <c r="AC47" s="170">
        <v>17996.13</v>
      </c>
    </row>
    <row r="48" spans="1:29">
      <c r="A48" s="312" t="s">
        <v>426</v>
      </c>
      <c r="B48" s="126">
        <v>290</v>
      </c>
      <c r="C48" s="168">
        <v>177</v>
      </c>
      <c r="D48" s="168">
        <v>187</v>
      </c>
      <c r="E48" s="168">
        <v>35</v>
      </c>
      <c r="F48" s="168">
        <v>49</v>
      </c>
      <c r="G48" s="168">
        <v>113</v>
      </c>
      <c r="H48" s="168">
        <v>1</v>
      </c>
      <c r="I48" s="168">
        <v>3</v>
      </c>
      <c r="J48" s="168">
        <v>0</v>
      </c>
      <c r="K48" s="168">
        <v>0</v>
      </c>
      <c r="L48" s="168">
        <v>12</v>
      </c>
      <c r="M48" s="168">
        <v>0</v>
      </c>
      <c r="N48" s="168">
        <v>0</v>
      </c>
      <c r="O48" s="168">
        <v>32</v>
      </c>
      <c r="P48" s="168">
        <v>0</v>
      </c>
      <c r="Q48" s="168">
        <v>0</v>
      </c>
      <c r="R48" s="168">
        <v>0</v>
      </c>
      <c r="S48" s="168">
        <v>0</v>
      </c>
      <c r="T48" s="247">
        <v>35</v>
      </c>
      <c r="U48" s="247">
        <v>231</v>
      </c>
      <c r="V48" s="247">
        <v>24</v>
      </c>
      <c r="W48" s="247">
        <v>108</v>
      </c>
      <c r="X48" s="247">
        <v>112</v>
      </c>
      <c r="Y48" s="247">
        <v>0</v>
      </c>
      <c r="Z48" s="247">
        <v>70</v>
      </c>
      <c r="AA48" s="247">
        <v>973</v>
      </c>
      <c r="AB48" s="247">
        <v>1929</v>
      </c>
      <c r="AC48" s="170">
        <v>71318.77</v>
      </c>
    </row>
    <row r="49" spans="1:29">
      <c r="A49" s="312" t="s">
        <v>427</v>
      </c>
      <c r="B49" s="126">
        <v>185</v>
      </c>
      <c r="C49" s="168">
        <v>101</v>
      </c>
      <c r="D49" s="168">
        <v>117</v>
      </c>
      <c r="E49" s="168">
        <v>21</v>
      </c>
      <c r="F49" s="168">
        <v>31</v>
      </c>
      <c r="G49" s="168">
        <v>80</v>
      </c>
      <c r="H49" s="168">
        <v>0</v>
      </c>
      <c r="I49" s="168">
        <v>1</v>
      </c>
      <c r="J49" s="168">
        <v>0</v>
      </c>
      <c r="K49" s="168">
        <v>0</v>
      </c>
      <c r="L49" s="168">
        <v>2</v>
      </c>
      <c r="M49" s="168">
        <v>0</v>
      </c>
      <c r="N49" s="168">
        <v>0</v>
      </c>
      <c r="O49" s="168">
        <v>27</v>
      </c>
      <c r="P49" s="168">
        <v>0</v>
      </c>
      <c r="Q49" s="168">
        <v>0</v>
      </c>
      <c r="R49" s="168">
        <v>0</v>
      </c>
      <c r="S49" s="168">
        <v>0</v>
      </c>
      <c r="T49" s="247">
        <v>33</v>
      </c>
      <c r="U49" s="247">
        <v>144</v>
      </c>
      <c r="V49" s="247">
        <v>8</v>
      </c>
      <c r="W49" s="247">
        <v>39</v>
      </c>
      <c r="X49" s="247">
        <v>87</v>
      </c>
      <c r="Y49" s="247">
        <v>0</v>
      </c>
      <c r="Z49" s="247">
        <v>59</v>
      </c>
      <c r="AA49" s="247">
        <v>282</v>
      </c>
      <c r="AB49" s="247">
        <v>1296</v>
      </c>
      <c r="AC49" s="170">
        <v>49585.01</v>
      </c>
    </row>
    <row r="50" spans="1:29">
      <c r="A50" s="312" t="s">
        <v>428</v>
      </c>
      <c r="B50" s="126">
        <v>219</v>
      </c>
      <c r="C50" s="168">
        <v>134</v>
      </c>
      <c r="D50" s="168">
        <v>139</v>
      </c>
      <c r="E50" s="168">
        <v>25</v>
      </c>
      <c r="F50" s="168">
        <v>27</v>
      </c>
      <c r="G50" s="168">
        <v>95</v>
      </c>
      <c r="H50" s="168">
        <v>1</v>
      </c>
      <c r="I50" s="168">
        <v>0</v>
      </c>
      <c r="J50" s="168">
        <v>0</v>
      </c>
      <c r="K50" s="168">
        <v>0</v>
      </c>
      <c r="L50" s="168">
        <v>5</v>
      </c>
      <c r="M50" s="168">
        <v>0</v>
      </c>
      <c r="N50" s="168">
        <v>0</v>
      </c>
      <c r="O50" s="168">
        <v>19</v>
      </c>
      <c r="P50" s="168">
        <v>0</v>
      </c>
      <c r="Q50" s="168">
        <v>0</v>
      </c>
      <c r="R50" s="168">
        <v>0</v>
      </c>
      <c r="S50" s="168">
        <v>0</v>
      </c>
      <c r="T50" s="247">
        <v>42</v>
      </c>
      <c r="U50" s="247">
        <v>167</v>
      </c>
      <c r="V50" s="247">
        <v>10</v>
      </c>
      <c r="W50" s="247">
        <v>107</v>
      </c>
      <c r="X50" s="247">
        <v>50</v>
      </c>
      <c r="Y50" s="247">
        <v>0</v>
      </c>
      <c r="Z50" s="247">
        <v>62</v>
      </c>
      <c r="AA50" s="247">
        <v>398</v>
      </c>
      <c r="AB50" s="247">
        <v>1865</v>
      </c>
      <c r="AC50" s="170">
        <v>70630.52</v>
      </c>
    </row>
    <row r="51" spans="1:29">
      <c r="A51" s="312" t="s">
        <v>429</v>
      </c>
      <c r="B51" s="126">
        <v>236</v>
      </c>
      <c r="C51" s="168">
        <v>142</v>
      </c>
      <c r="D51" s="168">
        <v>165</v>
      </c>
      <c r="E51" s="168">
        <v>25</v>
      </c>
      <c r="F51" s="168">
        <v>29</v>
      </c>
      <c r="G51" s="168">
        <v>108</v>
      </c>
      <c r="H51" s="168">
        <v>0</v>
      </c>
      <c r="I51" s="168">
        <v>1</v>
      </c>
      <c r="J51" s="168">
        <v>0</v>
      </c>
      <c r="K51" s="168">
        <v>0</v>
      </c>
      <c r="L51" s="168">
        <v>9</v>
      </c>
      <c r="M51" s="168">
        <v>1</v>
      </c>
      <c r="N51" s="168">
        <v>0</v>
      </c>
      <c r="O51" s="168">
        <v>16</v>
      </c>
      <c r="P51" s="168">
        <v>0</v>
      </c>
      <c r="Q51" s="168">
        <v>0</v>
      </c>
      <c r="R51" s="168">
        <v>0</v>
      </c>
      <c r="S51" s="168">
        <v>0</v>
      </c>
      <c r="T51" s="247">
        <v>35</v>
      </c>
      <c r="U51" s="247">
        <v>189</v>
      </c>
      <c r="V51" s="247">
        <v>12</v>
      </c>
      <c r="W51" s="247">
        <v>91</v>
      </c>
      <c r="X51" s="247">
        <v>91</v>
      </c>
      <c r="Y51" s="247">
        <v>0</v>
      </c>
      <c r="Z51" s="247">
        <v>54</v>
      </c>
      <c r="AA51" s="247">
        <v>1502</v>
      </c>
      <c r="AB51" s="247">
        <v>1827</v>
      </c>
      <c r="AC51" s="170">
        <v>69766.89</v>
      </c>
    </row>
    <row r="52" spans="1:29">
      <c r="A52" s="312" t="s">
        <v>430</v>
      </c>
      <c r="B52" s="126">
        <v>54</v>
      </c>
      <c r="C52" s="168">
        <v>26</v>
      </c>
      <c r="D52" s="168">
        <v>27</v>
      </c>
      <c r="E52" s="168">
        <v>8</v>
      </c>
      <c r="F52" s="168">
        <v>4</v>
      </c>
      <c r="G52" s="168">
        <v>17</v>
      </c>
      <c r="H52" s="168">
        <v>0</v>
      </c>
      <c r="I52" s="168">
        <v>2</v>
      </c>
      <c r="J52" s="168">
        <v>0</v>
      </c>
      <c r="K52" s="168">
        <v>0</v>
      </c>
      <c r="L52" s="168">
        <v>2</v>
      </c>
      <c r="M52" s="168">
        <v>0</v>
      </c>
      <c r="N52" s="168">
        <v>0</v>
      </c>
      <c r="O52" s="168">
        <v>3</v>
      </c>
      <c r="P52" s="168">
        <v>0</v>
      </c>
      <c r="Q52" s="168">
        <v>0</v>
      </c>
      <c r="R52" s="168">
        <v>0</v>
      </c>
      <c r="S52" s="168">
        <v>0</v>
      </c>
      <c r="T52" s="247">
        <v>8</v>
      </c>
      <c r="U52" s="247">
        <v>43</v>
      </c>
      <c r="V52" s="247">
        <v>3</v>
      </c>
      <c r="W52" s="247">
        <v>31</v>
      </c>
      <c r="X52" s="247">
        <v>15</v>
      </c>
      <c r="Y52" s="247">
        <v>0</v>
      </c>
      <c r="Z52" s="247">
        <v>8</v>
      </c>
      <c r="AA52" s="247">
        <v>208</v>
      </c>
      <c r="AB52" s="247">
        <v>392</v>
      </c>
      <c r="AC52" s="170">
        <v>16167.1</v>
      </c>
    </row>
    <row r="53" spans="1:29">
      <c r="A53" s="312" t="s">
        <v>431</v>
      </c>
      <c r="B53" s="126">
        <v>193</v>
      </c>
      <c r="C53" s="168">
        <v>107</v>
      </c>
      <c r="D53" s="168">
        <v>125</v>
      </c>
      <c r="E53" s="168">
        <v>29</v>
      </c>
      <c r="F53" s="168">
        <v>23</v>
      </c>
      <c r="G53" s="168">
        <v>59</v>
      </c>
      <c r="H53" s="168">
        <v>1</v>
      </c>
      <c r="I53" s="168">
        <v>0</v>
      </c>
      <c r="J53" s="168">
        <v>0</v>
      </c>
      <c r="K53" s="168">
        <v>0</v>
      </c>
      <c r="L53" s="168">
        <v>2</v>
      </c>
      <c r="M53" s="168">
        <v>0</v>
      </c>
      <c r="N53" s="168">
        <v>0</v>
      </c>
      <c r="O53" s="168">
        <v>11</v>
      </c>
      <c r="P53" s="168">
        <v>0</v>
      </c>
      <c r="Q53" s="168">
        <v>0</v>
      </c>
      <c r="R53" s="168">
        <v>0</v>
      </c>
      <c r="S53" s="168">
        <v>0</v>
      </c>
      <c r="T53" s="247">
        <v>66</v>
      </c>
      <c r="U53" s="247">
        <v>116</v>
      </c>
      <c r="V53" s="247">
        <v>11</v>
      </c>
      <c r="W53" s="247">
        <v>65</v>
      </c>
      <c r="X53" s="247">
        <v>76</v>
      </c>
      <c r="Y53" s="247">
        <v>0</v>
      </c>
      <c r="Z53" s="247">
        <v>52</v>
      </c>
      <c r="AA53" s="247">
        <v>374</v>
      </c>
      <c r="AB53" s="247">
        <v>1643</v>
      </c>
      <c r="AC53" s="170">
        <v>68366.240000000005</v>
      </c>
    </row>
    <row r="54" spans="1:29">
      <c r="A54" s="312" t="s">
        <v>432</v>
      </c>
      <c r="B54" s="126">
        <v>201</v>
      </c>
      <c r="C54" s="168">
        <v>136</v>
      </c>
      <c r="D54" s="168">
        <v>72</v>
      </c>
      <c r="E54" s="168">
        <v>58</v>
      </c>
      <c r="F54" s="168">
        <v>43</v>
      </c>
      <c r="G54" s="168">
        <v>67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247">
        <v>36</v>
      </c>
      <c r="U54" s="247">
        <v>115</v>
      </c>
      <c r="V54" s="247">
        <v>50</v>
      </c>
      <c r="W54" s="247">
        <v>5</v>
      </c>
      <c r="X54" s="247">
        <v>54</v>
      </c>
      <c r="Y54" s="247">
        <v>76</v>
      </c>
      <c r="Z54" s="247">
        <v>66</v>
      </c>
      <c r="AA54" s="247">
        <v>602</v>
      </c>
      <c r="AB54" s="247">
        <v>1175</v>
      </c>
      <c r="AC54" s="170">
        <v>53434.04</v>
      </c>
    </row>
    <row r="55" spans="1:29" ht="13.5">
      <c r="A55" s="316" t="s">
        <v>433</v>
      </c>
      <c r="B55" s="200">
        <f>SUM(B44:B54)</f>
        <v>2093</v>
      </c>
      <c r="C55" s="172">
        <f t="shared" ref="C55:AC55" si="4">SUM(C44:C54)</f>
        <v>1261</v>
      </c>
      <c r="D55" s="172">
        <f t="shared" si="4"/>
        <v>1255</v>
      </c>
      <c r="E55" s="172">
        <f t="shared" si="4"/>
        <v>292</v>
      </c>
      <c r="F55" s="172">
        <f t="shared" si="4"/>
        <v>295</v>
      </c>
      <c r="G55" s="172">
        <f t="shared" si="4"/>
        <v>769</v>
      </c>
      <c r="H55" s="172">
        <f t="shared" si="4"/>
        <v>5</v>
      </c>
      <c r="I55" s="172">
        <f t="shared" si="4"/>
        <v>8</v>
      </c>
      <c r="J55" s="172">
        <f t="shared" si="4"/>
        <v>0</v>
      </c>
      <c r="K55" s="172">
        <f t="shared" si="4"/>
        <v>0</v>
      </c>
      <c r="L55" s="172">
        <f t="shared" si="4"/>
        <v>50</v>
      </c>
      <c r="M55" s="172">
        <f t="shared" si="4"/>
        <v>1</v>
      </c>
      <c r="N55" s="172">
        <f t="shared" si="4"/>
        <v>0</v>
      </c>
      <c r="O55" s="172">
        <f t="shared" si="4"/>
        <v>169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306</v>
      </c>
      <c r="U55" s="172">
        <f t="shared" si="4"/>
        <v>1629</v>
      </c>
      <c r="V55" s="172">
        <f t="shared" si="4"/>
        <v>158</v>
      </c>
      <c r="W55" s="172">
        <f t="shared" si="4"/>
        <v>711</v>
      </c>
      <c r="X55" s="172">
        <f t="shared" si="4"/>
        <v>693</v>
      </c>
      <c r="Y55" s="172">
        <f t="shared" si="4"/>
        <v>127</v>
      </c>
      <c r="Z55" s="172">
        <f t="shared" si="4"/>
        <v>562</v>
      </c>
      <c r="AA55" s="172">
        <f t="shared" si="4"/>
        <v>6163</v>
      </c>
      <c r="AB55" s="172">
        <f t="shared" si="4"/>
        <v>14775</v>
      </c>
      <c r="AC55" s="174">
        <f t="shared" si="4"/>
        <v>555703.66</v>
      </c>
    </row>
    <row r="56" spans="1:29">
      <c r="A56" s="312" t="s">
        <v>434</v>
      </c>
      <c r="B56" s="126">
        <v>148</v>
      </c>
      <c r="C56" s="168">
        <v>87</v>
      </c>
      <c r="D56" s="168">
        <v>99</v>
      </c>
      <c r="E56" s="168">
        <v>15</v>
      </c>
      <c r="F56" s="168">
        <v>27</v>
      </c>
      <c r="G56" s="168">
        <v>63</v>
      </c>
      <c r="H56" s="168">
        <v>1</v>
      </c>
      <c r="I56" s="168">
        <v>2</v>
      </c>
      <c r="J56" s="168">
        <v>0</v>
      </c>
      <c r="K56" s="168">
        <v>0</v>
      </c>
      <c r="L56" s="168">
        <v>5</v>
      </c>
      <c r="M56" s="168">
        <v>0</v>
      </c>
      <c r="N56" s="168">
        <v>0</v>
      </c>
      <c r="O56" s="168">
        <v>14</v>
      </c>
      <c r="P56" s="168">
        <v>0</v>
      </c>
      <c r="Q56" s="168">
        <v>0</v>
      </c>
      <c r="R56" s="168">
        <v>0</v>
      </c>
      <c r="S56" s="168">
        <v>0</v>
      </c>
      <c r="T56" s="247">
        <v>23</v>
      </c>
      <c r="U56" s="247">
        <v>117</v>
      </c>
      <c r="V56" s="247">
        <v>8</v>
      </c>
      <c r="W56" s="247">
        <v>27</v>
      </c>
      <c r="X56" s="247">
        <v>59</v>
      </c>
      <c r="Y56" s="247">
        <v>0</v>
      </c>
      <c r="Z56" s="247">
        <v>62</v>
      </c>
      <c r="AA56" s="247">
        <v>206</v>
      </c>
      <c r="AB56" s="247">
        <v>1049</v>
      </c>
      <c r="AC56" s="170">
        <v>46028</v>
      </c>
    </row>
    <row r="57" spans="1:29">
      <c r="A57" s="312" t="s">
        <v>435</v>
      </c>
      <c r="B57" s="126">
        <v>77</v>
      </c>
      <c r="C57" s="168">
        <v>45</v>
      </c>
      <c r="D57" s="168">
        <v>53</v>
      </c>
      <c r="E57" s="168">
        <v>10</v>
      </c>
      <c r="F57" s="168">
        <v>7</v>
      </c>
      <c r="G57" s="168">
        <v>39</v>
      </c>
      <c r="H57" s="168">
        <v>0</v>
      </c>
      <c r="I57" s="168">
        <v>1</v>
      </c>
      <c r="J57" s="168">
        <v>2</v>
      </c>
      <c r="K57" s="168">
        <v>0</v>
      </c>
      <c r="L57" s="168">
        <v>5</v>
      </c>
      <c r="M57" s="168">
        <v>0</v>
      </c>
      <c r="N57" s="168">
        <v>0</v>
      </c>
      <c r="O57" s="168">
        <v>9</v>
      </c>
      <c r="P57" s="168">
        <v>0</v>
      </c>
      <c r="Q57" s="168">
        <v>0</v>
      </c>
      <c r="R57" s="168">
        <v>0</v>
      </c>
      <c r="S57" s="168">
        <v>0</v>
      </c>
      <c r="T57" s="247">
        <v>17</v>
      </c>
      <c r="U57" s="247">
        <v>57</v>
      </c>
      <c r="V57" s="247">
        <v>3</v>
      </c>
      <c r="W57" s="247">
        <v>32</v>
      </c>
      <c r="X57" s="247">
        <v>29</v>
      </c>
      <c r="Y57" s="247">
        <v>0</v>
      </c>
      <c r="Z57" s="247">
        <v>16</v>
      </c>
      <c r="AA57" s="247">
        <v>120</v>
      </c>
      <c r="AB57" s="308">
        <v>488</v>
      </c>
      <c r="AC57" s="309">
        <v>21356.37</v>
      </c>
    </row>
    <row r="58" spans="1:29">
      <c r="A58" s="312" t="s">
        <v>436</v>
      </c>
      <c r="B58" s="126">
        <v>216</v>
      </c>
      <c r="C58" s="168">
        <v>137</v>
      </c>
      <c r="D58" s="168">
        <v>140</v>
      </c>
      <c r="E58" s="168">
        <v>17</v>
      </c>
      <c r="F58" s="168">
        <v>49</v>
      </c>
      <c r="G58" s="168">
        <v>90</v>
      </c>
      <c r="H58" s="168">
        <v>1</v>
      </c>
      <c r="I58" s="168">
        <v>1</v>
      </c>
      <c r="J58" s="168">
        <v>0</v>
      </c>
      <c r="K58" s="168">
        <v>0</v>
      </c>
      <c r="L58" s="168">
        <v>5</v>
      </c>
      <c r="M58" s="168">
        <v>1</v>
      </c>
      <c r="N58" s="168">
        <v>0</v>
      </c>
      <c r="O58" s="168">
        <v>28</v>
      </c>
      <c r="P58" s="168">
        <v>0</v>
      </c>
      <c r="Q58" s="168">
        <v>0</v>
      </c>
      <c r="R58" s="168">
        <v>0</v>
      </c>
      <c r="S58" s="168">
        <v>0</v>
      </c>
      <c r="T58" s="247">
        <v>42</v>
      </c>
      <c r="U58" s="247">
        <v>154</v>
      </c>
      <c r="V58" s="247">
        <v>20</v>
      </c>
      <c r="W58" s="247">
        <v>78</v>
      </c>
      <c r="X58" s="247">
        <v>100</v>
      </c>
      <c r="Y58" s="247">
        <v>0</v>
      </c>
      <c r="Z58" s="247">
        <v>38</v>
      </c>
      <c r="AA58" s="247">
        <v>377</v>
      </c>
      <c r="AB58" s="247">
        <v>1588</v>
      </c>
      <c r="AC58" s="170">
        <v>51873.24</v>
      </c>
    </row>
    <row r="59" spans="1:29">
      <c r="A59" s="312" t="s">
        <v>437</v>
      </c>
      <c r="B59" s="126">
        <v>230</v>
      </c>
      <c r="C59" s="168">
        <v>115</v>
      </c>
      <c r="D59" s="168">
        <v>173</v>
      </c>
      <c r="E59" s="168">
        <v>24</v>
      </c>
      <c r="F59" s="168">
        <v>47</v>
      </c>
      <c r="G59" s="168">
        <v>124</v>
      </c>
      <c r="H59" s="168">
        <v>0</v>
      </c>
      <c r="I59" s="168">
        <v>0</v>
      </c>
      <c r="J59" s="168">
        <v>0</v>
      </c>
      <c r="K59" s="168">
        <v>0</v>
      </c>
      <c r="L59" s="168">
        <v>4</v>
      </c>
      <c r="M59" s="168">
        <v>0</v>
      </c>
      <c r="N59" s="168">
        <v>0</v>
      </c>
      <c r="O59" s="168">
        <v>31</v>
      </c>
      <c r="P59" s="168">
        <v>0</v>
      </c>
      <c r="Q59" s="168">
        <v>0</v>
      </c>
      <c r="R59" s="168">
        <v>0</v>
      </c>
      <c r="S59" s="168">
        <v>0</v>
      </c>
      <c r="T59" s="247">
        <v>45</v>
      </c>
      <c r="U59" s="247">
        <v>166</v>
      </c>
      <c r="V59" s="247">
        <v>19</v>
      </c>
      <c r="W59" s="247">
        <v>92</v>
      </c>
      <c r="X59" s="247">
        <v>96</v>
      </c>
      <c r="Y59" s="247">
        <v>0</v>
      </c>
      <c r="Z59" s="247">
        <v>42</v>
      </c>
      <c r="AA59" s="247">
        <v>422</v>
      </c>
      <c r="AB59" s="247">
        <v>2045</v>
      </c>
      <c r="AC59" s="170">
        <v>64152.4</v>
      </c>
    </row>
    <row r="60" spans="1:29">
      <c r="A60" s="312" t="s">
        <v>438</v>
      </c>
      <c r="B60" s="126">
        <v>112</v>
      </c>
      <c r="C60" s="168">
        <v>56</v>
      </c>
      <c r="D60" s="168">
        <v>79</v>
      </c>
      <c r="E60" s="168">
        <v>10</v>
      </c>
      <c r="F60" s="168">
        <v>16</v>
      </c>
      <c r="G60" s="168">
        <v>58</v>
      </c>
      <c r="H60" s="168">
        <v>2</v>
      </c>
      <c r="I60" s="168">
        <v>1</v>
      </c>
      <c r="J60" s="168">
        <v>0</v>
      </c>
      <c r="K60" s="168">
        <v>0</v>
      </c>
      <c r="L60" s="168">
        <v>2</v>
      </c>
      <c r="M60" s="168">
        <v>0</v>
      </c>
      <c r="N60" s="168">
        <v>0</v>
      </c>
      <c r="O60" s="168">
        <v>15</v>
      </c>
      <c r="P60" s="168">
        <v>0</v>
      </c>
      <c r="Q60" s="168">
        <v>0</v>
      </c>
      <c r="R60" s="168">
        <v>0</v>
      </c>
      <c r="S60" s="168">
        <v>0</v>
      </c>
      <c r="T60" s="247">
        <v>21</v>
      </c>
      <c r="U60" s="247">
        <v>84</v>
      </c>
      <c r="V60" s="247">
        <v>7</v>
      </c>
      <c r="W60" s="247">
        <v>47</v>
      </c>
      <c r="X60" s="247">
        <v>48</v>
      </c>
      <c r="Y60" s="247">
        <v>0</v>
      </c>
      <c r="Z60" s="247">
        <v>17</v>
      </c>
      <c r="AA60" s="247">
        <v>206</v>
      </c>
      <c r="AB60" s="247">
        <v>942</v>
      </c>
      <c r="AC60" s="170">
        <v>48357.73</v>
      </c>
    </row>
    <row r="61" spans="1:29">
      <c r="A61" s="312" t="s">
        <v>439</v>
      </c>
      <c r="B61" s="126">
        <v>306</v>
      </c>
      <c r="C61" s="168">
        <v>137</v>
      </c>
      <c r="D61" s="168">
        <v>215</v>
      </c>
      <c r="E61" s="168">
        <v>33</v>
      </c>
      <c r="F61" s="168">
        <v>52</v>
      </c>
      <c r="G61" s="168">
        <v>147</v>
      </c>
      <c r="H61" s="168">
        <v>0</v>
      </c>
      <c r="I61" s="168">
        <v>4</v>
      </c>
      <c r="J61" s="168">
        <v>0</v>
      </c>
      <c r="K61" s="168">
        <v>0</v>
      </c>
      <c r="L61" s="168">
        <v>7</v>
      </c>
      <c r="M61" s="168">
        <v>0</v>
      </c>
      <c r="N61" s="168">
        <v>0</v>
      </c>
      <c r="O61" s="168">
        <v>34</v>
      </c>
      <c r="P61" s="168">
        <v>0</v>
      </c>
      <c r="Q61" s="168">
        <v>0</v>
      </c>
      <c r="R61" s="168">
        <v>0</v>
      </c>
      <c r="S61" s="168">
        <v>0</v>
      </c>
      <c r="T61" s="247">
        <v>62</v>
      </c>
      <c r="U61" s="247">
        <v>228</v>
      </c>
      <c r="V61" s="247">
        <v>16</v>
      </c>
      <c r="W61" s="247">
        <v>106</v>
      </c>
      <c r="X61" s="247">
        <v>147</v>
      </c>
      <c r="Y61" s="247">
        <v>0</v>
      </c>
      <c r="Z61" s="247">
        <v>53</v>
      </c>
      <c r="AA61" s="247">
        <v>575</v>
      </c>
      <c r="AB61" s="247">
        <v>2358</v>
      </c>
      <c r="AC61" s="170">
        <v>82730.139999999985</v>
      </c>
    </row>
    <row r="62" spans="1:29">
      <c r="A62" s="312" t="s">
        <v>440</v>
      </c>
      <c r="B62" s="126">
        <v>128</v>
      </c>
      <c r="C62" s="168">
        <v>55</v>
      </c>
      <c r="D62" s="168">
        <v>90</v>
      </c>
      <c r="E62" s="168">
        <v>17</v>
      </c>
      <c r="F62" s="168">
        <v>20</v>
      </c>
      <c r="G62" s="168">
        <v>66</v>
      </c>
      <c r="H62" s="168">
        <v>0</v>
      </c>
      <c r="I62" s="168">
        <v>0</v>
      </c>
      <c r="J62" s="168">
        <v>0</v>
      </c>
      <c r="K62" s="168">
        <v>0</v>
      </c>
      <c r="L62" s="168">
        <v>2</v>
      </c>
      <c r="M62" s="168">
        <v>0</v>
      </c>
      <c r="N62" s="168">
        <v>0</v>
      </c>
      <c r="O62" s="168">
        <v>8</v>
      </c>
      <c r="P62" s="168">
        <v>0</v>
      </c>
      <c r="Q62" s="168">
        <v>0</v>
      </c>
      <c r="R62" s="168">
        <v>0</v>
      </c>
      <c r="S62" s="168">
        <v>0</v>
      </c>
      <c r="T62" s="247">
        <v>34</v>
      </c>
      <c r="U62" s="247">
        <v>89</v>
      </c>
      <c r="V62" s="247">
        <v>5</v>
      </c>
      <c r="W62" s="247">
        <v>61</v>
      </c>
      <c r="X62" s="247">
        <v>54</v>
      </c>
      <c r="Y62" s="247">
        <v>0</v>
      </c>
      <c r="Z62" s="247">
        <v>13</v>
      </c>
      <c r="AA62" s="247">
        <v>230</v>
      </c>
      <c r="AB62" s="247">
        <v>967</v>
      </c>
      <c r="AC62" s="170">
        <v>40462.79</v>
      </c>
    </row>
    <row r="63" spans="1:29">
      <c r="A63" s="312" t="s">
        <v>441</v>
      </c>
      <c r="B63" s="126">
        <v>301</v>
      </c>
      <c r="C63" s="168">
        <v>124</v>
      </c>
      <c r="D63" s="168">
        <v>194</v>
      </c>
      <c r="E63" s="168">
        <v>22</v>
      </c>
      <c r="F63" s="168">
        <v>24</v>
      </c>
      <c r="G63" s="168">
        <v>160</v>
      </c>
      <c r="H63" s="168">
        <v>0</v>
      </c>
      <c r="I63" s="168">
        <v>0</v>
      </c>
      <c r="J63" s="168">
        <v>0</v>
      </c>
      <c r="K63" s="168">
        <v>0</v>
      </c>
      <c r="L63" s="168">
        <v>6</v>
      </c>
      <c r="M63" s="168">
        <v>1</v>
      </c>
      <c r="N63" s="168">
        <v>0</v>
      </c>
      <c r="O63" s="168">
        <v>17</v>
      </c>
      <c r="P63" s="168">
        <v>0</v>
      </c>
      <c r="Q63" s="168">
        <v>0</v>
      </c>
      <c r="R63" s="168">
        <v>0</v>
      </c>
      <c r="S63" s="168">
        <v>0</v>
      </c>
      <c r="T63" s="247">
        <v>65</v>
      </c>
      <c r="U63" s="247">
        <v>229</v>
      </c>
      <c r="V63" s="247">
        <v>7</v>
      </c>
      <c r="W63" s="247">
        <v>267</v>
      </c>
      <c r="X63" s="247">
        <v>25</v>
      </c>
      <c r="Y63" s="247">
        <v>0</v>
      </c>
      <c r="Z63" s="247">
        <v>9</v>
      </c>
      <c r="AA63" s="247">
        <v>301</v>
      </c>
      <c r="AB63" s="247">
        <v>1157</v>
      </c>
      <c r="AC63" s="170">
        <v>65225.15</v>
      </c>
    </row>
    <row r="64" spans="1:29">
      <c r="A64" s="312" t="s">
        <v>442</v>
      </c>
      <c r="B64" s="126">
        <v>246</v>
      </c>
      <c r="C64" s="168">
        <v>91</v>
      </c>
      <c r="D64" s="168">
        <v>152</v>
      </c>
      <c r="E64" s="168">
        <v>30</v>
      </c>
      <c r="F64" s="168">
        <v>22</v>
      </c>
      <c r="G64" s="168">
        <v>131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10</v>
      </c>
      <c r="P64" s="168">
        <v>0</v>
      </c>
      <c r="Q64" s="168">
        <v>0</v>
      </c>
      <c r="R64" s="168">
        <v>0</v>
      </c>
      <c r="S64" s="168">
        <v>0</v>
      </c>
      <c r="T64" s="247">
        <v>46</v>
      </c>
      <c r="U64" s="247">
        <v>188</v>
      </c>
      <c r="V64" s="247">
        <v>12</v>
      </c>
      <c r="W64" s="247">
        <v>81</v>
      </c>
      <c r="X64" s="247">
        <v>34</v>
      </c>
      <c r="Y64" s="247">
        <v>42</v>
      </c>
      <c r="Z64" s="247">
        <v>89</v>
      </c>
      <c r="AA64" s="247">
        <v>444</v>
      </c>
      <c r="AB64" s="247">
        <v>1960</v>
      </c>
      <c r="AC64" s="170">
        <v>94368.13</v>
      </c>
    </row>
    <row r="65" spans="1:29">
      <c r="A65" s="312" t="s">
        <v>443</v>
      </c>
      <c r="B65" s="126">
        <v>171</v>
      </c>
      <c r="C65" s="168">
        <v>77</v>
      </c>
      <c r="D65" s="168">
        <v>114</v>
      </c>
      <c r="E65" s="168">
        <v>20</v>
      </c>
      <c r="F65" s="168">
        <v>24</v>
      </c>
      <c r="G65" s="168">
        <v>74</v>
      </c>
      <c r="H65" s="168">
        <v>0</v>
      </c>
      <c r="I65" s="168">
        <v>0</v>
      </c>
      <c r="J65" s="168">
        <v>0</v>
      </c>
      <c r="K65" s="168">
        <v>0</v>
      </c>
      <c r="L65" s="168">
        <v>11</v>
      </c>
      <c r="M65" s="168">
        <v>0</v>
      </c>
      <c r="N65" s="168">
        <v>0</v>
      </c>
      <c r="O65" s="168">
        <v>9</v>
      </c>
      <c r="P65" s="168">
        <v>1</v>
      </c>
      <c r="Q65" s="168">
        <v>0</v>
      </c>
      <c r="R65" s="168">
        <v>0</v>
      </c>
      <c r="S65" s="168">
        <v>0</v>
      </c>
      <c r="T65" s="247">
        <v>43</v>
      </c>
      <c r="U65" s="247">
        <v>115</v>
      </c>
      <c r="V65" s="247">
        <v>13</v>
      </c>
      <c r="W65" s="247">
        <v>80</v>
      </c>
      <c r="X65" s="247">
        <v>43</v>
      </c>
      <c r="Y65" s="247">
        <v>12</v>
      </c>
      <c r="Z65" s="247">
        <v>36</v>
      </c>
      <c r="AA65" s="247">
        <v>278</v>
      </c>
      <c r="AB65" s="247">
        <v>1256</v>
      </c>
      <c r="AC65" s="170">
        <v>57565.8</v>
      </c>
    </row>
    <row r="66" spans="1:29">
      <c r="A66" s="312" t="s">
        <v>444</v>
      </c>
      <c r="B66" s="126">
        <v>251</v>
      </c>
      <c r="C66" s="168">
        <v>150</v>
      </c>
      <c r="D66" s="168">
        <v>153</v>
      </c>
      <c r="E66" s="168">
        <v>22</v>
      </c>
      <c r="F66" s="168">
        <v>42</v>
      </c>
      <c r="G66" s="168">
        <v>94</v>
      </c>
      <c r="H66" s="168">
        <v>0</v>
      </c>
      <c r="I66" s="168">
        <v>0</v>
      </c>
      <c r="J66" s="168">
        <v>0</v>
      </c>
      <c r="K66" s="168">
        <v>0</v>
      </c>
      <c r="L66" s="168">
        <v>3</v>
      </c>
      <c r="M66" s="168">
        <v>0</v>
      </c>
      <c r="N66" s="168">
        <v>0</v>
      </c>
      <c r="O66" s="168">
        <v>30</v>
      </c>
      <c r="P66" s="168">
        <v>0</v>
      </c>
      <c r="Q66" s="168">
        <v>0</v>
      </c>
      <c r="R66" s="168">
        <v>0</v>
      </c>
      <c r="S66" s="168">
        <v>0</v>
      </c>
      <c r="T66" s="247">
        <v>39</v>
      </c>
      <c r="U66" s="247">
        <v>192</v>
      </c>
      <c r="V66" s="247">
        <v>20</v>
      </c>
      <c r="W66" s="247">
        <v>76</v>
      </c>
      <c r="X66" s="247">
        <v>101</v>
      </c>
      <c r="Y66" s="247">
        <v>0</v>
      </c>
      <c r="Z66" s="247">
        <v>74</v>
      </c>
      <c r="AA66" s="247">
        <v>360</v>
      </c>
      <c r="AB66" s="247">
        <v>1701</v>
      </c>
      <c r="AC66" s="170">
        <v>58687.03</v>
      </c>
    </row>
    <row r="67" spans="1:29">
      <c r="A67" s="312" t="s">
        <v>445</v>
      </c>
      <c r="B67" s="126">
        <v>105</v>
      </c>
      <c r="C67" s="168">
        <v>68</v>
      </c>
      <c r="D67" s="168">
        <v>73</v>
      </c>
      <c r="E67" s="168">
        <v>16</v>
      </c>
      <c r="F67" s="168">
        <v>17</v>
      </c>
      <c r="G67" s="168">
        <v>47</v>
      </c>
      <c r="H67" s="168">
        <v>1</v>
      </c>
      <c r="I67" s="168">
        <v>0</v>
      </c>
      <c r="J67" s="168">
        <v>0</v>
      </c>
      <c r="K67" s="168">
        <v>0</v>
      </c>
      <c r="L67" s="168">
        <v>5</v>
      </c>
      <c r="M67" s="168">
        <v>0</v>
      </c>
      <c r="N67" s="168">
        <v>0</v>
      </c>
      <c r="O67" s="168">
        <v>8</v>
      </c>
      <c r="P67" s="168">
        <v>0</v>
      </c>
      <c r="Q67" s="168">
        <v>0</v>
      </c>
      <c r="R67" s="168">
        <v>0</v>
      </c>
      <c r="S67" s="168">
        <v>0</v>
      </c>
      <c r="T67" s="247">
        <v>27</v>
      </c>
      <c r="U67" s="247">
        <v>70</v>
      </c>
      <c r="V67" s="247">
        <v>8</v>
      </c>
      <c r="W67" s="247">
        <v>29</v>
      </c>
      <c r="X67" s="247">
        <v>49</v>
      </c>
      <c r="Y67" s="247">
        <v>0</v>
      </c>
      <c r="Z67" s="247">
        <v>27</v>
      </c>
      <c r="AA67" s="247">
        <v>189</v>
      </c>
      <c r="AB67" s="308">
        <v>955</v>
      </c>
      <c r="AC67" s="309">
        <v>42415.560000000005</v>
      </c>
    </row>
    <row r="68" spans="1:29">
      <c r="A68" s="312" t="s">
        <v>446</v>
      </c>
      <c r="B68" s="126">
        <v>132</v>
      </c>
      <c r="C68" s="168">
        <v>82</v>
      </c>
      <c r="D68" s="168">
        <v>86</v>
      </c>
      <c r="E68" s="168">
        <v>13</v>
      </c>
      <c r="F68" s="168">
        <v>22</v>
      </c>
      <c r="G68" s="168">
        <v>59</v>
      </c>
      <c r="H68" s="168">
        <v>0</v>
      </c>
      <c r="I68" s="168">
        <v>6</v>
      </c>
      <c r="J68" s="168">
        <v>0</v>
      </c>
      <c r="K68" s="168">
        <v>0</v>
      </c>
      <c r="L68" s="168">
        <v>5</v>
      </c>
      <c r="M68" s="168">
        <v>0</v>
      </c>
      <c r="N68" s="168">
        <v>0</v>
      </c>
      <c r="O68" s="168">
        <v>20</v>
      </c>
      <c r="P68" s="168">
        <v>1</v>
      </c>
      <c r="Q68" s="168">
        <v>0</v>
      </c>
      <c r="R68" s="168">
        <v>0</v>
      </c>
      <c r="S68" s="168">
        <v>0</v>
      </c>
      <c r="T68" s="247">
        <v>24</v>
      </c>
      <c r="U68" s="247">
        <v>104</v>
      </c>
      <c r="V68" s="247">
        <v>4</v>
      </c>
      <c r="W68" s="247">
        <v>47</v>
      </c>
      <c r="X68" s="247">
        <v>53</v>
      </c>
      <c r="Y68" s="247">
        <v>0</v>
      </c>
      <c r="Z68" s="247">
        <v>32</v>
      </c>
      <c r="AA68" s="247">
        <v>202</v>
      </c>
      <c r="AB68" s="308">
        <v>945</v>
      </c>
      <c r="AC68" s="309">
        <v>34717.39</v>
      </c>
    </row>
    <row r="69" spans="1:29" ht="13.5">
      <c r="A69" s="316" t="s">
        <v>447</v>
      </c>
      <c r="B69" s="200">
        <f>SUM(B56:B68)</f>
        <v>2423</v>
      </c>
      <c r="C69" s="172">
        <f t="shared" ref="C69:AC69" si="5">SUM(C56:C68)</f>
        <v>1224</v>
      </c>
      <c r="D69" s="172">
        <f t="shared" si="5"/>
        <v>1621</v>
      </c>
      <c r="E69" s="172">
        <f t="shared" si="5"/>
        <v>249</v>
      </c>
      <c r="F69" s="172">
        <f t="shared" si="5"/>
        <v>369</v>
      </c>
      <c r="G69" s="172">
        <f t="shared" si="5"/>
        <v>1152</v>
      </c>
      <c r="H69" s="172">
        <f t="shared" si="5"/>
        <v>5</v>
      </c>
      <c r="I69" s="172">
        <f t="shared" si="5"/>
        <v>15</v>
      </c>
      <c r="J69" s="172">
        <f t="shared" si="5"/>
        <v>2</v>
      </c>
      <c r="K69" s="172">
        <f t="shared" si="5"/>
        <v>0</v>
      </c>
      <c r="L69" s="172">
        <f t="shared" si="5"/>
        <v>60</v>
      </c>
      <c r="M69" s="172">
        <f t="shared" si="5"/>
        <v>2</v>
      </c>
      <c r="N69" s="172">
        <f t="shared" si="5"/>
        <v>0</v>
      </c>
      <c r="O69" s="172">
        <f t="shared" si="5"/>
        <v>233</v>
      </c>
      <c r="P69" s="172">
        <f t="shared" si="5"/>
        <v>2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488</v>
      </c>
      <c r="U69" s="172">
        <f t="shared" si="5"/>
        <v>1793</v>
      </c>
      <c r="V69" s="172">
        <f t="shared" si="5"/>
        <v>142</v>
      </c>
      <c r="W69" s="172">
        <f t="shared" si="5"/>
        <v>1023</v>
      </c>
      <c r="X69" s="172">
        <f t="shared" si="5"/>
        <v>838</v>
      </c>
      <c r="Y69" s="172">
        <f t="shared" si="5"/>
        <v>54</v>
      </c>
      <c r="Z69" s="172">
        <f t="shared" si="5"/>
        <v>508</v>
      </c>
      <c r="AA69" s="172">
        <f t="shared" si="5"/>
        <v>3910</v>
      </c>
      <c r="AB69" s="172">
        <f t="shared" si="5"/>
        <v>17411</v>
      </c>
      <c r="AC69" s="174">
        <f t="shared" si="5"/>
        <v>707939.7300000001</v>
      </c>
    </row>
    <row r="70" spans="1:29">
      <c r="A70" s="312" t="s">
        <v>448</v>
      </c>
      <c r="B70" s="126">
        <v>361</v>
      </c>
      <c r="C70" s="168">
        <v>219</v>
      </c>
      <c r="D70" s="168">
        <v>213</v>
      </c>
      <c r="E70" s="168">
        <v>16</v>
      </c>
      <c r="F70" s="168">
        <v>49</v>
      </c>
      <c r="G70" s="168">
        <v>167</v>
      </c>
      <c r="H70" s="168">
        <v>5</v>
      </c>
      <c r="I70" s="168">
        <v>4</v>
      </c>
      <c r="J70" s="168">
        <v>0</v>
      </c>
      <c r="K70" s="168">
        <v>0</v>
      </c>
      <c r="L70" s="168">
        <v>3</v>
      </c>
      <c r="M70" s="168">
        <v>2</v>
      </c>
      <c r="N70" s="168">
        <v>0</v>
      </c>
      <c r="O70" s="168">
        <v>8</v>
      </c>
      <c r="P70" s="168">
        <v>0</v>
      </c>
      <c r="Q70" s="168">
        <v>0</v>
      </c>
      <c r="R70" s="168">
        <v>0</v>
      </c>
      <c r="S70" s="168">
        <v>0</v>
      </c>
      <c r="T70" s="247">
        <v>31</v>
      </c>
      <c r="U70" s="247">
        <v>297</v>
      </c>
      <c r="V70" s="247">
        <v>33</v>
      </c>
      <c r="W70" s="247">
        <v>156</v>
      </c>
      <c r="X70" s="247">
        <v>127</v>
      </c>
      <c r="Y70" s="247">
        <v>18</v>
      </c>
      <c r="Z70" s="247">
        <v>60</v>
      </c>
      <c r="AA70" s="247">
        <v>1921</v>
      </c>
      <c r="AB70" s="247">
        <v>2647</v>
      </c>
      <c r="AC70" s="170">
        <v>92786.97</v>
      </c>
    </row>
    <row r="71" spans="1:29">
      <c r="A71" s="312" t="s">
        <v>449</v>
      </c>
      <c r="B71" s="126">
        <v>280</v>
      </c>
      <c r="C71" s="168">
        <v>130</v>
      </c>
      <c r="D71" s="168">
        <v>194</v>
      </c>
      <c r="E71" s="168">
        <v>23</v>
      </c>
      <c r="F71" s="168">
        <v>50</v>
      </c>
      <c r="G71" s="168">
        <v>134</v>
      </c>
      <c r="H71" s="168">
        <v>0</v>
      </c>
      <c r="I71" s="168">
        <v>0</v>
      </c>
      <c r="J71" s="168">
        <v>0</v>
      </c>
      <c r="K71" s="168">
        <v>0</v>
      </c>
      <c r="L71" s="168">
        <v>10</v>
      </c>
      <c r="M71" s="168">
        <v>0</v>
      </c>
      <c r="N71" s="168">
        <v>0</v>
      </c>
      <c r="O71" s="168">
        <v>48</v>
      </c>
      <c r="P71" s="168">
        <v>0</v>
      </c>
      <c r="Q71" s="168">
        <v>0</v>
      </c>
      <c r="R71" s="168">
        <v>0</v>
      </c>
      <c r="S71" s="168">
        <v>0</v>
      </c>
      <c r="T71" s="247">
        <v>53</v>
      </c>
      <c r="U71" s="247">
        <v>214</v>
      </c>
      <c r="V71" s="247">
        <v>13</v>
      </c>
      <c r="W71" s="247">
        <v>89</v>
      </c>
      <c r="X71" s="247">
        <v>127</v>
      </c>
      <c r="Y71" s="247">
        <v>0</v>
      </c>
      <c r="Z71" s="247">
        <v>64</v>
      </c>
      <c r="AA71" s="247">
        <v>553</v>
      </c>
      <c r="AB71" s="247">
        <v>2696</v>
      </c>
      <c r="AC71" s="170">
        <v>108010.11</v>
      </c>
    </row>
    <row r="72" spans="1:29">
      <c r="A72" s="312" t="s">
        <v>450</v>
      </c>
      <c r="B72" s="126">
        <v>135</v>
      </c>
      <c r="C72" s="168">
        <v>76</v>
      </c>
      <c r="D72" s="168">
        <v>81</v>
      </c>
      <c r="E72" s="168">
        <v>22</v>
      </c>
      <c r="F72" s="168">
        <v>17</v>
      </c>
      <c r="G72" s="168">
        <v>46</v>
      </c>
      <c r="H72" s="168">
        <v>0</v>
      </c>
      <c r="I72" s="168">
        <v>0</v>
      </c>
      <c r="J72" s="168">
        <v>0</v>
      </c>
      <c r="K72" s="168">
        <v>0</v>
      </c>
      <c r="L72" s="168">
        <v>4</v>
      </c>
      <c r="M72" s="168">
        <v>0</v>
      </c>
      <c r="N72" s="168">
        <v>0</v>
      </c>
      <c r="O72" s="168">
        <v>27</v>
      </c>
      <c r="P72" s="168">
        <v>0</v>
      </c>
      <c r="Q72" s="168">
        <v>0</v>
      </c>
      <c r="R72" s="168">
        <v>0</v>
      </c>
      <c r="S72" s="168">
        <v>0</v>
      </c>
      <c r="T72" s="247">
        <v>35</v>
      </c>
      <c r="U72" s="247">
        <v>95</v>
      </c>
      <c r="V72" s="247">
        <v>5</v>
      </c>
      <c r="W72" s="247">
        <v>50</v>
      </c>
      <c r="X72" s="247">
        <v>54</v>
      </c>
      <c r="Y72" s="247">
        <v>0</v>
      </c>
      <c r="Z72" s="247">
        <v>31</v>
      </c>
      <c r="AA72" s="247">
        <v>983</v>
      </c>
      <c r="AB72" s="247">
        <v>1110</v>
      </c>
      <c r="AC72" s="170">
        <v>46206.98</v>
      </c>
    </row>
    <row r="73" spans="1:29">
      <c r="A73" s="312" t="s">
        <v>451</v>
      </c>
      <c r="B73" s="126">
        <v>143</v>
      </c>
      <c r="C73" s="168">
        <v>82</v>
      </c>
      <c r="D73" s="168">
        <v>94</v>
      </c>
      <c r="E73" s="168">
        <v>16</v>
      </c>
      <c r="F73" s="168">
        <v>20</v>
      </c>
      <c r="G73" s="168">
        <v>69</v>
      </c>
      <c r="H73" s="168">
        <v>1</v>
      </c>
      <c r="I73" s="168">
        <v>0</v>
      </c>
      <c r="J73" s="168">
        <v>0</v>
      </c>
      <c r="K73" s="168">
        <v>0</v>
      </c>
      <c r="L73" s="168">
        <v>2</v>
      </c>
      <c r="M73" s="168">
        <v>0</v>
      </c>
      <c r="N73" s="168">
        <v>0</v>
      </c>
      <c r="O73" s="168">
        <v>3</v>
      </c>
      <c r="P73" s="168">
        <v>0</v>
      </c>
      <c r="Q73" s="168">
        <v>0</v>
      </c>
      <c r="R73" s="168">
        <v>0</v>
      </c>
      <c r="S73" s="168">
        <v>0</v>
      </c>
      <c r="T73" s="247">
        <v>21</v>
      </c>
      <c r="U73" s="247">
        <v>112</v>
      </c>
      <c r="V73" s="247">
        <v>10</v>
      </c>
      <c r="W73" s="247">
        <v>45</v>
      </c>
      <c r="X73" s="247">
        <v>54</v>
      </c>
      <c r="Y73" s="247">
        <v>0</v>
      </c>
      <c r="Z73" s="247">
        <v>44</v>
      </c>
      <c r="AA73" s="247">
        <v>226</v>
      </c>
      <c r="AB73" s="247">
        <v>1096</v>
      </c>
      <c r="AC73" s="170">
        <v>42145.62</v>
      </c>
    </row>
    <row r="74" spans="1:29">
      <c r="A74" s="312" t="s">
        <v>452</v>
      </c>
      <c r="B74" s="126">
        <v>89</v>
      </c>
      <c r="C74" s="168">
        <v>36</v>
      </c>
      <c r="D74" s="168">
        <v>67</v>
      </c>
      <c r="E74" s="168">
        <v>11</v>
      </c>
      <c r="F74" s="168">
        <v>14</v>
      </c>
      <c r="G74" s="168">
        <v>46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3</v>
      </c>
      <c r="P74" s="168">
        <v>0</v>
      </c>
      <c r="Q74" s="168">
        <v>0</v>
      </c>
      <c r="R74" s="168">
        <v>0</v>
      </c>
      <c r="S74" s="168">
        <v>0</v>
      </c>
      <c r="T74" s="247">
        <v>12</v>
      </c>
      <c r="U74" s="247">
        <v>68</v>
      </c>
      <c r="V74" s="247">
        <v>9</v>
      </c>
      <c r="W74" s="247">
        <v>29</v>
      </c>
      <c r="X74" s="247">
        <v>28</v>
      </c>
      <c r="Y74" s="247">
        <v>0</v>
      </c>
      <c r="Z74" s="247">
        <v>32</v>
      </c>
      <c r="AA74" s="247">
        <v>551</v>
      </c>
      <c r="AB74" s="247">
        <v>625</v>
      </c>
      <c r="AC74" s="170">
        <v>40310.910000000003</v>
      </c>
    </row>
    <row r="75" spans="1:29">
      <c r="A75" s="312" t="s">
        <v>453</v>
      </c>
      <c r="B75" s="126">
        <v>161</v>
      </c>
      <c r="C75" s="168">
        <v>74</v>
      </c>
      <c r="D75" s="168">
        <v>101</v>
      </c>
      <c r="E75" s="168">
        <v>17</v>
      </c>
      <c r="F75" s="168">
        <v>21</v>
      </c>
      <c r="G75" s="168">
        <v>73</v>
      </c>
      <c r="H75" s="168">
        <v>1</v>
      </c>
      <c r="I75" s="168">
        <v>1</v>
      </c>
      <c r="J75" s="168">
        <v>0</v>
      </c>
      <c r="K75" s="168">
        <v>0</v>
      </c>
      <c r="L75" s="168">
        <v>2</v>
      </c>
      <c r="M75" s="168">
        <v>0</v>
      </c>
      <c r="N75" s="168">
        <v>0</v>
      </c>
      <c r="O75" s="168">
        <v>13</v>
      </c>
      <c r="P75" s="168">
        <v>1</v>
      </c>
      <c r="Q75" s="168">
        <v>0</v>
      </c>
      <c r="R75" s="168">
        <v>0</v>
      </c>
      <c r="S75" s="168">
        <v>0</v>
      </c>
      <c r="T75" s="247">
        <v>35</v>
      </c>
      <c r="U75" s="247">
        <v>119</v>
      </c>
      <c r="V75" s="247">
        <v>7</v>
      </c>
      <c r="W75" s="247">
        <v>61</v>
      </c>
      <c r="X75" s="247">
        <v>55</v>
      </c>
      <c r="Y75" s="247">
        <v>0</v>
      </c>
      <c r="Z75" s="247">
        <v>45</v>
      </c>
      <c r="AA75" s="247">
        <v>239</v>
      </c>
      <c r="AB75" s="247">
        <v>1192</v>
      </c>
      <c r="AC75" s="170">
        <v>42519.85</v>
      </c>
    </row>
    <row r="76" spans="1:29">
      <c r="A76" s="312" t="s">
        <v>454</v>
      </c>
      <c r="B76" s="126">
        <v>1044</v>
      </c>
      <c r="C76" s="168">
        <v>549</v>
      </c>
      <c r="D76" s="168">
        <v>654</v>
      </c>
      <c r="E76" s="168">
        <v>114</v>
      </c>
      <c r="F76" s="168">
        <v>167</v>
      </c>
      <c r="G76" s="168">
        <v>434</v>
      </c>
      <c r="H76" s="168">
        <v>0</v>
      </c>
      <c r="I76" s="168">
        <v>0</v>
      </c>
      <c r="J76" s="168">
        <v>0</v>
      </c>
      <c r="K76" s="168">
        <v>0</v>
      </c>
      <c r="L76" s="168">
        <v>22</v>
      </c>
      <c r="M76" s="168">
        <v>0</v>
      </c>
      <c r="N76" s="168">
        <v>0</v>
      </c>
      <c r="O76" s="168">
        <v>93</v>
      </c>
      <c r="P76" s="168">
        <v>1</v>
      </c>
      <c r="Q76" s="168">
        <v>0</v>
      </c>
      <c r="R76" s="168">
        <v>0</v>
      </c>
      <c r="S76" s="168">
        <v>0</v>
      </c>
      <c r="T76" s="247">
        <v>183</v>
      </c>
      <c r="U76" s="247">
        <v>788</v>
      </c>
      <c r="V76" s="247">
        <v>73</v>
      </c>
      <c r="W76" s="247">
        <v>365</v>
      </c>
      <c r="X76" s="247">
        <v>428</v>
      </c>
      <c r="Y76" s="247">
        <v>0</v>
      </c>
      <c r="Z76" s="247">
        <v>251</v>
      </c>
      <c r="AA76" s="247">
        <v>1669</v>
      </c>
      <c r="AB76" s="247">
        <v>8028</v>
      </c>
      <c r="AC76" s="170">
        <v>228882.69</v>
      </c>
    </row>
    <row r="77" spans="1:29">
      <c r="A77" s="312" t="s">
        <v>455</v>
      </c>
      <c r="B77" s="126">
        <v>253</v>
      </c>
      <c r="C77" s="168">
        <v>132</v>
      </c>
      <c r="D77" s="168">
        <v>166</v>
      </c>
      <c r="E77" s="168">
        <v>34</v>
      </c>
      <c r="F77" s="168">
        <v>35</v>
      </c>
      <c r="G77" s="168">
        <v>120</v>
      </c>
      <c r="H77" s="168">
        <v>0</v>
      </c>
      <c r="I77" s="168">
        <v>0</v>
      </c>
      <c r="J77" s="168">
        <v>0</v>
      </c>
      <c r="K77" s="168">
        <v>0</v>
      </c>
      <c r="L77" s="168">
        <v>8</v>
      </c>
      <c r="M77" s="168">
        <v>0</v>
      </c>
      <c r="N77" s="168">
        <v>0</v>
      </c>
      <c r="O77" s="168">
        <v>19</v>
      </c>
      <c r="P77" s="168">
        <v>0</v>
      </c>
      <c r="Q77" s="168">
        <v>0</v>
      </c>
      <c r="R77" s="168">
        <v>0</v>
      </c>
      <c r="S77" s="168">
        <v>0</v>
      </c>
      <c r="T77" s="247">
        <v>60</v>
      </c>
      <c r="U77" s="247">
        <v>175</v>
      </c>
      <c r="V77" s="247">
        <v>18</v>
      </c>
      <c r="W77" s="247">
        <v>91</v>
      </c>
      <c r="X77" s="247">
        <v>97</v>
      </c>
      <c r="Y77" s="247">
        <v>0</v>
      </c>
      <c r="Z77" s="247">
        <v>65</v>
      </c>
      <c r="AA77" s="247">
        <v>423</v>
      </c>
      <c r="AB77" s="247">
        <v>2050</v>
      </c>
      <c r="AC77" s="170">
        <v>79762.53</v>
      </c>
    </row>
    <row r="78" spans="1:29">
      <c r="A78" s="312" t="s">
        <v>456</v>
      </c>
      <c r="B78" s="126">
        <v>123</v>
      </c>
      <c r="C78" s="168">
        <v>63</v>
      </c>
      <c r="D78" s="168">
        <v>85</v>
      </c>
      <c r="E78" s="168">
        <v>10</v>
      </c>
      <c r="F78" s="168">
        <v>8</v>
      </c>
      <c r="G78" s="168">
        <v>65</v>
      </c>
      <c r="H78" s="168">
        <v>0</v>
      </c>
      <c r="I78" s="168">
        <v>6</v>
      </c>
      <c r="J78" s="168">
        <v>2</v>
      </c>
      <c r="K78" s="168">
        <v>0</v>
      </c>
      <c r="L78" s="168">
        <v>1</v>
      </c>
      <c r="M78" s="168">
        <v>0</v>
      </c>
      <c r="N78" s="168">
        <v>0</v>
      </c>
      <c r="O78" s="168">
        <v>15</v>
      </c>
      <c r="P78" s="168">
        <v>0</v>
      </c>
      <c r="Q78" s="168">
        <v>0</v>
      </c>
      <c r="R78" s="168">
        <v>0</v>
      </c>
      <c r="S78" s="168">
        <v>0</v>
      </c>
      <c r="T78" s="247">
        <v>29</v>
      </c>
      <c r="U78" s="247">
        <v>91</v>
      </c>
      <c r="V78" s="247">
        <v>3</v>
      </c>
      <c r="W78" s="247">
        <v>28</v>
      </c>
      <c r="X78" s="247">
        <v>68</v>
      </c>
      <c r="Y78" s="247">
        <v>0</v>
      </c>
      <c r="Z78" s="247">
        <v>27</v>
      </c>
      <c r="AA78" s="247">
        <v>267</v>
      </c>
      <c r="AB78" s="247">
        <v>1312</v>
      </c>
      <c r="AC78" s="170">
        <v>67074.95</v>
      </c>
    </row>
    <row r="79" spans="1:29">
      <c r="A79" s="312" t="s">
        <v>457</v>
      </c>
      <c r="B79" s="126">
        <v>212</v>
      </c>
      <c r="C79" s="168">
        <v>94</v>
      </c>
      <c r="D79" s="168">
        <v>150</v>
      </c>
      <c r="E79" s="168">
        <v>30</v>
      </c>
      <c r="F79" s="168">
        <v>28</v>
      </c>
      <c r="G79" s="168">
        <v>107</v>
      </c>
      <c r="H79" s="168">
        <v>2</v>
      </c>
      <c r="I79" s="168">
        <v>10</v>
      </c>
      <c r="J79" s="168">
        <v>1</v>
      </c>
      <c r="K79" s="168">
        <v>0</v>
      </c>
      <c r="L79" s="168">
        <v>9</v>
      </c>
      <c r="M79" s="168">
        <v>0</v>
      </c>
      <c r="N79" s="168">
        <v>0</v>
      </c>
      <c r="O79" s="168">
        <v>11</v>
      </c>
      <c r="P79" s="168">
        <v>1</v>
      </c>
      <c r="Q79" s="168">
        <v>0</v>
      </c>
      <c r="R79" s="168">
        <v>0</v>
      </c>
      <c r="S79" s="168">
        <v>0</v>
      </c>
      <c r="T79" s="247">
        <v>61</v>
      </c>
      <c r="U79" s="247">
        <v>138</v>
      </c>
      <c r="V79" s="247">
        <v>13</v>
      </c>
      <c r="W79" s="247">
        <v>106</v>
      </c>
      <c r="X79" s="247">
        <v>49</v>
      </c>
      <c r="Y79" s="247">
        <v>0</v>
      </c>
      <c r="Z79" s="247">
        <v>57</v>
      </c>
      <c r="AA79" s="247">
        <v>300</v>
      </c>
      <c r="AB79" s="247">
        <v>1152</v>
      </c>
      <c r="AC79" s="170">
        <v>50464.75</v>
      </c>
    </row>
    <row r="80" spans="1:29">
      <c r="A80" s="312" t="s">
        <v>458</v>
      </c>
      <c r="B80" s="126">
        <v>112</v>
      </c>
      <c r="C80" s="168">
        <v>62</v>
      </c>
      <c r="D80" s="168">
        <v>68</v>
      </c>
      <c r="E80" s="168">
        <v>5</v>
      </c>
      <c r="F80" s="168">
        <v>22</v>
      </c>
      <c r="G80" s="168">
        <v>49</v>
      </c>
      <c r="H80" s="168">
        <v>0</v>
      </c>
      <c r="I80" s="168">
        <v>0</v>
      </c>
      <c r="J80" s="168">
        <v>0</v>
      </c>
      <c r="K80" s="168">
        <v>0</v>
      </c>
      <c r="L80" s="168">
        <v>7</v>
      </c>
      <c r="M80" s="168">
        <v>0</v>
      </c>
      <c r="N80" s="168">
        <v>0</v>
      </c>
      <c r="O80" s="168">
        <v>8</v>
      </c>
      <c r="P80" s="168">
        <v>0</v>
      </c>
      <c r="Q80" s="168">
        <v>0</v>
      </c>
      <c r="R80" s="168">
        <v>0</v>
      </c>
      <c r="S80" s="168">
        <v>0</v>
      </c>
      <c r="T80" s="247">
        <v>12</v>
      </c>
      <c r="U80" s="247">
        <v>90</v>
      </c>
      <c r="V80" s="247">
        <v>10</v>
      </c>
      <c r="W80" s="247">
        <v>41</v>
      </c>
      <c r="X80" s="247">
        <v>20</v>
      </c>
      <c r="Y80" s="247">
        <v>34</v>
      </c>
      <c r="Z80" s="247">
        <v>17</v>
      </c>
      <c r="AA80" s="247">
        <v>721</v>
      </c>
      <c r="AB80" s="247">
        <v>867</v>
      </c>
      <c r="AC80" s="170">
        <v>36734.019999999997</v>
      </c>
    </row>
    <row r="81" spans="1:29">
      <c r="A81" s="312" t="s">
        <v>459</v>
      </c>
      <c r="B81" s="126">
        <v>153</v>
      </c>
      <c r="C81" s="168">
        <v>84</v>
      </c>
      <c r="D81" s="168">
        <v>102</v>
      </c>
      <c r="E81" s="168">
        <v>22</v>
      </c>
      <c r="F81" s="168">
        <v>12</v>
      </c>
      <c r="G81" s="168">
        <v>75</v>
      </c>
      <c r="H81" s="168">
        <v>1</v>
      </c>
      <c r="I81" s="168">
        <v>0</v>
      </c>
      <c r="J81" s="168">
        <v>0</v>
      </c>
      <c r="K81" s="168">
        <v>0</v>
      </c>
      <c r="L81" s="168">
        <v>8</v>
      </c>
      <c r="M81" s="168">
        <v>0</v>
      </c>
      <c r="N81" s="168">
        <v>0</v>
      </c>
      <c r="O81" s="168">
        <v>3</v>
      </c>
      <c r="P81" s="168">
        <v>0</v>
      </c>
      <c r="Q81" s="168">
        <v>0</v>
      </c>
      <c r="R81" s="168">
        <v>0</v>
      </c>
      <c r="S81" s="168">
        <v>0</v>
      </c>
      <c r="T81" s="247">
        <v>33</v>
      </c>
      <c r="U81" s="247">
        <v>115</v>
      </c>
      <c r="V81" s="247">
        <v>5</v>
      </c>
      <c r="W81" s="247">
        <v>56</v>
      </c>
      <c r="X81" s="247">
        <v>52</v>
      </c>
      <c r="Y81" s="247">
        <v>0</v>
      </c>
      <c r="Z81" s="247">
        <v>45</v>
      </c>
      <c r="AA81" s="247">
        <v>1238</v>
      </c>
      <c r="AB81" s="247">
        <v>1354</v>
      </c>
      <c r="AC81" s="170">
        <v>67868.009999999995</v>
      </c>
    </row>
    <row r="82" spans="1:29">
      <c r="A82" s="312" t="s">
        <v>460</v>
      </c>
      <c r="B82" s="126">
        <v>408</v>
      </c>
      <c r="C82" s="168">
        <v>197</v>
      </c>
      <c r="D82" s="168">
        <v>313</v>
      </c>
      <c r="E82" s="168">
        <v>60</v>
      </c>
      <c r="F82" s="168">
        <v>39</v>
      </c>
      <c r="G82" s="168">
        <v>231</v>
      </c>
      <c r="H82" s="168">
        <v>10</v>
      </c>
      <c r="I82" s="168">
        <v>8</v>
      </c>
      <c r="J82" s="168">
        <v>0</v>
      </c>
      <c r="K82" s="168">
        <v>0</v>
      </c>
      <c r="L82" s="168">
        <v>11</v>
      </c>
      <c r="M82" s="168">
        <v>0</v>
      </c>
      <c r="N82" s="168">
        <v>0</v>
      </c>
      <c r="O82" s="168">
        <v>21</v>
      </c>
      <c r="P82" s="168">
        <v>3</v>
      </c>
      <c r="Q82" s="168">
        <v>0</v>
      </c>
      <c r="R82" s="168">
        <v>0</v>
      </c>
      <c r="S82" s="168">
        <v>0</v>
      </c>
      <c r="T82" s="247">
        <v>116</v>
      </c>
      <c r="U82" s="247">
        <v>277</v>
      </c>
      <c r="V82" s="247">
        <v>15</v>
      </c>
      <c r="W82" s="247">
        <v>167</v>
      </c>
      <c r="X82" s="247">
        <v>150</v>
      </c>
      <c r="Y82" s="247">
        <v>0</v>
      </c>
      <c r="Z82" s="247">
        <v>91</v>
      </c>
      <c r="AA82" s="247">
        <v>756</v>
      </c>
      <c r="AB82" s="247">
        <v>3240</v>
      </c>
      <c r="AC82" s="170">
        <v>157816.21</v>
      </c>
    </row>
    <row r="83" spans="1:29" ht="13.5">
      <c r="A83" s="316" t="s">
        <v>461</v>
      </c>
      <c r="B83" s="200">
        <f>SUM(B70:B82)</f>
        <v>3474</v>
      </c>
      <c r="C83" s="172">
        <f t="shared" ref="C83:AC83" si="6">SUM(C70:C82)</f>
        <v>1798</v>
      </c>
      <c r="D83" s="172">
        <f t="shared" si="6"/>
        <v>2288</v>
      </c>
      <c r="E83" s="172">
        <f t="shared" si="6"/>
        <v>380</v>
      </c>
      <c r="F83" s="172">
        <f t="shared" si="6"/>
        <v>482</v>
      </c>
      <c r="G83" s="172">
        <f t="shared" si="6"/>
        <v>1616</v>
      </c>
      <c r="H83" s="172">
        <f t="shared" si="6"/>
        <v>20</v>
      </c>
      <c r="I83" s="172">
        <f t="shared" si="6"/>
        <v>29</v>
      </c>
      <c r="J83" s="172">
        <f t="shared" si="6"/>
        <v>3</v>
      </c>
      <c r="K83" s="172">
        <f t="shared" si="6"/>
        <v>0</v>
      </c>
      <c r="L83" s="172">
        <f t="shared" si="6"/>
        <v>87</v>
      </c>
      <c r="M83" s="172">
        <f t="shared" si="6"/>
        <v>2</v>
      </c>
      <c r="N83" s="172">
        <f t="shared" si="6"/>
        <v>0</v>
      </c>
      <c r="O83" s="172">
        <f t="shared" si="6"/>
        <v>272</v>
      </c>
      <c r="P83" s="172">
        <f t="shared" si="6"/>
        <v>6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681</v>
      </c>
      <c r="U83" s="172">
        <f t="shared" si="6"/>
        <v>2579</v>
      </c>
      <c r="V83" s="172">
        <f t="shared" si="6"/>
        <v>214</v>
      </c>
      <c r="W83" s="172">
        <f t="shared" si="6"/>
        <v>1284</v>
      </c>
      <c r="X83" s="172">
        <f t="shared" si="6"/>
        <v>1309</v>
      </c>
      <c r="Y83" s="172">
        <f t="shared" si="6"/>
        <v>52</v>
      </c>
      <c r="Z83" s="172">
        <f t="shared" si="6"/>
        <v>829</v>
      </c>
      <c r="AA83" s="172">
        <f t="shared" si="6"/>
        <v>9847</v>
      </c>
      <c r="AB83" s="172">
        <f t="shared" si="6"/>
        <v>27369</v>
      </c>
      <c r="AC83" s="174">
        <f t="shared" si="6"/>
        <v>1060583.6000000001</v>
      </c>
    </row>
    <row r="84" spans="1:29">
      <c r="A84" s="312" t="s">
        <v>462</v>
      </c>
      <c r="B84" s="126">
        <v>133</v>
      </c>
      <c r="C84" s="168">
        <v>63</v>
      </c>
      <c r="D84" s="168">
        <v>64</v>
      </c>
      <c r="E84" s="168">
        <v>15</v>
      </c>
      <c r="F84" s="168">
        <v>15</v>
      </c>
      <c r="G84" s="168">
        <v>51</v>
      </c>
      <c r="H84" s="168">
        <v>0</v>
      </c>
      <c r="I84" s="168">
        <v>0</v>
      </c>
      <c r="J84" s="168">
        <v>0</v>
      </c>
      <c r="K84" s="168">
        <v>0</v>
      </c>
      <c r="L84" s="168">
        <v>2</v>
      </c>
      <c r="M84" s="168">
        <v>0</v>
      </c>
      <c r="N84" s="168">
        <v>0</v>
      </c>
      <c r="O84" s="168">
        <v>14</v>
      </c>
      <c r="P84" s="168">
        <v>0</v>
      </c>
      <c r="Q84" s="168">
        <v>0</v>
      </c>
      <c r="R84" s="168">
        <v>0</v>
      </c>
      <c r="S84" s="168">
        <v>0</v>
      </c>
      <c r="T84" s="247">
        <v>24</v>
      </c>
      <c r="U84" s="247">
        <v>105</v>
      </c>
      <c r="V84" s="247">
        <v>4</v>
      </c>
      <c r="W84" s="247">
        <v>52</v>
      </c>
      <c r="X84" s="247">
        <v>45</v>
      </c>
      <c r="Y84" s="247">
        <v>0</v>
      </c>
      <c r="Z84" s="247">
        <v>36</v>
      </c>
      <c r="AA84" s="247">
        <v>238</v>
      </c>
      <c r="AB84" s="247">
        <v>1105</v>
      </c>
      <c r="AC84" s="170">
        <v>44689.599999999999</v>
      </c>
    </row>
    <row r="85" spans="1:29">
      <c r="A85" s="312" t="s">
        <v>463</v>
      </c>
      <c r="B85" s="126">
        <v>193</v>
      </c>
      <c r="C85" s="168">
        <v>100</v>
      </c>
      <c r="D85" s="168">
        <v>126</v>
      </c>
      <c r="E85" s="168">
        <v>27</v>
      </c>
      <c r="F85" s="168">
        <v>22</v>
      </c>
      <c r="G85" s="168">
        <v>66</v>
      </c>
      <c r="H85" s="168">
        <v>0</v>
      </c>
      <c r="I85" s="168">
        <v>8</v>
      </c>
      <c r="J85" s="168">
        <v>0</v>
      </c>
      <c r="K85" s="168">
        <v>0</v>
      </c>
      <c r="L85" s="168">
        <v>0</v>
      </c>
      <c r="M85" s="168">
        <v>1</v>
      </c>
      <c r="N85" s="168">
        <v>0</v>
      </c>
      <c r="O85" s="168">
        <v>29</v>
      </c>
      <c r="P85" s="168">
        <v>0</v>
      </c>
      <c r="Q85" s="168">
        <v>0</v>
      </c>
      <c r="R85" s="168">
        <v>0</v>
      </c>
      <c r="S85" s="168">
        <v>0</v>
      </c>
      <c r="T85" s="247">
        <v>38</v>
      </c>
      <c r="U85" s="247">
        <v>146</v>
      </c>
      <c r="V85" s="247">
        <v>9</v>
      </c>
      <c r="W85" s="247">
        <v>39</v>
      </c>
      <c r="X85" s="247">
        <v>87</v>
      </c>
      <c r="Y85" s="247">
        <v>0</v>
      </c>
      <c r="Z85" s="247">
        <v>67</v>
      </c>
      <c r="AA85" s="247">
        <v>305</v>
      </c>
      <c r="AB85" s="247">
        <v>1361</v>
      </c>
      <c r="AC85" s="170">
        <v>35027.33</v>
      </c>
    </row>
    <row r="86" spans="1:29">
      <c r="A86" s="312" t="s">
        <v>464</v>
      </c>
      <c r="B86" s="126">
        <v>288</v>
      </c>
      <c r="C86" s="168">
        <v>164</v>
      </c>
      <c r="D86" s="168">
        <v>180</v>
      </c>
      <c r="E86" s="168">
        <v>25</v>
      </c>
      <c r="F86" s="168">
        <v>47</v>
      </c>
      <c r="G86" s="168">
        <v>115</v>
      </c>
      <c r="H86" s="168">
        <v>1</v>
      </c>
      <c r="I86" s="168">
        <v>0</v>
      </c>
      <c r="J86" s="168">
        <v>0</v>
      </c>
      <c r="K86" s="168">
        <v>0</v>
      </c>
      <c r="L86" s="168">
        <v>2</v>
      </c>
      <c r="M86" s="168">
        <v>1</v>
      </c>
      <c r="N86" s="168">
        <v>0</v>
      </c>
      <c r="O86" s="168">
        <v>38</v>
      </c>
      <c r="P86" s="168">
        <v>0</v>
      </c>
      <c r="Q86" s="168">
        <v>0</v>
      </c>
      <c r="R86" s="168">
        <v>0</v>
      </c>
      <c r="S86" s="168">
        <v>0</v>
      </c>
      <c r="T86" s="247">
        <v>47</v>
      </c>
      <c r="U86" s="247">
        <v>225</v>
      </c>
      <c r="V86" s="247">
        <v>16</v>
      </c>
      <c r="W86" s="247">
        <v>65</v>
      </c>
      <c r="X86" s="247">
        <v>116</v>
      </c>
      <c r="Y86" s="247">
        <v>0</v>
      </c>
      <c r="Z86" s="247">
        <v>107</v>
      </c>
      <c r="AA86" s="247">
        <v>486</v>
      </c>
      <c r="AB86" s="247">
        <v>2066</v>
      </c>
      <c r="AC86" s="170">
        <v>51076.92</v>
      </c>
    </row>
    <row r="87" spans="1:29">
      <c r="A87" s="312" t="s">
        <v>465</v>
      </c>
      <c r="B87" s="126">
        <v>123</v>
      </c>
      <c r="C87" s="168">
        <v>62</v>
      </c>
      <c r="D87" s="168">
        <v>83</v>
      </c>
      <c r="E87" s="168">
        <v>4</v>
      </c>
      <c r="F87" s="168">
        <v>33</v>
      </c>
      <c r="G87" s="168">
        <v>53</v>
      </c>
      <c r="H87" s="168">
        <v>1</v>
      </c>
      <c r="I87" s="168">
        <v>4</v>
      </c>
      <c r="J87" s="168">
        <v>0</v>
      </c>
      <c r="K87" s="168">
        <v>0</v>
      </c>
      <c r="L87" s="168">
        <v>2</v>
      </c>
      <c r="M87" s="168">
        <v>0</v>
      </c>
      <c r="N87" s="168">
        <v>0</v>
      </c>
      <c r="O87" s="168">
        <v>21</v>
      </c>
      <c r="P87" s="168">
        <v>0</v>
      </c>
      <c r="Q87" s="168">
        <v>0</v>
      </c>
      <c r="R87" s="168">
        <v>0</v>
      </c>
      <c r="S87" s="168">
        <v>0</v>
      </c>
      <c r="T87" s="247">
        <v>10</v>
      </c>
      <c r="U87" s="247">
        <v>96</v>
      </c>
      <c r="V87" s="247">
        <v>17</v>
      </c>
      <c r="W87" s="247">
        <v>35</v>
      </c>
      <c r="X87" s="247">
        <v>45</v>
      </c>
      <c r="Y87" s="247">
        <v>0</v>
      </c>
      <c r="Z87" s="247">
        <v>43</v>
      </c>
      <c r="AA87" s="247">
        <v>178</v>
      </c>
      <c r="AB87" s="247">
        <v>886</v>
      </c>
      <c r="AC87" s="170">
        <v>22517.7</v>
      </c>
    </row>
    <row r="88" spans="1:29">
      <c r="A88" s="312" t="s">
        <v>466</v>
      </c>
      <c r="B88" s="126">
        <v>180</v>
      </c>
      <c r="C88" s="168">
        <v>105</v>
      </c>
      <c r="D88" s="168">
        <v>117</v>
      </c>
      <c r="E88" s="168">
        <v>13</v>
      </c>
      <c r="F88" s="168">
        <v>29</v>
      </c>
      <c r="G88" s="168">
        <v>73</v>
      </c>
      <c r="H88" s="168">
        <v>4</v>
      </c>
      <c r="I88" s="168">
        <v>8</v>
      </c>
      <c r="J88" s="168">
        <v>1</v>
      </c>
      <c r="K88" s="168">
        <v>0</v>
      </c>
      <c r="L88" s="168">
        <v>4</v>
      </c>
      <c r="M88" s="168">
        <v>0</v>
      </c>
      <c r="N88" s="168">
        <v>0</v>
      </c>
      <c r="O88" s="168">
        <v>26</v>
      </c>
      <c r="P88" s="168">
        <v>0</v>
      </c>
      <c r="Q88" s="168">
        <v>0</v>
      </c>
      <c r="R88" s="168">
        <v>0</v>
      </c>
      <c r="S88" s="168">
        <v>0</v>
      </c>
      <c r="T88" s="247">
        <v>20</v>
      </c>
      <c r="U88" s="247">
        <v>145</v>
      </c>
      <c r="V88" s="247">
        <v>15</v>
      </c>
      <c r="W88" s="247">
        <v>54</v>
      </c>
      <c r="X88" s="247">
        <v>66</v>
      </c>
      <c r="Y88" s="247">
        <v>0</v>
      </c>
      <c r="Z88" s="247">
        <v>60</v>
      </c>
      <c r="AA88" s="247">
        <v>299</v>
      </c>
      <c r="AB88" s="247">
        <v>1410</v>
      </c>
      <c r="AC88" s="170">
        <v>35165.050000000003</v>
      </c>
    </row>
    <row r="89" spans="1:29">
      <c r="A89" s="312" t="s">
        <v>467</v>
      </c>
      <c r="B89" s="126">
        <v>669</v>
      </c>
      <c r="C89" s="168">
        <v>340</v>
      </c>
      <c r="D89" s="168">
        <v>431</v>
      </c>
      <c r="E89" s="168">
        <v>61</v>
      </c>
      <c r="F89" s="168">
        <v>87</v>
      </c>
      <c r="G89" s="168">
        <v>238</v>
      </c>
      <c r="H89" s="168">
        <v>9</v>
      </c>
      <c r="I89" s="168">
        <v>4</v>
      </c>
      <c r="J89" s="168">
        <v>0</v>
      </c>
      <c r="K89" s="168">
        <v>0</v>
      </c>
      <c r="L89" s="168">
        <v>11</v>
      </c>
      <c r="M89" s="168">
        <v>2</v>
      </c>
      <c r="N89" s="168">
        <v>0</v>
      </c>
      <c r="O89" s="168">
        <v>128</v>
      </c>
      <c r="P89" s="168">
        <v>0</v>
      </c>
      <c r="Q89" s="168">
        <v>0</v>
      </c>
      <c r="R89" s="168">
        <v>0</v>
      </c>
      <c r="S89" s="168">
        <v>0</v>
      </c>
      <c r="T89" s="247">
        <v>129</v>
      </c>
      <c r="U89" s="247">
        <v>509</v>
      </c>
      <c r="V89" s="247">
        <v>31</v>
      </c>
      <c r="W89" s="247">
        <v>245</v>
      </c>
      <c r="X89" s="247">
        <v>304</v>
      </c>
      <c r="Y89" s="247">
        <v>0</v>
      </c>
      <c r="Z89" s="247">
        <v>120</v>
      </c>
      <c r="AA89" s="247">
        <v>1089</v>
      </c>
      <c r="AB89" s="247">
        <v>5020</v>
      </c>
      <c r="AC89" s="170">
        <v>175444.84</v>
      </c>
    </row>
    <row r="90" spans="1:29">
      <c r="A90" s="312" t="s">
        <v>468</v>
      </c>
      <c r="B90" s="126">
        <v>479</v>
      </c>
      <c r="C90" s="168">
        <v>187</v>
      </c>
      <c r="D90" s="168">
        <v>323</v>
      </c>
      <c r="E90" s="168">
        <v>58</v>
      </c>
      <c r="F90" s="168">
        <v>60</v>
      </c>
      <c r="G90" s="168">
        <v>217</v>
      </c>
      <c r="H90" s="168">
        <v>1</v>
      </c>
      <c r="I90" s="168">
        <v>0</v>
      </c>
      <c r="J90" s="168">
        <v>0</v>
      </c>
      <c r="K90" s="168">
        <v>0</v>
      </c>
      <c r="L90" s="168">
        <v>20</v>
      </c>
      <c r="M90" s="168">
        <v>0</v>
      </c>
      <c r="N90" s="168">
        <v>0</v>
      </c>
      <c r="O90" s="168">
        <v>47</v>
      </c>
      <c r="P90" s="168">
        <v>0</v>
      </c>
      <c r="Q90" s="168">
        <v>0</v>
      </c>
      <c r="R90" s="168">
        <v>0</v>
      </c>
      <c r="S90" s="168">
        <v>0</v>
      </c>
      <c r="T90" s="247">
        <v>116</v>
      </c>
      <c r="U90" s="247">
        <v>334</v>
      </c>
      <c r="V90" s="247">
        <v>29</v>
      </c>
      <c r="W90" s="247">
        <v>151</v>
      </c>
      <c r="X90" s="247">
        <v>159</v>
      </c>
      <c r="Y90" s="247">
        <v>45</v>
      </c>
      <c r="Z90" s="247">
        <v>124</v>
      </c>
      <c r="AA90" s="247">
        <v>970</v>
      </c>
      <c r="AB90" s="247">
        <v>4302</v>
      </c>
      <c r="AC90" s="170">
        <v>174445.02000000002</v>
      </c>
    </row>
    <row r="91" spans="1:29">
      <c r="A91" s="312" t="s">
        <v>469</v>
      </c>
      <c r="B91" s="126">
        <v>164</v>
      </c>
      <c r="C91" s="168">
        <v>68</v>
      </c>
      <c r="D91" s="168">
        <v>109</v>
      </c>
      <c r="E91" s="168">
        <v>23</v>
      </c>
      <c r="F91" s="168">
        <v>12</v>
      </c>
      <c r="G91" s="168">
        <v>87</v>
      </c>
      <c r="H91" s="168">
        <v>0</v>
      </c>
      <c r="I91" s="168">
        <v>2</v>
      </c>
      <c r="J91" s="168">
        <v>0</v>
      </c>
      <c r="K91" s="168">
        <v>0</v>
      </c>
      <c r="L91" s="168">
        <v>3</v>
      </c>
      <c r="M91" s="168">
        <v>1</v>
      </c>
      <c r="N91" s="168">
        <v>0</v>
      </c>
      <c r="O91" s="168">
        <v>9</v>
      </c>
      <c r="P91" s="168">
        <v>1</v>
      </c>
      <c r="Q91" s="168">
        <v>0</v>
      </c>
      <c r="R91" s="168">
        <v>0</v>
      </c>
      <c r="S91" s="168">
        <v>0</v>
      </c>
      <c r="T91" s="247">
        <v>44</v>
      </c>
      <c r="U91" s="247">
        <v>116</v>
      </c>
      <c r="V91" s="247">
        <v>4</v>
      </c>
      <c r="W91" s="247">
        <v>51</v>
      </c>
      <c r="X91" s="247">
        <v>74</v>
      </c>
      <c r="Y91" s="247">
        <v>0</v>
      </c>
      <c r="Z91" s="247">
        <v>39</v>
      </c>
      <c r="AA91" s="247">
        <v>284</v>
      </c>
      <c r="AB91" s="247">
        <v>1414</v>
      </c>
      <c r="AC91" s="170">
        <v>71685.98000000001</v>
      </c>
    </row>
    <row r="92" spans="1:29">
      <c r="A92" s="312" t="s">
        <v>470</v>
      </c>
      <c r="B92" s="126">
        <v>155</v>
      </c>
      <c r="C92" s="168">
        <v>57</v>
      </c>
      <c r="D92" s="168">
        <v>108</v>
      </c>
      <c r="E92" s="168">
        <v>23</v>
      </c>
      <c r="F92" s="168">
        <v>16</v>
      </c>
      <c r="G92" s="168">
        <v>78</v>
      </c>
      <c r="H92" s="168">
        <v>0</v>
      </c>
      <c r="I92" s="168">
        <v>1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247">
        <v>49</v>
      </c>
      <c r="U92" s="247">
        <v>95</v>
      </c>
      <c r="V92" s="247">
        <v>11</v>
      </c>
      <c r="W92" s="247">
        <v>70</v>
      </c>
      <c r="X92" s="247">
        <v>47</v>
      </c>
      <c r="Y92" s="247">
        <v>0</v>
      </c>
      <c r="Z92" s="247">
        <v>38</v>
      </c>
      <c r="AA92" s="247">
        <v>1003</v>
      </c>
      <c r="AB92" s="247">
        <v>1256</v>
      </c>
      <c r="AC92" s="170">
        <v>56392.88</v>
      </c>
    </row>
    <row r="93" spans="1:29">
      <c r="A93" s="312" t="s">
        <v>471</v>
      </c>
      <c r="B93" s="126">
        <v>340</v>
      </c>
      <c r="C93" s="168">
        <v>199</v>
      </c>
      <c r="D93" s="168">
        <v>181</v>
      </c>
      <c r="E93" s="168">
        <v>42</v>
      </c>
      <c r="F93" s="168">
        <v>41</v>
      </c>
      <c r="G93" s="168">
        <v>124</v>
      </c>
      <c r="H93" s="168">
        <v>0</v>
      </c>
      <c r="I93" s="168">
        <v>0</v>
      </c>
      <c r="J93" s="168">
        <v>0</v>
      </c>
      <c r="K93" s="168">
        <v>0</v>
      </c>
      <c r="L93" s="168">
        <v>15</v>
      </c>
      <c r="M93" s="168">
        <v>0</v>
      </c>
      <c r="N93" s="168">
        <v>0</v>
      </c>
      <c r="O93" s="168">
        <v>18</v>
      </c>
      <c r="P93" s="168">
        <v>0</v>
      </c>
      <c r="Q93" s="168">
        <v>0</v>
      </c>
      <c r="R93" s="168">
        <v>0</v>
      </c>
      <c r="S93" s="168">
        <v>0</v>
      </c>
      <c r="T93" s="247">
        <v>59</v>
      </c>
      <c r="U93" s="247">
        <v>263</v>
      </c>
      <c r="V93" s="247">
        <v>18</v>
      </c>
      <c r="W93" s="247">
        <v>118</v>
      </c>
      <c r="X93" s="247">
        <v>127</v>
      </c>
      <c r="Y93" s="247">
        <v>0</v>
      </c>
      <c r="Z93" s="247">
        <v>95</v>
      </c>
      <c r="AA93" s="247">
        <v>682</v>
      </c>
      <c r="AB93" s="247">
        <v>2437</v>
      </c>
      <c r="AC93" s="170">
        <v>82395.520000000004</v>
      </c>
    </row>
    <row r="94" spans="1:29">
      <c r="A94" s="312" t="s">
        <v>472</v>
      </c>
      <c r="B94" s="126">
        <v>476</v>
      </c>
      <c r="C94" s="168">
        <v>259</v>
      </c>
      <c r="D94" s="168">
        <v>125</v>
      </c>
      <c r="E94" s="168">
        <v>21</v>
      </c>
      <c r="F94" s="168">
        <v>19</v>
      </c>
      <c r="G94" s="168">
        <v>92</v>
      </c>
      <c r="H94" s="168">
        <v>0</v>
      </c>
      <c r="I94" s="168">
        <v>0</v>
      </c>
      <c r="J94" s="168">
        <v>0</v>
      </c>
      <c r="K94" s="168">
        <v>0</v>
      </c>
      <c r="L94" s="168">
        <v>2</v>
      </c>
      <c r="M94" s="168">
        <v>0</v>
      </c>
      <c r="N94" s="168">
        <v>0</v>
      </c>
      <c r="O94" s="168">
        <v>4</v>
      </c>
      <c r="P94" s="168">
        <v>0</v>
      </c>
      <c r="Q94" s="168">
        <v>0</v>
      </c>
      <c r="R94" s="168">
        <v>0</v>
      </c>
      <c r="S94" s="168">
        <v>0</v>
      </c>
      <c r="T94" s="247">
        <v>75</v>
      </c>
      <c r="U94" s="247">
        <v>369</v>
      </c>
      <c r="V94" s="247">
        <v>32</v>
      </c>
      <c r="W94" s="247">
        <v>188</v>
      </c>
      <c r="X94" s="247">
        <v>191</v>
      </c>
      <c r="Y94" s="247">
        <v>0</v>
      </c>
      <c r="Z94" s="247">
        <v>97</v>
      </c>
      <c r="AA94" s="247">
        <v>2858</v>
      </c>
      <c r="AB94" s="247">
        <v>3950</v>
      </c>
      <c r="AC94" s="170">
        <v>179716.39</v>
      </c>
    </row>
    <row r="95" spans="1:29" ht="14.25" thickBot="1">
      <c r="A95" s="368" t="s">
        <v>473</v>
      </c>
      <c r="B95" s="202">
        <f>SUM(B84:B94)</f>
        <v>3200</v>
      </c>
      <c r="C95" s="204">
        <f t="shared" ref="C95:AC95" si="7">SUM(C84:C94)</f>
        <v>1604</v>
      </c>
      <c r="D95" s="204">
        <f t="shared" si="7"/>
        <v>1847</v>
      </c>
      <c r="E95" s="204">
        <f t="shared" si="7"/>
        <v>312</v>
      </c>
      <c r="F95" s="204">
        <f t="shared" si="7"/>
        <v>381</v>
      </c>
      <c r="G95" s="204">
        <f t="shared" si="7"/>
        <v>1194</v>
      </c>
      <c r="H95" s="204">
        <f t="shared" si="7"/>
        <v>16</v>
      </c>
      <c r="I95" s="204">
        <f t="shared" si="7"/>
        <v>27</v>
      </c>
      <c r="J95" s="204">
        <f t="shared" si="7"/>
        <v>1</v>
      </c>
      <c r="K95" s="204">
        <f t="shared" si="7"/>
        <v>0</v>
      </c>
      <c r="L95" s="204">
        <f t="shared" si="7"/>
        <v>61</v>
      </c>
      <c r="M95" s="204">
        <f t="shared" si="7"/>
        <v>5</v>
      </c>
      <c r="N95" s="204">
        <f t="shared" si="7"/>
        <v>0</v>
      </c>
      <c r="O95" s="204">
        <f t="shared" si="7"/>
        <v>334</v>
      </c>
      <c r="P95" s="204">
        <f t="shared" si="7"/>
        <v>1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611</v>
      </c>
      <c r="U95" s="204">
        <f t="shared" si="7"/>
        <v>2403</v>
      </c>
      <c r="V95" s="204">
        <f t="shared" si="7"/>
        <v>186</v>
      </c>
      <c r="W95" s="204">
        <f t="shared" si="7"/>
        <v>1068</v>
      </c>
      <c r="X95" s="204">
        <f t="shared" si="7"/>
        <v>1261</v>
      </c>
      <c r="Y95" s="204">
        <f t="shared" si="7"/>
        <v>45</v>
      </c>
      <c r="Z95" s="204">
        <f t="shared" si="7"/>
        <v>826</v>
      </c>
      <c r="AA95" s="204">
        <f t="shared" si="7"/>
        <v>8392</v>
      </c>
      <c r="AB95" s="204">
        <f t="shared" si="7"/>
        <v>25207</v>
      </c>
      <c r="AC95" s="229">
        <f t="shared" si="7"/>
        <v>928557.23</v>
      </c>
    </row>
    <row r="96" spans="1:29" ht="14.25" thickBot="1">
      <c r="A96" s="369" t="s">
        <v>386</v>
      </c>
      <c r="B96" s="208">
        <f>B17+B25+B35+B43+B55+B69+B83+B95</f>
        <v>17778</v>
      </c>
      <c r="C96" s="180">
        <f>C17+C25+C35+C43+C55+C69+C83+C95</f>
        <v>9460</v>
      </c>
      <c r="D96" s="180">
        <f t="shared" ref="D96" si="8">D17+D25+D35+D43+D55+D69+D83+D95</f>
        <v>11014</v>
      </c>
      <c r="E96" s="180">
        <f t="shared" ref="E96" si="9">E17+E25+E35+E43+E55+E69+E83+E95</f>
        <v>1936</v>
      </c>
      <c r="F96" s="180">
        <f t="shared" ref="F96" si="10">F17+F25+F35+F43+F55+F69+F83+F95</f>
        <v>2550</v>
      </c>
      <c r="G96" s="180">
        <f t="shared" ref="G96" si="11">G17+G25+G35+G43+G55+G69+G83+G95</f>
        <v>6974</v>
      </c>
      <c r="H96" s="180">
        <f t="shared" ref="H96" si="12">H17+H25+H35+H43+H55+H69+H83+H95</f>
        <v>71</v>
      </c>
      <c r="I96" s="180">
        <f t="shared" ref="I96" si="13">I17+I25+I35+I43+I55+I69+I83+I95</f>
        <v>124</v>
      </c>
      <c r="J96" s="180">
        <f t="shared" ref="J96" si="14">J17+J25+J35+J43+J55+J69+J83+J95</f>
        <v>6</v>
      </c>
      <c r="K96" s="180">
        <f t="shared" ref="K96" si="15">K17+K25+K35+K43+K55+K69+K83+K95</f>
        <v>0</v>
      </c>
      <c r="L96" s="180">
        <f t="shared" ref="L96" si="16">L17+L25+L35+L43+L55+L69+L83+L95</f>
        <v>398</v>
      </c>
      <c r="M96" s="180">
        <f t="shared" ref="M96" si="17">M17+M25+M35+M43+M55+M69+M83+M95</f>
        <v>17</v>
      </c>
      <c r="N96" s="180">
        <f t="shared" ref="N96" si="18">N17+N25+N35+N43+N55+N69+N83+N95</f>
        <v>1</v>
      </c>
      <c r="O96" s="180">
        <f t="shared" ref="O96" si="19">O17+O25+O35+O43+O55+O69+O83+O95</f>
        <v>1816</v>
      </c>
      <c r="P96" s="180">
        <f t="shared" ref="P96" si="20">P17+P25+P35+P43+P55+P69+P83+P95</f>
        <v>12</v>
      </c>
      <c r="Q96" s="180">
        <f t="shared" ref="Q96" si="21">Q17+Q25+Q35+Q43+Q55+Q69+Q83+Q95</f>
        <v>0</v>
      </c>
      <c r="R96" s="180">
        <f t="shared" ref="R96" si="22">R17+R25+R35+R43+R55+R69+R83+R95</f>
        <v>0</v>
      </c>
      <c r="S96" s="180">
        <f t="shared" ref="S96" si="23">S17+S25+S35+S43+S55+S69+S83+S95</f>
        <v>6</v>
      </c>
      <c r="T96" s="180">
        <f t="shared" ref="T96" si="24">T17+T25+T35+T43+T55+T69+T83+T95</f>
        <v>3203</v>
      </c>
      <c r="U96" s="180">
        <f t="shared" ref="U96" si="25">U17+U25+U35+U43+U55+U69+U83+U95</f>
        <v>13408</v>
      </c>
      <c r="V96" s="180">
        <f t="shared" ref="V96" si="26">V17+V25+V35+V43+V55+V69+V83+V95</f>
        <v>1167</v>
      </c>
      <c r="W96" s="180">
        <f t="shared" ref="W96" si="27">W17+W25+W35+W43+W55+W69+W83+W95</f>
        <v>6216</v>
      </c>
      <c r="X96" s="180">
        <f t="shared" ref="X96" si="28">X17+X25+X35+X43+X55+X69+X83+X95</f>
        <v>6904</v>
      </c>
      <c r="Y96" s="180">
        <f t="shared" ref="Y96" si="29">Y17+Y25+Y35+Y43+Y55+Y69+Y83+Y95</f>
        <v>440</v>
      </c>
      <c r="Z96" s="180">
        <f t="shared" ref="Z96" si="30">Z17+Z25+Z35+Z43+Z55+Z69+Z83+Z95</f>
        <v>4218</v>
      </c>
      <c r="AA96" s="180">
        <f t="shared" ref="AA96" si="31">AA17+AA25+AA35+AA43+AA55+AA69+AA83+AA95</f>
        <v>50156</v>
      </c>
      <c r="AB96" s="180">
        <f t="shared" ref="AB96" si="32">AB17+AB25+AB35+AB43+AB55+AB69+AB83+AB95</f>
        <v>132711</v>
      </c>
      <c r="AC96" s="209">
        <f t="shared" ref="AC96" si="33">AC17+AC25+AC35+AC43+AC55+AC69+AC83+AC95</f>
        <v>5152572.0300000012</v>
      </c>
    </row>
    <row r="98" spans="1:29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</row>
    <row r="99" spans="1:29">
      <c r="A99" s="1" t="s">
        <v>491</v>
      </c>
      <c r="B99" s="467">
        <f>B17</f>
        <v>402</v>
      </c>
      <c r="C99" s="328">
        <f t="shared" ref="C99:AC99" si="34">C17</f>
        <v>243</v>
      </c>
      <c r="D99" s="328">
        <f t="shared" si="34"/>
        <v>234</v>
      </c>
      <c r="E99" s="328">
        <f t="shared" si="34"/>
        <v>38</v>
      </c>
      <c r="F99" s="328">
        <f t="shared" si="34"/>
        <v>60</v>
      </c>
      <c r="G99" s="328">
        <f t="shared" si="34"/>
        <v>130</v>
      </c>
      <c r="H99" s="328">
        <f t="shared" si="34"/>
        <v>1</v>
      </c>
      <c r="I99" s="328">
        <f t="shared" si="34"/>
        <v>19</v>
      </c>
      <c r="J99" s="328">
        <f t="shared" si="34"/>
        <v>0</v>
      </c>
      <c r="K99" s="328">
        <f t="shared" si="34"/>
        <v>0</v>
      </c>
      <c r="L99" s="328">
        <f t="shared" si="34"/>
        <v>3</v>
      </c>
      <c r="M99" s="328">
        <f t="shared" si="34"/>
        <v>0</v>
      </c>
      <c r="N99" s="328">
        <f t="shared" si="34"/>
        <v>1</v>
      </c>
      <c r="O99" s="328">
        <f t="shared" si="34"/>
        <v>13</v>
      </c>
      <c r="P99" s="328">
        <f t="shared" si="34"/>
        <v>0</v>
      </c>
      <c r="Q99" s="328">
        <f t="shared" si="34"/>
        <v>0</v>
      </c>
      <c r="R99" s="328">
        <f t="shared" si="34"/>
        <v>0</v>
      </c>
      <c r="S99" s="328">
        <f t="shared" si="34"/>
        <v>0</v>
      </c>
      <c r="T99" s="328">
        <f t="shared" si="34"/>
        <v>60</v>
      </c>
      <c r="U99" s="328">
        <f t="shared" si="34"/>
        <v>304</v>
      </c>
      <c r="V99" s="328">
        <f t="shared" si="34"/>
        <v>38</v>
      </c>
      <c r="W99" s="328">
        <f t="shared" si="34"/>
        <v>109</v>
      </c>
      <c r="X99" s="328">
        <f t="shared" si="34"/>
        <v>184</v>
      </c>
      <c r="Y99" s="328">
        <f t="shared" si="34"/>
        <v>19</v>
      </c>
      <c r="Z99" s="328">
        <f t="shared" si="34"/>
        <v>90</v>
      </c>
      <c r="AA99" s="328">
        <f t="shared" si="34"/>
        <v>799</v>
      </c>
      <c r="AB99" s="328">
        <f t="shared" si="34"/>
        <v>1673</v>
      </c>
      <c r="AC99" s="352">
        <f t="shared" si="34"/>
        <v>129509.86</v>
      </c>
    </row>
    <row r="100" spans="1:29">
      <c r="A100" s="1" t="s">
        <v>386</v>
      </c>
      <c r="B100" s="467">
        <f>B96-B17</f>
        <v>17376</v>
      </c>
      <c r="C100" s="328">
        <f t="shared" ref="C100:AC100" si="35">C96-C17</f>
        <v>9217</v>
      </c>
      <c r="D100" s="328">
        <f t="shared" si="35"/>
        <v>10780</v>
      </c>
      <c r="E100" s="328">
        <f t="shared" si="35"/>
        <v>1898</v>
      </c>
      <c r="F100" s="328">
        <f t="shared" si="35"/>
        <v>2490</v>
      </c>
      <c r="G100" s="328">
        <f t="shared" si="35"/>
        <v>6844</v>
      </c>
      <c r="H100" s="328">
        <f t="shared" si="35"/>
        <v>70</v>
      </c>
      <c r="I100" s="328">
        <f t="shared" si="35"/>
        <v>105</v>
      </c>
      <c r="J100" s="328">
        <f t="shared" si="35"/>
        <v>6</v>
      </c>
      <c r="K100" s="328">
        <f t="shared" si="35"/>
        <v>0</v>
      </c>
      <c r="L100" s="328">
        <f t="shared" si="35"/>
        <v>395</v>
      </c>
      <c r="M100" s="328">
        <f t="shared" si="35"/>
        <v>17</v>
      </c>
      <c r="N100" s="328">
        <f t="shared" si="35"/>
        <v>0</v>
      </c>
      <c r="O100" s="328">
        <f t="shared" si="35"/>
        <v>1803</v>
      </c>
      <c r="P100" s="328">
        <f t="shared" si="35"/>
        <v>12</v>
      </c>
      <c r="Q100" s="328">
        <f t="shared" si="35"/>
        <v>0</v>
      </c>
      <c r="R100" s="328">
        <f t="shared" si="35"/>
        <v>0</v>
      </c>
      <c r="S100" s="328">
        <f t="shared" si="35"/>
        <v>6</v>
      </c>
      <c r="T100" s="328">
        <f t="shared" si="35"/>
        <v>3143</v>
      </c>
      <c r="U100" s="328">
        <f t="shared" si="35"/>
        <v>13104</v>
      </c>
      <c r="V100" s="328">
        <f t="shared" si="35"/>
        <v>1129</v>
      </c>
      <c r="W100" s="328">
        <f t="shared" si="35"/>
        <v>6107</v>
      </c>
      <c r="X100" s="328">
        <f t="shared" si="35"/>
        <v>6720</v>
      </c>
      <c r="Y100" s="328">
        <f t="shared" si="35"/>
        <v>421</v>
      </c>
      <c r="Z100" s="328">
        <f t="shared" si="35"/>
        <v>4128</v>
      </c>
      <c r="AA100" s="328">
        <f t="shared" si="35"/>
        <v>49357</v>
      </c>
      <c r="AB100" s="328">
        <f t="shared" si="35"/>
        <v>131038</v>
      </c>
      <c r="AC100" s="352">
        <f t="shared" si="35"/>
        <v>5023062.1700000009</v>
      </c>
    </row>
    <row r="101" spans="1:29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3" spans="1:29">
      <c r="C103" s="487">
        <f>C96*100/B96</f>
        <v>53.211834852064349</v>
      </c>
    </row>
  </sheetData>
  <mergeCells count="9">
    <mergeCell ref="A4:A7"/>
    <mergeCell ref="C6:D6"/>
    <mergeCell ref="E6:S6"/>
    <mergeCell ref="AC4:AC7"/>
    <mergeCell ref="AA4:AA7"/>
    <mergeCell ref="T6:V6"/>
    <mergeCell ref="W6:Z6"/>
    <mergeCell ref="B4:Z5"/>
    <mergeCell ref="AB4:AB7"/>
  </mergeCells>
  <phoneticPr fontId="17" type="noConversion"/>
  <conditionalFormatting sqref="C9:D96">
    <cfRule type="cellIs" dxfId="114" priority="8" operator="greaterThan">
      <formula>$B9</formula>
    </cfRule>
  </conditionalFormatting>
  <conditionalFormatting sqref="E9:S96">
    <cfRule type="cellIs" dxfId="113" priority="7" operator="greaterThan">
      <formula>$D9</formula>
    </cfRule>
  </conditionalFormatting>
  <conditionalFormatting sqref="B9:B96">
    <cfRule type="cellIs" dxfId="112" priority="5" operator="notEqual">
      <formula>$W9+$X9+$Y9+$Z9</formula>
    </cfRule>
    <cfRule type="cellIs" dxfId="111" priority="6" operator="notEqual">
      <formula>$T9+$U9+$V9</formula>
    </cfRule>
    <cfRule type="cellIs" dxfId="110" priority="1" operator="notEqual">
      <formula>$W9+$X9+$Y9+$Z9</formula>
    </cfRule>
    <cfRule type="cellIs" dxfId="109" priority="2" operator="notEqual">
      <formula>$T9+$U9+$V9</formula>
    </cfRule>
  </conditionalFormatting>
  <conditionalFormatting sqref="C9:D96">
    <cfRule type="cellIs" dxfId="108" priority="4" operator="greaterThan">
      <formula>$B9</formula>
    </cfRule>
  </conditionalFormatting>
  <conditionalFormatting sqref="E9:S96">
    <cfRule type="cellIs" dxfId="107" priority="3" operator="greaterThan">
      <formula>$D9</formula>
    </cfRule>
  </conditionalFormatting>
  <pageMargins left="0.75" right="0.75" top="1" bottom="1" header="0.4921259845" footer="0.4921259845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árok16">
    <pageSetUpPr fitToPage="1"/>
  </sheetPr>
  <dimension ref="A1:AO101"/>
  <sheetViews>
    <sheetView zoomScale="75" zoomScaleNormal="75" workbookViewId="0">
      <pane xSplit="1" ySplit="7" topLeftCell="B71" activePane="bottomRight" state="frozenSplit"/>
      <selection pane="topRight" activeCell="B1" sqref="B1"/>
      <selection pane="bottomLeft" activeCell="A8" sqref="A8"/>
      <selection pane="bottomRight" activeCell="D98" sqref="D98"/>
    </sheetView>
  </sheetViews>
  <sheetFormatPr defaultRowHeight="12.75"/>
  <cols>
    <col min="1" max="1" width="22.28515625" style="329" customWidth="1"/>
    <col min="2" max="2" width="7.85546875" style="329" customWidth="1"/>
    <col min="3" max="3" width="8.28515625" style="329" customWidth="1"/>
    <col min="4" max="4" width="8.85546875" style="329" customWidth="1"/>
    <col min="5" max="19" width="8.7109375" style="329" customWidth="1"/>
    <col min="20" max="26" width="8.7109375" style="326" customWidth="1"/>
    <col min="27" max="27" width="15.7109375" style="329" customWidth="1"/>
    <col min="28" max="28" width="20.42578125" style="329" hidden="1" customWidth="1"/>
    <col min="29" max="16384" width="9.140625" style="329"/>
  </cols>
  <sheetData>
    <row r="1" spans="1:41" s="355" customFormat="1" ht="20.25">
      <c r="A1" s="26" t="s">
        <v>188</v>
      </c>
      <c r="B1" s="354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</row>
    <row r="2" spans="1:41" s="327" customFormat="1" ht="15.75">
      <c r="A2" s="28" t="s">
        <v>501</v>
      </c>
      <c r="B2" s="356"/>
    </row>
    <row r="3" spans="1:41" s="326" customFormat="1" ht="16.5" thickBot="1">
      <c r="B3" s="357"/>
      <c r="T3" s="327"/>
      <c r="U3" s="327"/>
      <c r="V3" s="327"/>
      <c r="W3" s="327"/>
      <c r="X3" s="327"/>
      <c r="Y3" s="327"/>
      <c r="Z3" s="327"/>
      <c r="AA3" s="331" t="s">
        <v>218</v>
      </c>
    </row>
    <row r="4" spans="1:41" s="326" customFormat="1" ht="26.25" customHeight="1">
      <c r="A4" s="733" t="s">
        <v>231</v>
      </c>
      <c r="B4" s="571" t="s">
        <v>366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41" t="s">
        <v>258</v>
      </c>
    </row>
    <row r="5" spans="1:41" s="326" customFormat="1" ht="27.75" customHeight="1">
      <c r="A5" s="675"/>
      <c r="B5" s="573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42"/>
    </row>
    <row r="6" spans="1:41" s="326" customFormat="1" ht="30" customHeight="1">
      <c r="A6" s="675"/>
      <c r="B6" s="80"/>
      <c r="C6" s="576" t="s">
        <v>46</v>
      </c>
      <c r="D6" s="568"/>
      <c r="E6" s="579" t="s">
        <v>352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734"/>
      <c r="T6" s="570" t="s">
        <v>247</v>
      </c>
      <c r="U6" s="570"/>
      <c r="V6" s="570"/>
      <c r="W6" s="570" t="s">
        <v>248</v>
      </c>
      <c r="X6" s="570"/>
      <c r="Y6" s="570"/>
      <c r="Z6" s="564"/>
      <c r="AA6" s="542"/>
    </row>
    <row r="7" spans="1:41" s="326" customFormat="1" ht="50.25" customHeight="1">
      <c r="A7" s="676"/>
      <c r="B7" s="288" t="s">
        <v>45</v>
      </c>
      <c r="C7" s="30" t="s">
        <v>47</v>
      </c>
      <c r="D7" s="34" t="s">
        <v>49</v>
      </c>
      <c r="E7" s="261" t="s">
        <v>132</v>
      </c>
      <c r="F7" s="17" t="s">
        <v>133</v>
      </c>
      <c r="G7" s="17" t="s">
        <v>134</v>
      </c>
      <c r="H7" s="17" t="s">
        <v>135</v>
      </c>
      <c r="I7" s="17" t="s">
        <v>136</v>
      </c>
      <c r="J7" s="17" t="s">
        <v>137</v>
      </c>
      <c r="K7" s="17" t="s">
        <v>138</v>
      </c>
      <c r="L7" s="262" t="s">
        <v>139</v>
      </c>
      <c r="M7" s="257" t="s">
        <v>140</v>
      </c>
      <c r="N7" s="17" t="s">
        <v>141</v>
      </c>
      <c r="O7" s="17" t="s">
        <v>227</v>
      </c>
      <c r="P7" s="17" t="s">
        <v>143</v>
      </c>
      <c r="Q7" s="17" t="s">
        <v>144</v>
      </c>
      <c r="R7" s="17" t="s">
        <v>145</v>
      </c>
      <c r="S7" s="17" t="s">
        <v>228</v>
      </c>
      <c r="T7" s="363" t="s">
        <v>246</v>
      </c>
      <c r="U7" s="363" t="s">
        <v>238</v>
      </c>
      <c r="V7" s="363" t="s">
        <v>239</v>
      </c>
      <c r="W7" s="363" t="s">
        <v>244</v>
      </c>
      <c r="X7" s="363" t="s">
        <v>242</v>
      </c>
      <c r="Y7" s="363" t="s">
        <v>243</v>
      </c>
      <c r="Z7" s="364" t="s">
        <v>245</v>
      </c>
      <c r="AA7" s="543"/>
    </row>
    <row r="8" spans="1:41" s="326" customFormat="1" ht="13.5" thickBot="1">
      <c r="A8" s="98">
        <v>1</v>
      </c>
      <c r="B8" s="61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  <c r="Y8" s="62">
        <v>25</v>
      </c>
      <c r="Z8" s="62">
        <v>26</v>
      </c>
      <c r="AA8" s="63">
        <v>27</v>
      </c>
    </row>
    <row r="9" spans="1:41" s="326" customFormat="1" ht="13.5" thickTop="1">
      <c r="A9" s="306" t="s">
        <v>387</v>
      </c>
      <c r="B9" s="199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6">
        <v>0</v>
      </c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</row>
    <row r="10" spans="1:41">
      <c r="A10" s="312" t="s">
        <v>388</v>
      </c>
      <c r="B10" s="126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170">
        <v>0</v>
      </c>
      <c r="AB10" s="328"/>
    </row>
    <row r="11" spans="1:41">
      <c r="A11" s="312" t="s">
        <v>389</v>
      </c>
      <c r="B11" s="126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>
        <v>0</v>
      </c>
      <c r="Z11" s="247">
        <v>0</v>
      </c>
      <c r="AA11" s="170">
        <v>0</v>
      </c>
      <c r="AB11" s="328"/>
    </row>
    <row r="12" spans="1:41">
      <c r="A12" s="312" t="s">
        <v>390</v>
      </c>
      <c r="B12" s="126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247">
        <v>0</v>
      </c>
      <c r="U12" s="247">
        <v>0</v>
      </c>
      <c r="V12" s="247">
        <v>0</v>
      </c>
      <c r="W12" s="247">
        <v>0</v>
      </c>
      <c r="X12" s="247">
        <v>0</v>
      </c>
      <c r="Y12" s="247">
        <v>0</v>
      </c>
      <c r="Z12" s="247">
        <v>0</v>
      </c>
      <c r="AA12" s="170">
        <v>0</v>
      </c>
      <c r="AB12" s="328"/>
    </row>
    <row r="13" spans="1:41">
      <c r="A13" s="312" t="s">
        <v>391</v>
      </c>
      <c r="B13" s="126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247">
        <v>0</v>
      </c>
      <c r="U13" s="247">
        <v>0</v>
      </c>
      <c r="V13" s="247">
        <v>0</v>
      </c>
      <c r="W13" s="247">
        <v>0</v>
      </c>
      <c r="X13" s="247">
        <v>0</v>
      </c>
      <c r="Y13" s="247">
        <v>0</v>
      </c>
      <c r="Z13" s="247">
        <v>0</v>
      </c>
      <c r="AA13" s="170">
        <v>0</v>
      </c>
      <c r="AB13" s="328"/>
    </row>
    <row r="14" spans="1:41">
      <c r="A14" s="312" t="s">
        <v>392</v>
      </c>
      <c r="B14" s="126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170">
        <v>0</v>
      </c>
      <c r="AB14" s="328"/>
    </row>
    <row r="15" spans="1:41">
      <c r="A15" s="312" t="s">
        <v>393</v>
      </c>
      <c r="B15" s="126">
        <v>1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247">
        <v>0</v>
      </c>
      <c r="U15" s="247">
        <v>1</v>
      </c>
      <c r="V15" s="247">
        <v>0</v>
      </c>
      <c r="W15" s="247">
        <v>0</v>
      </c>
      <c r="X15" s="247">
        <v>0</v>
      </c>
      <c r="Y15" s="247">
        <v>0</v>
      </c>
      <c r="Z15" s="247">
        <v>1</v>
      </c>
      <c r="AA15" s="170">
        <v>913.01</v>
      </c>
      <c r="AB15" s="328"/>
    </row>
    <row r="16" spans="1:41">
      <c r="A16" s="312" t="s">
        <v>394</v>
      </c>
      <c r="B16" s="126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247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0</v>
      </c>
      <c r="Z16" s="247">
        <v>0</v>
      </c>
      <c r="AA16" s="170">
        <v>0</v>
      </c>
      <c r="AB16" s="328"/>
    </row>
    <row r="17" spans="1:28" ht="13.5">
      <c r="A17" s="316" t="s">
        <v>395</v>
      </c>
      <c r="B17" s="200">
        <f>SUM(B9:B16)</f>
        <v>1</v>
      </c>
      <c r="C17" s="172">
        <f t="shared" ref="C17:AA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2">
        <f t="shared" si="0"/>
        <v>0</v>
      </c>
      <c r="I17" s="172">
        <f t="shared" si="0"/>
        <v>0</v>
      </c>
      <c r="J17" s="172">
        <f t="shared" si="0"/>
        <v>0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1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1</v>
      </c>
      <c r="AA17" s="174">
        <f t="shared" si="0"/>
        <v>913.01</v>
      </c>
      <c r="AB17" s="328"/>
    </row>
    <row r="18" spans="1:28">
      <c r="A18" s="312" t="s">
        <v>396</v>
      </c>
      <c r="B18" s="126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247">
        <v>0</v>
      </c>
      <c r="U18" s="247">
        <v>0</v>
      </c>
      <c r="V18" s="247">
        <v>0</v>
      </c>
      <c r="W18" s="247">
        <v>0</v>
      </c>
      <c r="X18" s="247">
        <v>0</v>
      </c>
      <c r="Y18" s="247">
        <v>0</v>
      </c>
      <c r="Z18" s="247">
        <v>0</v>
      </c>
      <c r="AA18" s="170">
        <v>0</v>
      </c>
      <c r="AB18" s="328"/>
    </row>
    <row r="19" spans="1:28">
      <c r="A19" s="312" t="s">
        <v>397</v>
      </c>
      <c r="B19" s="126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247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170">
        <v>0</v>
      </c>
      <c r="AB19" s="328"/>
    </row>
    <row r="20" spans="1:28">
      <c r="A20" s="312" t="s">
        <v>398</v>
      </c>
      <c r="B20" s="126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247">
        <v>0</v>
      </c>
      <c r="U20" s="247">
        <v>0</v>
      </c>
      <c r="V20" s="247">
        <v>0</v>
      </c>
      <c r="W20" s="247">
        <v>0</v>
      </c>
      <c r="X20" s="247">
        <v>0</v>
      </c>
      <c r="Y20" s="247">
        <v>0</v>
      </c>
      <c r="Z20" s="247">
        <v>0</v>
      </c>
      <c r="AA20" s="170">
        <v>0</v>
      </c>
      <c r="AB20" s="328"/>
    </row>
    <row r="21" spans="1:28">
      <c r="A21" s="312" t="s">
        <v>399</v>
      </c>
      <c r="B21" s="126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247">
        <v>0</v>
      </c>
      <c r="U21" s="247">
        <v>0</v>
      </c>
      <c r="V21" s="247">
        <v>0</v>
      </c>
      <c r="W21" s="247">
        <v>0</v>
      </c>
      <c r="X21" s="247">
        <v>0</v>
      </c>
      <c r="Y21" s="247">
        <v>0</v>
      </c>
      <c r="Z21" s="247">
        <v>0</v>
      </c>
      <c r="AA21" s="170">
        <v>0</v>
      </c>
      <c r="AB21" s="328"/>
    </row>
    <row r="22" spans="1:28">
      <c r="A22" s="312" t="s">
        <v>400</v>
      </c>
      <c r="B22" s="126">
        <v>2</v>
      </c>
      <c r="C22" s="168">
        <v>1</v>
      </c>
      <c r="D22" s="168">
        <v>2</v>
      </c>
      <c r="E22" s="168">
        <v>0</v>
      </c>
      <c r="F22" s="168">
        <v>1</v>
      </c>
      <c r="G22" s="168">
        <v>1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247">
        <v>0</v>
      </c>
      <c r="U22" s="247">
        <v>2</v>
      </c>
      <c r="V22" s="247">
        <v>0</v>
      </c>
      <c r="W22" s="247">
        <v>0</v>
      </c>
      <c r="X22" s="247">
        <v>1</v>
      </c>
      <c r="Y22" s="247">
        <v>0</v>
      </c>
      <c r="Z22" s="247">
        <v>1</v>
      </c>
      <c r="AA22" s="170">
        <v>2472.41</v>
      </c>
      <c r="AB22" s="328"/>
    </row>
    <row r="23" spans="1:28">
      <c r="A23" s="312" t="s">
        <v>401</v>
      </c>
      <c r="B23" s="126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247">
        <v>0</v>
      </c>
      <c r="AA23" s="170">
        <v>0</v>
      </c>
      <c r="AB23" s="328"/>
    </row>
    <row r="24" spans="1:28">
      <c r="A24" s="312" t="s">
        <v>402</v>
      </c>
      <c r="B24" s="126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247">
        <v>0</v>
      </c>
      <c r="U24" s="247">
        <v>0</v>
      </c>
      <c r="V24" s="247">
        <v>0</v>
      </c>
      <c r="W24" s="247">
        <v>0</v>
      </c>
      <c r="X24" s="247">
        <v>0</v>
      </c>
      <c r="Y24" s="247">
        <v>0</v>
      </c>
      <c r="Z24" s="247">
        <v>0</v>
      </c>
      <c r="AA24" s="170">
        <v>0</v>
      </c>
      <c r="AB24" s="328"/>
    </row>
    <row r="25" spans="1:28" ht="13.5">
      <c r="A25" s="316" t="s">
        <v>403</v>
      </c>
      <c r="B25" s="200">
        <f>SUM(B18:B24)</f>
        <v>2</v>
      </c>
      <c r="C25" s="172">
        <f t="shared" ref="C25:AA25" si="1">SUM(C18:C24)</f>
        <v>1</v>
      </c>
      <c r="D25" s="172">
        <f t="shared" si="1"/>
        <v>2</v>
      </c>
      <c r="E25" s="172">
        <f t="shared" si="1"/>
        <v>0</v>
      </c>
      <c r="F25" s="172">
        <f t="shared" si="1"/>
        <v>1</v>
      </c>
      <c r="G25" s="172">
        <f t="shared" si="1"/>
        <v>1</v>
      </c>
      <c r="H25" s="172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2</v>
      </c>
      <c r="V25" s="172">
        <f t="shared" si="1"/>
        <v>0</v>
      </c>
      <c r="W25" s="172">
        <f t="shared" si="1"/>
        <v>0</v>
      </c>
      <c r="X25" s="172">
        <f t="shared" si="1"/>
        <v>1</v>
      </c>
      <c r="Y25" s="172">
        <f t="shared" si="1"/>
        <v>0</v>
      </c>
      <c r="Z25" s="172">
        <f t="shared" si="1"/>
        <v>1</v>
      </c>
      <c r="AA25" s="174">
        <f t="shared" si="1"/>
        <v>2472.41</v>
      </c>
      <c r="AB25" s="328"/>
    </row>
    <row r="26" spans="1:28">
      <c r="A26" s="312" t="s">
        <v>404</v>
      </c>
      <c r="B26" s="126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247">
        <v>0</v>
      </c>
      <c r="U26" s="247">
        <v>0</v>
      </c>
      <c r="V26" s="247">
        <v>0</v>
      </c>
      <c r="W26" s="247">
        <v>0</v>
      </c>
      <c r="X26" s="247">
        <v>0</v>
      </c>
      <c r="Y26" s="247">
        <v>0</v>
      </c>
      <c r="Z26" s="247">
        <v>0</v>
      </c>
      <c r="AA26" s="170">
        <v>0</v>
      </c>
      <c r="AB26" s="328"/>
    </row>
    <row r="27" spans="1:28">
      <c r="A27" s="312" t="s">
        <v>405</v>
      </c>
      <c r="B27" s="126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247">
        <v>0</v>
      </c>
      <c r="U27" s="247">
        <v>0</v>
      </c>
      <c r="V27" s="247">
        <v>0</v>
      </c>
      <c r="W27" s="247">
        <v>0</v>
      </c>
      <c r="X27" s="247">
        <v>0</v>
      </c>
      <c r="Y27" s="247">
        <v>0</v>
      </c>
      <c r="Z27" s="247">
        <v>0</v>
      </c>
      <c r="AA27" s="170">
        <v>0</v>
      </c>
      <c r="AB27" s="328"/>
    </row>
    <row r="28" spans="1:28">
      <c r="A28" s="312" t="s">
        <v>406</v>
      </c>
      <c r="B28" s="126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247">
        <v>0</v>
      </c>
      <c r="U28" s="247">
        <v>0</v>
      </c>
      <c r="V28" s="247">
        <v>0</v>
      </c>
      <c r="W28" s="247">
        <v>0</v>
      </c>
      <c r="X28" s="247">
        <v>0</v>
      </c>
      <c r="Y28" s="247">
        <v>0</v>
      </c>
      <c r="Z28" s="247">
        <v>0</v>
      </c>
      <c r="AA28" s="170">
        <v>0</v>
      </c>
      <c r="AB28" s="328"/>
    </row>
    <row r="29" spans="1:28">
      <c r="A29" s="312" t="s">
        <v>407</v>
      </c>
      <c r="B29" s="126">
        <v>1</v>
      </c>
      <c r="C29" s="168">
        <v>1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247">
        <v>0</v>
      </c>
      <c r="U29" s="247">
        <v>1</v>
      </c>
      <c r="V29" s="247">
        <v>0</v>
      </c>
      <c r="W29" s="247">
        <v>0</v>
      </c>
      <c r="X29" s="247">
        <v>0</v>
      </c>
      <c r="Y29" s="247">
        <v>0</v>
      </c>
      <c r="Z29" s="247">
        <v>1</v>
      </c>
      <c r="AA29" s="170">
        <v>653.26</v>
      </c>
      <c r="AB29" s="328"/>
    </row>
    <row r="30" spans="1:28">
      <c r="A30" s="312" t="s">
        <v>408</v>
      </c>
      <c r="B30" s="126">
        <v>1</v>
      </c>
      <c r="C30" s="168">
        <v>1</v>
      </c>
      <c r="D30" s="168">
        <v>1</v>
      </c>
      <c r="E30" s="168">
        <v>0</v>
      </c>
      <c r="F30" s="168">
        <v>1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247">
        <v>0</v>
      </c>
      <c r="U30" s="247">
        <v>1</v>
      </c>
      <c r="V30" s="247">
        <v>0</v>
      </c>
      <c r="W30" s="247">
        <v>1</v>
      </c>
      <c r="X30" s="247">
        <v>0</v>
      </c>
      <c r="Y30" s="247">
        <v>0</v>
      </c>
      <c r="Z30" s="247">
        <v>0</v>
      </c>
      <c r="AA30" s="170">
        <v>1000</v>
      </c>
      <c r="AB30" s="328"/>
    </row>
    <row r="31" spans="1:28">
      <c r="A31" s="312" t="s">
        <v>409</v>
      </c>
      <c r="B31" s="126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247">
        <v>0</v>
      </c>
      <c r="U31" s="247">
        <v>0</v>
      </c>
      <c r="V31" s="247">
        <v>0</v>
      </c>
      <c r="W31" s="247">
        <v>0</v>
      </c>
      <c r="X31" s="247">
        <v>0</v>
      </c>
      <c r="Y31" s="247">
        <v>0</v>
      </c>
      <c r="Z31" s="247">
        <v>0</v>
      </c>
      <c r="AA31" s="170">
        <v>0</v>
      </c>
      <c r="AB31" s="328"/>
    </row>
    <row r="32" spans="1:28">
      <c r="A32" s="312" t="s">
        <v>410</v>
      </c>
      <c r="B32" s="126">
        <v>2</v>
      </c>
      <c r="C32" s="168">
        <v>1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247">
        <v>0</v>
      </c>
      <c r="U32" s="247">
        <v>2</v>
      </c>
      <c r="V32" s="247">
        <v>0</v>
      </c>
      <c r="W32" s="247">
        <v>0</v>
      </c>
      <c r="X32" s="247">
        <v>2</v>
      </c>
      <c r="Y32" s="247">
        <v>0</v>
      </c>
      <c r="Z32" s="247">
        <v>0</v>
      </c>
      <c r="AA32" s="170">
        <v>2430.61</v>
      </c>
      <c r="AB32" s="328"/>
    </row>
    <row r="33" spans="1:28">
      <c r="A33" s="312" t="s">
        <v>411</v>
      </c>
      <c r="B33" s="126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247">
        <v>0</v>
      </c>
      <c r="U33" s="247">
        <v>0</v>
      </c>
      <c r="V33" s="247">
        <v>0</v>
      </c>
      <c r="W33" s="247">
        <v>0</v>
      </c>
      <c r="X33" s="247">
        <v>0</v>
      </c>
      <c r="Y33" s="247">
        <v>0</v>
      </c>
      <c r="Z33" s="247">
        <v>0</v>
      </c>
      <c r="AA33" s="170">
        <v>0</v>
      </c>
      <c r="AB33" s="328"/>
    </row>
    <row r="34" spans="1:28">
      <c r="A34" s="312" t="s">
        <v>412</v>
      </c>
      <c r="B34" s="126">
        <v>2</v>
      </c>
      <c r="C34" s="168">
        <v>1</v>
      </c>
      <c r="D34" s="168">
        <v>1</v>
      </c>
      <c r="E34" s="168">
        <v>0</v>
      </c>
      <c r="F34" s="168">
        <v>0</v>
      </c>
      <c r="G34" s="168">
        <v>1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247">
        <v>0</v>
      </c>
      <c r="U34" s="247">
        <v>2</v>
      </c>
      <c r="V34" s="247">
        <v>0</v>
      </c>
      <c r="W34" s="247">
        <v>0</v>
      </c>
      <c r="X34" s="247">
        <v>1</v>
      </c>
      <c r="Y34" s="247">
        <v>0</v>
      </c>
      <c r="Z34" s="247">
        <v>1</v>
      </c>
      <c r="AA34" s="170">
        <v>2647.76</v>
      </c>
      <c r="AB34" s="328"/>
    </row>
    <row r="35" spans="1:28" ht="13.5">
      <c r="A35" s="316" t="s">
        <v>413</v>
      </c>
      <c r="B35" s="200">
        <f>SUM(B26:B34)</f>
        <v>6</v>
      </c>
      <c r="C35" s="172">
        <f t="shared" ref="C35:AA35" si="2">SUM(C26:C34)</f>
        <v>4</v>
      </c>
      <c r="D35" s="172">
        <f t="shared" si="2"/>
        <v>2</v>
      </c>
      <c r="E35" s="172">
        <f t="shared" si="2"/>
        <v>0</v>
      </c>
      <c r="F35" s="172">
        <f t="shared" si="2"/>
        <v>1</v>
      </c>
      <c r="G35" s="172">
        <f t="shared" si="2"/>
        <v>1</v>
      </c>
      <c r="H35" s="172">
        <f t="shared" si="2"/>
        <v>0</v>
      </c>
      <c r="I35" s="172">
        <f t="shared" si="2"/>
        <v>0</v>
      </c>
      <c r="J35" s="172">
        <f t="shared" si="2"/>
        <v>0</v>
      </c>
      <c r="K35" s="172">
        <f t="shared" si="2"/>
        <v>0</v>
      </c>
      <c r="L35" s="172">
        <f t="shared" si="2"/>
        <v>0</v>
      </c>
      <c r="M35" s="172">
        <f t="shared" si="2"/>
        <v>0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6</v>
      </c>
      <c r="V35" s="172">
        <f t="shared" si="2"/>
        <v>0</v>
      </c>
      <c r="W35" s="172">
        <f t="shared" si="2"/>
        <v>1</v>
      </c>
      <c r="X35" s="172">
        <f t="shared" si="2"/>
        <v>3</v>
      </c>
      <c r="Y35" s="172">
        <f t="shared" si="2"/>
        <v>0</v>
      </c>
      <c r="Z35" s="172">
        <f t="shared" si="2"/>
        <v>2</v>
      </c>
      <c r="AA35" s="174">
        <f t="shared" si="2"/>
        <v>6731.63</v>
      </c>
      <c r="AB35" s="328"/>
    </row>
    <row r="36" spans="1:28">
      <c r="A36" s="312" t="s">
        <v>414</v>
      </c>
      <c r="B36" s="126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247">
        <v>0</v>
      </c>
      <c r="U36" s="247">
        <v>0</v>
      </c>
      <c r="V36" s="247">
        <v>0</v>
      </c>
      <c r="W36" s="247">
        <v>0</v>
      </c>
      <c r="X36" s="247">
        <v>0</v>
      </c>
      <c r="Y36" s="247">
        <v>0</v>
      </c>
      <c r="Z36" s="247">
        <v>0</v>
      </c>
      <c r="AA36" s="170">
        <v>0</v>
      </c>
      <c r="AB36" s="328"/>
    </row>
    <row r="37" spans="1:28">
      <c r="A37" s="312" t="s">
        <v>415</v>
      </c>
      <c r="B37" s="126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247">
        <v>0</v>
      </c>
      <c r="U37" s="247">
        <v>0</v>
      </c>
      <c r="V37" s="247">
        <v>0</v>
      </c>
      <c r="W37" s="247">
        <v>0</v>
      </c>
      <c r="X37" s="247">
        <v>0</v>
      </c>
      <c r="Y37" s="247">
        <v>0</v>
      </c>
      <c r="Z37" s="247">
        <v>0</v>
      </c>
      <c r="AA37" s="170">
        <v>0</v>
      </c>
      <c r="AB37" s="328"/>
    </row>
    <row r="38" spans="1:28">
      <c r="A38" s="312" t="s">
        <v>416</v>
      </c>
      <c r="B38" s="126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247">
        <v>0</v>
      </c>
      <c r="U38" s="247">
        <v>0</v>
      </c>
      <c r="V38" s="247">
        <v>0</v>
      </c>
      <c r="W38" s="247">
        <v>0</v>
      </c>
      <c r="X38" s="247">
        <v>0</v>
      </c>
      <c r="Y38" s="247">
        <v>0</v>
      </c>
      <c r="Z38" s="247">
        <v>0</v>
      </c>
      <c r="AA38" s="170">
        <v>0</v>
      </c>
      <c r="AB38" s="328"/>
    </row>
    <row r="39" spans="1:28">
      <c r="A39" s="312" t="s">
        <v>417</v>
      </c>
      <c r="B39" s="126">
        <v>1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247">
        <v>0</v>
      </c>
      <c r="U39" s="247">
        <v>1</v>
      </c>
      <c r="V39" s="247">
        <v>0</v>
      </c>
      <c r="W39" s="247">
        <v>0</v>
      </c>
      <c r="X39" s="247">
        <v>1</v>
      </c>
      <c r="Y39" s="247">
        <v>0</v>
      </c>
      <c r="Z39" s="247">
        <v>0</v>
      </c>
      <c r="AA39" s="170">
        <v>1250.8</v>
      </c>
      <c r="AB39" s="328"/>
    </row>
    <row r="40" spans="1:28">
      <c r="A40" s="312" t="s">
        <v>418</v>
      </c>
      <c r="B40" s="126">
        <v>1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247">
        <v>0</v>
      </c>
      <c r="U40" s="247">
        <v>1</v>
      </c>
      <c r="V40" s="247">
        <v>0</v>
      </c>
      <c r="W40" s="247">
        <v>0</v>
      </c>
      <c r="X40" s="247">
        <v>1</v>
      </c>
      <c r="Y40" s="247">
        <v>0</v>
      </c>
      <c r="Z40" s="247">
        <v>0</v>
      </c>
      <c r="AA40" s="170">
        <v>144.38</v>
      </c>
      <c r="AB40" s="328"/>
    </row>
    <row r="41" spans="1:28">
      <c r="A41" s="312" t="s">
        <v>419</v>
      </c>
      <c r="B41" s="126">
        <v>1</v>
      </c>
      <c r="C41" s="168">
        <v>1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247">
        <v>1</v>
      </c>
      <c r="U41" s="247">
        <v>0</v>
      </c>
      <c r="V41" s="247">
        <v>0</v>
      </c>
      <c r="W41" s="247">
        <v>0</v>
      </c>
      <c r="X41" s="247">
        <v>0</v>
      </c>
      <c r="Y41" s="247">
        <v>0</v>
      </c>
      <c r="Z41" s="247">
        <v>1</v>
      </c>
      <c r="AA41" s="170">
        <v>1295.2</v>
      </c>
      <c r="AB41" s="328"/>
    </row>
    <row r="42" spans="1:28">
      <c r="A42" s="312" t="s">
        <v>420</v>
      </c>
      <c r="B42" s="126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247">
        <v>0</v>
      </c>
      <c r="U42" s="247">
        <v>0</v>
      </c>
      <c r="V42" s="247">
        <v>0</v>
      </c>
      <c r="W42" s="247">
        <v>0</v>
      </c>
      <c r="X42" s="247">
        <v>0</v>
      </c>
      <c r="Y42" s="247">
        <v>0</v>
      </c>
      <c r="Z42" s="247">
        <v>0</v>
      </c>
      <c r="AA42" s="170">
        <v>0</v>
      </c>
      <c r="AB42" s="328"/>
    </row>
    <row r="43" spans="1:28" ht="13.5">
      <c r="A43" s="316" t="s">
        <v>421</v>
      </c>
      <c r="B43" s="200">
        <f>SUM(B36:B42)</f>
        <v>3</v>
      </c>
      <c r="C43" s="172">
        <f t="shared" ref="C43:AA43" si="3">SUM(C36:C42)</f>
        <v>1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2">
        <f t="shared" si="3"/>
        <v>0</v>
      </c>
      <c r="I43" s="172">
        <f t="shared" si="3"/>
        <v>0</v>
      </c>
      <c r="J43" s="172">
        <f t="shared" si="3"/>
        <v>0</v>
      </c>
      <c r="K43" s="172">
        <f t="shared" si="3"/>
        <v>0</v>
      </c>
      <c r="L43" s="172">
        <f t="shared" si="3"/>
        <v>0</v>
      </c>
      <c r="M43" s="172">
        <f t="shared" si="3"/>
        <v>0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1</v>
      </c>
      <c r="U43" s="172">
        <f t="shared" si="3"/>
        <v>2</v>
      </c>
      <c r="V43" s="172">
        <f t="shared" si="3"/>
        <v>0</v>
      </c>
      <c r="W43" s="172">
        <f t="shared" si="3"/>
        <v>0</v>
      </c>
      <c r="X43" s="172">
        <f t="shared" si="3"/>
        <v>2</v>
      </c>
      <c r="Y43" s="172">
        <f t="shared" si="3"/>
        <v>0</v>
      </c>
      <c r="Z43" s="172">
        <f t="shared" si="3"/>
        <v>1</v>
      </c>
      <c r="AA43" s="174">
        <f t="shared" si="3"/>
        <v>2690.38</v>
      </c>
      <c r="AB43" s="328"/>
    </row>
    <row r="44" spans="1:28">
      <c r="A44" s="312" t="s">
        <v>422</v>
      </c>
      <c r="B44" s="126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247">
        <v>0</v>
      </c>
      <c r="U44" s="247">
        <v>0</v>
      </c>
      <c r="V44" s="247">
        <v>0</v>
      </c>
      <c r="W44" s="247">
        <v>0</v>
      </c>
      <c r="X44" s="247">
        <v>0</v>
      </c>
      <c r="Y44" s="247">
        <v>0</v>
      </c>
      <c r="Z44" s="247">
        <v>0</v>
      </c>
      <c r="AA44" s="170">
        <v>0</v>
      </c>
      <c r="AB44" s="328"/>
    </row>
    <row r="45" spans="1:28">
      <c r="A45" s="312" t="s">
        <v>423</v>
      </c>
      <c r="B45" s="126">
        <v>1</v>
      </c>
      <c r="C45" s="168">
        <v>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247">
        <v>0</v>
      </c>
      <c r="U45" s="247">
        <v>1</v>
      </c>
      <c r="V45" s="247">
        <v>0</v>
      </c>
      <c r="W45" s="247">
        <v>0</v>
      </c>
      <c r="X45" s="247">
        <v>0</v>
      </c>
      <c r="Y45" s="247">
        <v>0</v>
      </c>
      <c r="Z45" s="247">
        <v>1</v>
      </c>
      <c r="AA45" s="170">
        <v>266</v>
      </c>
      <c r="AB45" s="328"/>
    </row>
    <row r="46" spans="1:28">
      <c r="A46" s="312" t="s">
        <v>424</v>
      </c>
      <c r="B46" s="126">
        <v>1</v>
      </c>
      <c r="C46" s="168">
        <v>0</v>
      </c>
      <c r="D46" s="168">
        <v>1</v>
      </c>
      <c r="E46" s="168">
        <v>1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247">
        <v>1</v>
      </c>
      <c r="U46" s="247">
        <v>0</v>
      </c>
      <c r="V46" s="247">
        <v>0</v>
      </c>
      <c r="W46" s="247">
        <v>0</v>
      </c>
      <c r="X46" s="247">
        <v>0</v>
      </c>
      <c r="Y46" s="247">
        <v>0</v>
      </c>
      <c r="Z46" s="247">
        <v>1</v>
      </c>
      <c r="AA46" s="170">
        <v>1327.76</v>
      </c>
      <c r="AB46" s="328"/>
    </row>
    <row r="47" spans="1:28">
      <c r="A47" s="312" t="s">
        <v>425</v>
      </c>
      <c r="B47" s="126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247">
        <v>0</v>
      </c>
      <c r="U47" s="247">
        <v>0</v>
      </c>
      <c r="V47" s="247">
        <v>0</v>
      </c>
      <c r="W47" s="247">
        <v>0</v>
      </c>
      <c r="X47" s="247">
        <v>0</v>
      </c>
      <c r="Y47" s="247">
        <v>0</v>
      </c>
      <c r="Z47" s="247">
        <v>0</v>
      </c>
      <c r="AA47" s="170">
        <v>0</v>
      </c>
      <c r="AB47" s="328"/>
    </row>
    <row r="48" spans="1:28">
      <c r="A48" s="312" t="s">
        <v>426</v>
      </c>
      <c r="B48" s="126">
        <v>4</v>
      </c>
      <c r="C48" s="168">
        <v>1</v>
      </c>
      <c r="D48" s="168">
        <v>4</v>
      </c>
      <c r="E48" s="168">
        <v>0</v>
      </c>
      <c r="F48" s="168">
        <v>0</v>
      </c>
      <c r="G48" s="168">
        <v>2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2</v>
      </c>
      <c r="P48" s="168">
        <v>0</v>
      </c>
      <c r="Q48" s="168">
        <v>0</v>
      </c>
      <c r="R48" s="168">
        <v>0</v>
      </c>
      <c r="S48" s="168">
        <v>0</v>
      </c>
      <c r="T48" s="247">
        <v>0</v>
      </c>
      <c r="U48" s="247">
        <v>4</v>
      </c>
      <c r="V48" s="247">
        <v>0</v>
      </c>
      <c r="W48" s="247">
        <v>0</v>
      </c>
      <c r="X48" s="247">
        <v>0</v>
      </c>
      <c r="Y48" s="247">
        <v>0</v>
      </c>
      <c r="Z48" s="247">
        <v>4</v>
      </c>
      <c r="AA48" s="170">
        <v>5165.5200000000004</v>
      </c>
      <c r="AB48" s="328"/>
    </row>
    <row r="49" spans="1:28">
      <c r="A49" s="312" t="s">
        <v>427</v>
      </c>
      <c r="B49" s="126">
        <v>4</v>
      </c>
      <c r="C49" s="168">
        <v>1</v>
      </c>
      <c r="D49" s="168">
        <v>1</v>
      </c>
      <c r="E49" s="168">
        <v>0</v>
      </c>
      <c r="F49" s="168">
        <v>0</v>
      </c>
      <c r="G49" s="168">
        <v>1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247">
        <v>0</v>
      </c>
      <c r="U49" s="247">
        <v>4</v>
      </c>
      <c r="V49" s="247">
        <v>0</v>
      </c>
      <c r="W49" s="247">
        <v>0</v>
      </c>
      <c r="X49" s="247">
        <v>3</v>
      </c>
      <c r="Y49" s="247">
        <v>0</v>
      </c>
      <c r="Z49" s="247">
        <v>1</v>
      </c>
      <c r="AA49" s="170">
        <v>4226.0200000000004</v>
      </c>
      <c r="AB49" s="328"/>
    </row>
    <row r="50" spans="1:28">
      <c r="A50" s="312" t="s">
        <v>428</v>
      </c>
      <c r="B50" s="126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247">
        <v>0</v>
      </c>
      <c r="U50" s="247">
        <v>0</v>
      </c>
      <c r="V50" s="247">
        <v>0</v>
      </c>
      <c r="W50" s="247">
        <v>0</v>
      </c>
      <c r="X50" s="247">
        <v>0</v>
      </c>
      <c r="Y50" s="247">
        <v>0</v>
      </c>
      <c r="Z50" s="247">
        <v>0</v>
      </c>
      <c r="AA50" s="170">
        <v>0</v>
      </c>
      <c r="AB50" s="328"/>
    </row>
    <row r="51" spans="1:28">
      <c r="A51" s="312" t="s">
        <v>429</v>
      </c>
      <c r="B51" s="126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247">
        <v>0</v>
      </c>
      <c r="U51" s="247">
        <v>0</v>
      </c>
      <c r="V51" s="247">
        <v>0</v>
      </c>
      <c r="W51" s="247">
        <v>0</v>
      </c>
      <c r="X51" s="247">
        <v>0</v>
      </c>
      <c r="Y51" s="247">
        <v>0</v>
      </c>
      <c r="Z51" s="247">
        <v>0</v>
      </c>
      <c r="AA51" s="170">
        <v>0</v>
      </c>
      <c r="AB51" s="328"/>
    </row>
    <row r="52" spans="1:28">
      <c r="A52" s="312" t="s">
        <v>430</v>
      </c>
      <c r="B52" s="126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247">
        <v>0</v>
      </c>
      <c r="U52" s="247">
        <v>0</v>
      </c>
      <c r="V52" s="247">
        <v>0</v>
      </c>
      <c r="W52" s="247">
        <v>0</v>
      </c>
      <c r="X52" s="247">
        <v>0</v>
      </c>
      <c r="Y52" s="247">
        <v>0</v>
      </c>
      <c r="Z52" s="247">
        <v>0</v>
      </c>
      <c r="AA52" s="170">
        <v>0</v>
      </c>
      <c r="AB52" s="328"/>
    </row>
    <row r="53" spans="1:28">
      <c r="A53" s="312" t="s">
        <v>431</v>
      </c>
      <c r="B53" s="126">
        <v>1</v>
      </c>
      <c r="C53" s="168">
        <v>1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247">
        <v>1</v>
      </c>
      <c r="U53" s="247">
        <v>0</v>
      </c>
      <c r="V53" s="247">
        <v>0</v>
      </c>
      <c r="W53" s="247">
        <v>0</v>
      </c>
      <c r="X53" s="247">
        <v>0</v>
      </c>
      <c r="Y53" s="247">
        <v>1</v>
      </c>
      <c r="Z53" s="247">
        <v>0</v>
      </c>
      <c r="AA53" s="170">
        <v>845.7</v>
      </c>
      <c r="AB53" s="328"/>
    </row>
    <row r="54" spans="1:28">
      <c r="A54" s="312" t="s">
        <v>432</v>
      </c>
      <c r="B54" s="126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247">
        <v>0</v>
      </c>
      <c r="U54" s="247">
        <v>0</v>
      </c>
      <c r="V54" s="247">
        <v>0</v>
      </c>
      <c r="W54" s="247">
        <v>0</v>
      </c>
      <c r="X54" s="247">
        <v>0</v>
      </c>
      <c r="Y54" s="247">
        <v>0</v>
      </c>
      <c r="Z54" s="247">
        <v>0</v>
      </c>
      <c r="AA54" s="170">
        <v>0</v>
      </c>
      <c r="AB54" s="328"/>
    </row>
    <row r="55" spans="1:28" ht="13.5">
      <c r="A55" s="316" t="s">
        <v>433</v>
      </c>
      <c r="B55" s="200">
        <f>SUM(B44:B54)</f>
        <v>11</v>
      </c>
      <c r="C55" s="172">
        <f t="shared" ref="C55:AA55" si="4">SUM(C44:C54)</f>
        <v>4</v>
      </c>
      <c r="D55" s="172">
        <f t="shared" si="4"/>
        <v>6</v>
      </c>
      <c r="E55" s="172">
        <f t="shared" si="4"/>
        <v>1</v>
      </c>
      <c r="F55" s="172">
        <f t="shared" si="4"/>
        <v>0</v>
      </c>
      <c r="G55" s="172">
        <f t="shared" si="4"/>
        <v>3</v>
      </c>
      <c r="H55" s="172">
        <f t="shared" si="4"/>
        <v>0</v>
      </c>
      <c r="I55" s="172">
        <f t="shared" si="4"/>
        <v>0</v>
      </c>
      <c r="J55" s="172">
        <f t="shared" si="4"/>
        <v>0</v>
      </c>
      <c r="K55" s="172">
        <f t="shared" si="4"/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2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2</v>
      </c>
      <c r="U55" s="172">
        <f t="shared" si="4"/>
        <v>9</v>
      </c>
      <c r="V55" s="172">
        <f t="shared" si="4"/>
        <v>0</v>
      </c>
      <c r="W55" s="172">
        <f t="shared" si="4"/>
        <v>0</v>
      </c>
      <c r="X55" s="172">
        <f t="shared" si="4"/>
        <v>3</v>
      </c>
      <c r="Y55" s="172">
        <f t="shared" si="4"/>
        <v>1</v>
      </c>
      <c r="Z55" s="172">
        <f t="shared" si="4"/>
        <v>7</v>
      </c>
      <c r="AA55" s="174">
        <f t="shared" si="4"/>
        <v>11831.000000000002</v>
      </c>
      <c r="AB55" s="328"/>
    </row>
    <row r="56" spans="1:28">
      <c r="A56" s="312" t="s">
        <v>434</v>
      </c>
      <c r="B56" s="126">
        <v>1</v>
      </c>
      <c r="C56" s="168">
        <v>1</v>
      </c>
      <c r="D56" s="168">
        <v>1</v>
      </c>
      <c r="E56" s="168">
        <v>1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247">
        <v>1</v>
      </c>
      <c r="U56" s="247">
        <v>0</v>
      </c>
      <c r="V56" s="247">
        <v>0</v>
      </c>
      <c r="W56" s="247">
        <v>0</v>
      </c>
      <c r="X56" s="247">
        <v>1</v>
      </c>
      <c r="Y56" s="247">
        <v>0</v>
      </c>
      <c r="Z56" s="247">
        <v>0</v>
      </c>
      <c r="AA56" s="170">
        <v>1150</v>
      </c>
      <c r="AB56" s="328"/>
    </row>
    <row r="57" spans="1:28">
      <c r="A57" s="312" t="s">
        <v>435</v>
      </c>
      <c r="B57" s="126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247">
        <v>0</v>
      </c>
      <c r="U57" s="247">
        <v>0</v>
      </c>
      <c r="V57" s="247">
        <v>0</v>
      </c>
      <c r="W57" s="247">
        <v>0</v>
      </c>
      <c r="X57" s="247">
        <v>0</v>
      </c>
      <c r="Y57" s="247">
        <v>0</v>
      </c>
      <c r="Z57" s="247">
        <v>0</v>
      </c>
      <c r="AA57" s="170">
        <v>0</v>
      </c>
      <c r="AB57" s="328"/>
    </row>
    <row r="58" spans="1:28">
      <c r="A58" s="312" t="s">
        <v>436</v>
      </c>
      <c r="B58" s="126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247">
        <v>0</v>
      </c>
      <c r="U58" s="247">
        <v>0</v>
      </c>
      <c r="V58" s="247">
        <v>0</v>
      </c>
      <c r="W58" s="247">
        <v>0</v>
      </c>
      <c r="X58" s="247">
        <v>0</v>
      </c>
      <c r="Y58" s="247">
        <v>0</v>
      </c>
      <c r="Z58" s="247">
        <v>0</v>
      </c>
      <c r="AA58" s="170">
        <v>0</v>
      </c>
      <c r="AB58" s="328"/>
    </row>
    <row r="59" spans="1:28">
      <c r="A59" s="312" t="s">
        <v>437</v>
      </c>
      <c r="B59" s="126">
        <v>1</v>
      </c>
      <c r="C59" s="168">
        <v>1</v>
      </c>
      <c r="D59" s="168">
        <v>1</v>
      </c>
      <c r="E59" s="168">
        <v>0</v>
      </c>
      <c r="F59" s="168">
        <v>0</v>
      </c>
      <c r="G59" s="168">
        <v>1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247">
        <v>0</v>
      </c>
      <c r="U59" s="247">
        <v>1</v>
      </c>
      <c r="V59" s="247">
        <v>0</v>
      </c>
      <c r="W59" s="247">
        <v>0</v>
      </c>
      <c r="X59" s="247">
        <v>0</v>
      </c>
      <c r="Y59" s="247">
        <v>0</v>
      </c>
      <c r="Z59" s="247">
        <v>1</v>
      </c>
      <c r="AA59" s="170">
        <v>1327.76</v>
      </c>
      <c r="AB59" s="328"/>
    </row>
    <row r="60" spans="1:28">
      <c r="A60" s="312" t="s">
        <v>438</v>
      </c>
      <c r="B60" s="126">
        <v>2</v>
      </c>
      <c r="C60" s="168">
        <v>2</v>
      </c>
      <c r="D60" s="168">
        <v>1</v>
      </c>
      <c r="E60" s="168">
        <v>1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247">
        <v>1</v>
      </c>
      <c r="U60" s="247">
        <v>1</v>
      </c>
      <c r="V60" s="247">
        <v>0</v>
      </c>
      <c r="W60" s="247">
        <v>0</v>
      </c>
      <c r="X60" s="247">
        <v>0</v>
      </c>
      <c r="Y60" s="247">
        <v>0</v>
      </c>
      <c r="Z60" s="247">
        <v>2</v>
      </c>
      <c r="AA60" s="170">
        <v>1219.69</v>
      </c>
      <c r="AB60" s="328"/>
    </row>
    <row r="61" spans="1:28">
      <c r="A61" s="312" t="s">
        <v>439</v>
      </c>
      <c r="B61" s="126">
        <v>1</v>
      </c>
      <c r="C61" s="168">
        <v>1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247">
        <v>0</v>
      </c>
      <c r="U61" s="247">
        <v>1</v>
      </c>
      <c r="V61" s="247">
        <v>0</v>
      </c>
      <c r="W61" s="247">
        <v>0</v>
      </c>
      <c r="X61" s="247">
        <v>0</v>
      </c>
      <c r="Y61" s="247">
        <v>0</v>
      </c>
      <c r="Z61" s="247">
        <v>1</v>
      </c>
      <c r="AA61" s="170">
        <v>160.22999999999999</v>
      </c>
      <c r="AB61" s="328"/>
    </row>
    <row r="62" spans="1:28">
      <c r="A62" s="312" t="s">
        <v>440</v>
      </c>
      <c r="B62" s="126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247">
        <v>0</v>
      </c>
      <c r="U62" s="247">
        <v>0</v>
      </c>
      <c r="V62" s="247">
        <v>0</v>
      </c>
      <c r="W62" s="247">
        <v>0</v>
      </c>
      <c r="X62" s="247">
        <v>0</v>
      </c>
      <c r="Y62" s="247">
        <v>0</v>
      </c>
      <c r="Z62" s="247">
        <v>0</v>
      </c>
      <c r="AA62" s="170">
        <v>0</v>
      </c>
      <c r="AB62" s="328"/>
    </row>
    <row r="63" spans="1:28">
      <c r="A63" s="312" t="s">
        <v>441</v>
      </c>
      <c r="B63" s="126">
        <v>3</v>
      </c>
      <c r="C63" s="168">
        <v>2</v>
      </c>
      <c r="D63" s="168">
        <v>1</v>
      </c>
      <c r="E63" s="168">
        <v>0</v>
      </c>
      <c r="F63" s="168">
        <v>0</v>
      </c>
      <c r="G63" s="168">
        <v>1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247">
        <v>0</v>
      </c>
      <c r="U63" s="247">
        <v>3</v>
      </c>
      <c r="V63" s="247">
        <v>0</v>
      </c>
      <c r="W63" s="247">
        <v>2</v>
      </c>
      <c r="X63" s="247">
        <v>1</v>
      </c>
      <c r="Y63" s="247">
        <v>0</v>
      </c>
      <c r="Z63" s="247">
        <v>0</v>
      </c>
      <c r="AA63" s="170">
        <v>3305.08</v>
      </c>
      <c r="AB63" s="328"/>
    </row>
    <row r="64" spans="1:28">
      <c r="A64" s="312" t="s">
        <v>442</v>
      </c>
      <c r="B64" s="126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247">
        <v>0</v>
      </c>
      <c r="U64" s="247">
        <v>0</v>
      </c>
      <c r="V64" s="247">
        <v>0</v>
      </c>
      <c r="W64" s="247">
        <v>0</v>
      </c>
      <c r="X64" s="247">
        <v>0</v>
      </c>
      <c r="Y64" s="247">
        <v>0</v>
      </c>
      <c r="Z64" s="247">
        <v>0</v>
      </c>
      <c r="AA64" s="170">
        <v>0</v>
      </c>
      <c r="AB64" s="328"/>
    </row>
    <row r="65" spans="1:28">
      <c r="A65" s="312" t="s">
        <v>443</v>
      </c>
      <c r="B65" s="126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247">
        <v>0</v>
      </c>
      <c r="U65" s="247">
        <v>0</v>
      </c>
      <c r="V65" s="247">
        <v>0</v>
      </c>
      <c r="W65" s="247">
        <v>0</v>
      </c>
      <c r="X65" s="247">
        <v>0</v>
      </c>
      <c r="Y65" s="247">
        <v>0</v>
      </c>
      <c r="Z65" s="247">
        <v>0</v>
      </c>
      <c r="AA65" s="170">
        <v>0</v>
      </c>
      <c r="AB65" s="328"/>
    </row>
    <row r="66" spans="1:28">
      <c r="A66" s="312" t="s">
        <v>444</v>
      </c>
      <c r="B66" s="126">
        <v>2</v>
      </c>
      <c r="C66" s="168">
        <v>1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247">
        <v>0</v>
      </c>
      <c r="U66" s="247">
        <v>2</v>
      </c>
      <c r="V66" s="247">
        <v>0</v>
      </c>
      <c r="W66" s="247">
        <v>0</v>
      </c>
      <c r="X66" s="247">
        <v>2</v>
      </c>
      <c r="Y66" s="247">
        <v>0</v>
      </c>
      <c r="Z66" s="247">
        <v>0</v>
      </c>
      <c r="AA66" s="170">
        <v>1642.05</v>
      </c>
      <c r="AB66" s="328"/>
    </row>
    <row r="67" spans="1:28">
      <c r="A67" s="312" t="s">
        <v>445</v>
      </c>
      <c r="B67" s="126">
        <v>1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247">
        <v>0</v>
      </c>
      <c r="U67" s="247">
        <v>1</v>
      </c>
      <c r="V67" s="247">
        <v>0</v>
      </c>
      <c r="W67" s="247">
        <v>0</v>
      </c>
      <c r="X67" s="247">
        <v>1</v>
      </c>
      <c r="Y67" s="247">
        <v>0</v>
      </c>
      <c r="Z67" s="247">
        <v>0</v>
      </c>
      <c r="AA67" s="170">
        <v>1327.76</v>
      </c>
      <c r="AB67" s="328"/>
    </row>
    <row r="68" spans="1:28">
      <c r="A68" s="312" t="s">
        <v>446</v>
      </c>
      <c r="B68" s="126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247">
        <v>0</v>
      </c>
      <c r="U68" s="247">
        <v>0</v>
      </c>
      <c r="V68" s="247">
        <v>0</v>
      </c>
      <c r="W68" s="247">
        <v>0</v>
      </c>
      <c r="X68" s="247">
        <v>0</v>
      </c>
      <c r="Y68" s="247">
        <v>0</v>
      </c>
      <c r="Z68" s="247">
        <v>0</v>
      </c>
      <c r="AA68" s="170">
        <v>0</v>
      </c>
      <c r="AB68" s="328"/>
    </row>
    <row r="69" spans="1:28" ht="13.5">
      <c r="A69" s="316" t="s">
        <v>447</v>
      </c>
      <c r="B69" s="200">
        <f>SUM(B56:B68)</f>
        <v>11</v>
      </c>
      <c r="C69" s="172">
        <f t="shared" ref="C69:AA69" si="5">SUM(C56:C68)</f>
        <v>8</v>
      </c>
      <c r="D69" s="172">
        <f t="shared" si="5"/>
        <v>4</v>
      </c>
      <c r="E69" s="172">
        <f t="shared" si="5"/>
        <v>2</v>
      </c>
      <c r="F69" s="172">
        <f t="shared" si="5"/>
        <v>0</v>
      </c>
      <c r="G69" s="172">
        <f t="shared" si="5"/>
        <v>2</v>
      </c>
      <c r="H69" s="172">
        <f t="shared" si="5"/>
        <v>0</v>
      </c>
      <c r="I69" s="172">
        <f t="shared" si="5"/>
        <v>0</v>
      </c>
      <c r="J69" s="172">
        <f t="shared" si="5"/>
        <v>0</v>
      </c>
      <c r="K69" s="172">
        <f t="shared" si="5"/>
        <v>0</v>
      </c>
      <c r="L69" s="172">
        <f t="shared" si="5"/>
        <v>0</v>
      </c>
      <c r="M69" s="172">
        <f t="shared" si="5"/>
        <v>0</v>
      </c>
      <c r="N69" s="172">
        <f t="shared" si="5"/>
        <v>0</v>
      </c>
      <c r="O69" s="172">
        <f t="shared" si="5"/>
        <v>0</v>
      </c>
      <c r="P69" s="172">
        <f t="shared" si="5"/>
        <v>0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2</v>
      </c>
      <c r="U69" s="172">
        <f t="shared" si="5"/>
        <v>9</v>
      </c>
      <c r="V69" s="172">
        <f t="shared" si="5"/>
        <v>0</v>
      </c>
      <c r="W69" s="172">
        <f t="shared" si="5"/>
        <v>2</v>
      </c>
      <c r="X69" s="172">
        <f t="shared" si="5"/>
        <v>5</v>
      </c>
      <c r="Y69" s="172">
        <f t="shared" si="5"/>
        <v>0</v>
      </c>
      <c r="Z69" s="172">
        <f t="shared" si="5"/>
        <v>4</v>
      </c>
      <c r="AA69" s="174">
        <f t="shared" si="5"/>
        <v>10132.57</v>
      </c>
      <c r="AB69" s="328"/>
    </row>
    <row r="70" spans="1:28">
      <c r="A70" s="312" t="s">
        <v>448</v>
      </c>
      <c r="B70" s="126">
        <v>1</v>
      </c>
      <c r="C70" s="168">
        <v>0</v>
      </c>
      <c r="D70" s="168">
        <v>1</v>
      </c>
      <c r="E70" s="168">
        <v>1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247">
        <v>0</v>
      </c>
      <c r="U70" s="247">
        <v>1</v>
      </c>
      <c r="V70" s="247">
        <v>0</v>
      </c>
      <c r="W70" s="247">
        <v>0</v>
      </c>
      <c r="X70" s="247">
        <v>0</v>
      </c>
      <c r="Y70" s="247">
        <v>0</v>
      </c>
      <c r="Z70" s="247">
        <v>1</v>
      </c>
      <c r="AA70" s="170">
        <v>1327.76</v>
      </c>
      <c r="AB70" s="328"/>
    </row>
    <row r="71" spans="1:28">
      <c r="A71" s="312" t="s">
        <v>449</v>
      </c>
      <c r="B71" s="126">
        <v>3</v>
      </c>
      <c r="C71" s="168">
        <v>2</v>
      </c>
      <c r="D71" s="168">
        <v>2</v>
      </c>
      <c r="E71" s="168">
        <v>1</v>
      </c>
      <c r="F71" s="168">
        <v>0</v>
      </c>
      <c r="G71" s="168">
        <v>1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247">
        <v>1</v>
      </c>
      <c r="U71" s="247">
        <v>2</v>
      </c>
      <c r="V71" s="247">
        <v>0</v>
      </c>
      <c r="W71" s="247">
        <v>0</v>
      </c>
      <c r="X71" s="247">
        <v>0</v>
      </c>
      <c r="Y71" s="247">
        <v>0</v>
      </c>
      <c r="Z71" s="247">
        <v>3</v>
      </c>
      <c r="AA71" s="170">
        <v>3689.76</v>
      </c>
      <c r="AB71" s="328"/>
    </row>
    <row r="72" spans="1:28">
      <c r="A72" s="312" t="s">
        <v>450</v>
      </c>
      <c r="B72" s="126">
        <v>2</v>
      </c>
      <c r="C72" s="168">
        <v>2</v>
      </c>
      <c r="D72" s="168">
        <v>1</v>
      </c>
      <c r="E72" s="168">
        <v>0</v>
      </c>
      <c r="F72" s="168">
        <v>1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1</v>
      </c>
      <c r="P72" s="168">
        <v>0</v>
      </c>
      <c r="Q72" s="168">
        <v>0</v>
      </c>
      <c r="R72" s="168">
        <v>0</v>
      </c>
      <c r="S72" s="168">
        <v>0</v>
      </c>
      <c r="T72" s="247">
        <v>0</v>
      </c>
      <c r="U72" s="247">
        <v>1</v>
      </c>
      <c r="V72" s="247">
        <v>1</v>
      </c>
      <c r="W72" s="247">
        <v>0</v>
      </c>
      <c r="X72" s="247">
        <v>0</v>
      </c>
      <c r="Y72" s="247">
        <v>0</v>
      </c>
      <c r="Z72" s="247">
        <v>2</v>
      </c>
      <c r="AA72" s="170">
        <v>2089.7600000000002</v>
      </c>
      <c r="AB72" s="328"/>
    </row>
    <row r="73" spans="1:28">
      <c r="A73" s="312" t="s">
        <v>451</v>
      </c>
      <c r="B73" s="126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170">
        <v>0</v>
      </c>
      <c r="AB73" s="328"/>
    </row>
    <row r="74" spans="1:28">
      <c r="A74" s="312" t="s">
        <v>452</v>
      </c>
      <c r="B74" s="126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0</v>
      </c>
      <c r="Y74" s="247">
        <v>0</v>
      </c>
      <c r="Z74" s="247">
        <v>0</v>
      </c>
      <c r="AA74" s="170">
        <v>0</v>
      </c>
      <c r="AB74" s="328"/>
    </row>
    <row r="75" spans="1:28">
      <c r="A75" s="312" t="s">
        <v>453</v>
      </c>
      <c r="B75" s="126">
        <v>3</v>
      </c>
      <c r="C75" s="168">
        <v>2</v>
      </c>
      <c r="D75" s="168">
        <v>1</v>
      </c>
      <c r="E75" s="168">
        <v>1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247">
        <v>0</v>
      </c>
      <c r="U75" s="247">
        <v>3</v>
      </c>
      <c r="V75" s="247">
        <v>0</v>
      </c>
      <c r="W75" s="247">
        <v>0</v>
      </c>
      <c r="X75" s="247">
        <v>0</v>
      </c>
      <c r="Y75" s="247">
        <v>0</v>
      </c>
      <c r="Z75" s="247">
        <v>3</v>
      </c>
      <c r="AA75" s="170">
        <v>2352.56</v>
      </c>
      <c r="AB75" s="328"/>
    </row>
    <row r="76" spans="1:28">
      <c r="A76" s="312" t="s">
        <v>454</v>
      </c>
      <c r="B76" s="126">
        <v>5</v>
      </c>
      <c r="C76" s="168">
        <v>4</v>
      </c>
      <c r="D76" s="168">
        <v>1</v>
      </c>
      <c r="E76" s="168">
        <v>0</v>
      </c>
      <c r="F76" s="168">
        <v>1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247">
        <v>0</v>
      </c>
      <c r="U76" s="247">
        <v>4</v>
      </c>
      <c r="V76" s="247">
        <v>1</v>
      </c>
      <c r="W76" s="247">
        <v>0</v>
      </c>
      <c r="X76" s="247">
        <v>2</v>
      </c>
      <c r="Y76" s="247">
        <v>0</v>
      </c>
      <c r="Z76" s="247">
        <v>3</v>
      </c>
      <c r="AA76" s="170">
        <v>4142.38</v>
      </c>
      <c r="AB76" s="328"/>
    </row>
    <row r="77" spans="1:28">
      <c r="A77" s="312" t="s">
        <v>455</v>
      </c>
      <c r="B77" s="126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247">
        <v>0</v>
      </c>
      <c r="U77" s="247">
        <v>0</v>
      </c>
      <c r="V77" s="247">
        <v>0</v>
      </c>
      <c r="W77" s="247">
        <v>0</v>
      </c>
      <c r="X77" s="247">
        <v>0</v>
      </c>
      <c r="Y77" s="247">
        <v>0</v>
      </c>
      <c r="Z77" s="247">
        <v>0</v>
      </c>
      <c r="AA77" s="170">
        <v>0</v>
      </c>
      <c r="AB77" s="328"/>
    </row>
    <row r="78" spans="1:28">
      <c r="A78" s="312" t="s">
        <v>456</v>
      </c>
      <c r="B78" s="126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170">
        <v>0</v>
      </c>
      <c r="AB78" s="328"/>
    </row>
    <row r="79" spans="1:28">
      <c r="A79" s="312" t="s">
        <v>457</v>
      </c>
      <c r="B79" s="126">
        <v>1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247">
        <v>0</v>
      </c>
      <c r="U79" s="247">
        <v>1</v>
      </c>
      <c r="V79" s="247">
        <v>0</v>
      </c>
      <c r="W79" s="247">
        <v>0</v>
      </c>
      <c r="X79" s="247">
        <v>1</v>
      </c>
      <c r="Y79" s="247">
        <v>0</v>
      </c>
      <c r="Z79" s="247">
        <v>0</v>
      </c>
      <c r="AA79" s="170">
        <v>1232.3</v>
      </c>
      <c r="AB79" s="328"/>
    </row>
    <row r="80" spans="1:28">
      <c r="A80" s="312" t="s">
        <v>458</v>
      </c>
      <c r="B80" s="126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247">
        <v>0</v>
      </c>
      <c r="U80" s="247">
        <v>0</v>
      </c>
      <c r="V80" s="247">
        <v>0</v>
      </c>
      <c r="W80" s="247">
        <v>0</v>
      </c>
      <c r="X80" s="247">
        <v>0</v>
      </c>
      <c r="Y80" s="247">
        <v>0</v>
      </c>
      <c r="Z80" s="247">
        <v>0</v>
      </c>
      <c r="AA80" s="170">
        <v>0</v>
      </c>
      <c r="AB80" s="328"/>
    </row>
    <row r="81" spans="1:28">
      <c r="A81" s="312" t="s">
        <v>459</v>
      </c>
      <c r="B81" s="126">
        <v>1</v>
      </c>
      <c r="C81" s="168">
        <v>1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247">
        <v>0</v>
      </c>
      <c r="U81" s="247">
        <v>1</v>
      </c>
      <c r="V81" s="247">
        <v>0</v>
      </c>
      <c r="W81" s="247">
        <v>0</v>
      </c>
      <c r="X81" s="247">
        <v>0</v>
      </c>
      <c r="Y81" s="247">
        <v>0</v>
      </c>
      <c r="Z81" s="247">
        <v>1</v>
      </c>
      <c r="AA81" s="170">
        <v>774.87</v>
      </c>
      <c r="AB81" s="328"/>
    </row>
    <row r="82" spans="1:28">
      <c r="A82" s="312" t="s">
        <v>460</v>
      </c>
      <c r="B82" s="126">
        <v>2</v>
      </c>
      <c r="C82" s="168">
        <v>2</v>
      </c>
      <c r="D82" s="168">
        <v>1</v>
      </c>
      <c r="E82" s="168">
        <v>1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247">
        <v>1</v>
      </c>
      <c r="U82" s="247">
        <v>1</v>
      </c>
      <c r="V82" s="247">
        <v>0</v>
      </c>
      <c r="W82" s="247">
        <v>0</v>
      </c>
      <c r="X82" s="247">
        <v>0</v>
      </c>
      <c r="Y82" s="247">
        <v>0</v>
      </c>
      <c r="Z82" s="247">
        <v>2</v>
      </c>
      <c r="AA82" s="170">
        <v>1980.28</v>
      </c>
      <c r="AB82" s="328"/>
    </row>
    <row r="83" spans="1:28" ht="13.5">
      <c r="A83" s="316" t="s">
        <v>461</v>
      </c>
      <c r="B83" s="200">
        <f>SUM(B70:B82)</f>
        <v>18</v>
      </c>
      <c r="C83" s="172">
        <f t="shared" ref="C83:AA83" si="6">SUM(C70:C82)</f>
        <v>13</v>
      </c>
      <c r="D83" s="172">
        <f t="shared" si="6"/>
        <v>7</v>
      </c>
      <c r="E83" s="172">
        <f t="shared" si="6"/>
        <v>4</v>
      </c>
      <c r="F83" s="172">
        <f t="shared" si="6"/>
        <v>2</v>
      </c>
      <c r="G83" s="172">
        <f t="shared" si="6"/>
        <v>1</v>
      </c>
      <c r="H83" s="172">
        <f t="shared" si="6"/>
        <v>0</v>
      </c>
      <c r="I83" s="172">
        <f t="shared" si="6"/>
        <v>0</v>
      </c>
      <c r="J83" s="172">
        <f t="shared" si="6"/>
        <v>0</v>
      </c>
      <c r="K83" s="172">
        <f t="shared" si="6"/>
        <v>0</v>
      </c>
      <c r="L83" s="172">
        <f t="shared" si="6"/>
        <v>0</v>
      </c>
      <c r="M83" s="172">
        <f t="shared" si="6"/>
        <v>0</v>
      </c>
      <c r="N83" s="172">
        <f t="shared" si="6"/>
        <v>0</v>
      </c>
      <c r="O83" s="172">
        <f t="shared" si="6"/>
        <v>1</v>
      </c>
      <c r="P83" s="172">
        <f t="shared" si="6"/>
        <v>0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2</v>
      </c>
      <c r="U83" s="172">
        <f t="shared" si="6"/>
        <v>14</v>
      </c>
      <c r="V83" s="172">
        <f t="shared" si="6"/>
        <v>2</v>
      </c>
      <c r="W83" s="172">
        <f t="shared" si="6"/>
        <v>0</v>
      </c>
      <c r="X83" s="172">
        <f t="shared" si="6"/>
        <v>3</v>
      </c>
      <c r="Y83" s="172">
        <f t="shared" si="6"/>
        <v>0</v>
      </c>
      <c r="Z83" s="172">
        <f t="shared" si="6"/>
        <v>15</v>
      </c>
      <c r="AA83" s="174">
        <f t="shared" si="6"/>
        <v>17589.670000000002</v>
      </c>
      <c r="AB83" s="328"/>
    </row>
    <row r="84" spans="1:28">
      <c r="A84" s="312" t="s">
        <v>462</v>
      </c>
      <c r="B84" s="126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247">
        <v>0</v>
      </c>
      <c r="U84" s="247">
        <v>0</v>
      </c>
      <c r="V84" s="247">
        <v>0</v>
      </c>
      <c r="W84" s="247">
        <v>0</v>
      </c>
      <c r="X84" s="247">
        <v>0</v>
      </c>
      <c r="Y84" s="247">
        <v>0</v>
      </c>
      <c r="Z84" s="247">
        <v>0</v>
      </c>
      <c r="AA84" s="170">
        <v>0</v>
      </c>
      <c r="AB84" s="328"/>
    </row>
    <row r="85" spans="1:28">
      <c r="A85" s="312" t="s">
        <v>463</v>
      </c>
      <c r="B85" s="126">
        <v>1</v>
      </c>
      <c r="C85" s="168">
        <v>0</v>
      </c>
      <c r="D85" s="168">
        <v>1</v>
      </c>
      <c r="E85" s="168">
        <v>0</v>
      </c>
      <c r="F85" s="168">
        <v>1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247">
        <v>0</v>
      </c>
      <c r="U85" s="247">
        <v>1</v>
      </c>
      <c r="V85" s="247">
        <v>0</v>
      </c>
      <c r="W85" s="247">
        <v>0</v>
      </c>
      <c r="X85" s="247">
        <v>0</v>
      </c>
      <c r="Y85" s="247">
        <v>0</v>
      </c>
      <c r="Z85" s="247">
        <v>1</v>
      </c>
      <c r="AA85" s="170">
        <v>1176</v>
      </c>
      <c r="AB85" s="328"/>
    </row>
    <row r="86" spans="1:28">
      <c r="A86" s="312" t="s">
        <v>464</v>
      </c>
      <c r="B86" s="126">
        <v>1</v>
      </c>
      <c r="C86" s="168">
        <v>1</v>
      </c>
      <c r="D86" s="168">
        <v>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1</v>
      </c>
      <c r="P86" s="168">
        <v>0</v>
      </c>
      <c r="Q86" s="168">
        <v>0</v>
      </c>
      <c r="R86" s="168">
        <v>0</v>
      </c>
      <c r="S86" s="168">
        <v>0</v>
      </c>
      <c r="T86" s="247">
        <v>0</v>
      </c>
      <c r="U86" s="247">
        <v>1</v>
      </c>
      <c r="V86" s="247">
        <v>0</v>
      </c>
      <c r="W86" s="247">
        <v>0</v>
      </c>
      <c r="X86" s="247">
        <v>0</v>
      </c>
      <c r="Y86" s="247">
        <v>0</v>
      </c>
      <c r="Z86" s="247">
        <v>1</v>
      </c>
      <c r="AA86" s="170">
        <v>853.6</v>
      </c>
      <c r="AB86" s="328"/>
    </row>
    <row r="87" spans="1:28">
      <c r="A87" s="312" t="s">
        <v>465</v>
      </c>
      <c r="B87" s="126">
        <v>2</v>
      </c>
      <c r="C87" s="168">
        <v>1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247">
        <v>0</v>
      </c>
      <c r="U87" s="247">
        <v>2</v>
      </c>
      <c r="V87" s="247">
        <v>0</v>
      </c>
      <c r="W87" s="247">
        <v>0</v>
      </c>
      <c r="X87" s="247">
        <v>2</v>
      </c>
      <c r="Y87" s="247">
        <v>0</v>
      </c>
      <c r="Z87" s="247">
        <v>0</v>
      </c>
      <c r="AA87" s="170">
        <v>1217</v>
      </c>
      <c r="AB87" s="328"/>
    </row>
    <row r="88" spans="1:28">
      <c r="A88" s="312" t="s">
        <v>466</v>
      </c>
      <c r="B88" s="126">
        <v>1</v>
      </c>
      <c r="C88" s="168">
        <v>1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247">
        <v>0</v>
      </c>
      <c r="U88" s="247">
        <v>1</v>
      </c>
      <c r="V88" s="247">
        <v>0</v>
      </c>
      <c r="W88" s="247">
        <v>0</v>
      </c>
      <c r="X88" s="247">
        <v>0</v>
      </c>
      <c r="Y88" s="247">
        <v>0</v>
      </c>
      <c r="Z88" s="247">
        <v>1</v>
      </c>
      <c r="AA88" s="170">
        <v>1216</v>
      </c>
      <c r="AB88" s="328"/>
    </row>
    <row r="89" spans="1:28">
      <c r="A89" s="312" t="s">
        <v>467</v>
      </c>
      <c r="B89" s="126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247">
        <v>0</v>
      </c>
      <c r="U89" s="247">
        <v>0</v>
      </c>
      <c r="V89" s="247">
        <v>0</v>
      </c>
      <c r="W89" s="247">
        <v>0</v>
      </c>
      <c r="X89" s="247">
        <v>0</v>
      </c>
      <c r="Y89" s="247">
        <v>0</v>
      </c>
      <c r="Z89" s="247">
        <v>0</v>
      </c>
      <c r="AA89" s="170">
        <v>0</v>
      </c>
      <c r="AB89" s="328"/>
    </row>
    <row r="90" spans="1:28">
      <c r="A90" s="312" t="s">
        <v>468</v>
      </c>
      <c r="B90" s="126">
        <v>1</v>
      </c>
      <c r="C90" s="168">
        <v>1</v>
      </c>
      <c r="D90" s="168">
        <v>1</v>
      </c>
      <c r="E90" s="168">
        <v>0</v>
      </c>
      <c r="F90" s="168">
        <v>0</v>
      </c>
      <c r="G90" s="168">
        <v>1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247">
        <v>0</v>
      </c>
      <c r="U90" s="247">
        <v>1</v>
      </c>
      <c r="V90" s="247">
        <v>0</v>
      </c>
      <c r="W90" s="247">
        <v>0</v>
      </c>
      <c r="X90" s="247">
        <v>0</v>
      </c>
      <c r="Y90" s="247">
        <v>0</v>
      </c>
      <c r="Z90" s="247">
        <v>1</v>
      </c>
      <c r="AA90" s="170">
        <v>1020.32</v>
      </c>
      <c r="AB90" s="328"/>
    </row>
    <row r="91" spans="1:28">
      <c r="A91" s="312" t="s">
        <v>469</v>
      </c>
      <c r="B91" s="126">
        <v>1</v>
      </c>
      <c r="C91" s="168">
        <v>0</v>
      </c>
      <c r="D91" s="168">
        <v>1</v>
      </c>
      <c r="E91" s="168">
        <v>0</v>
      </c>
      <c r="F91" s="168">
        <v>0</v>
      </c>
      <c r="G91" s="168">
        <v>1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247">
        <v>0</v>
      </c>
      <c r="U91" s="247">
        <v>1</v>
      </c>
      <c r="V91" s="247">
        <v>0</v>
      </c>
      <c r="W91" s="247">
        <v>0</v>
      </c>
      <c r="X91" s="247">
        <v>1</v>
      </c>
      <c r="Y91" s="247">
        <v>0</v>
      </c>
      <c r="Z91" s="247">
        <v>0</v>
      </c>
      <c r="AA91" s="170">
        <v>1327.76</v>
      </c>
      <c r="AB91" s="328"/>
    </row>
    <row r="92" spans="1:28">
      <c r="A92" s="312" t="s">
        <v>470</v>
      </c>
      <c r="B92" s="126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247">
        <v>0</v>
      </c>
      <c r="U92" s="247">
        <v>0</v>
      </c>
      <c r="V92" s="247">
        <v>0</v>
      </c>
      <c r="W92" s="247">
        <v>0</v>
      </c>
      <c r="X92" s="247">
        <v>0</v>
      </c>
      <c r="Y92" s="247">
        <v>0</v>
      </c>
      <c r="Z92" s="247">
        <v>0</v>
      </c>
      <c r="AA92" s="170">
        <v>0</v>
      </c>
      <c r="AB92" s="328"/>
    </row>
    <row r="93" spans="1:28">
      <c r="A93" s="312" t="s">
        <v>471</v>
      </c>
      <c r="B93" s="126">
        <v>2</v>
      </c>
      <c r="C93" s="168">
        <v>0</v>
      </c>
      <c r="D93" s="168">
        <v>1</v>
      </c>
      <c r="E93" s="168">
        <v>1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247">
        <v>1</v>
      </c>
      <c r="U93" s="247">
        <v>1</v>
      </c>
      <c r="V93" s="247">
        <v>0</v>
      </c>
      <c r="W93" s="247">
        <v>1</v>
      </c>
      <c r="X93" s="247">
        <v>0</v>
      </c>
      <c r="Y93" s="247">
        <v>0</v>
      </c>
      <c r="Z93" s="247">
        <v>1</v>
      </c>
      <c r="AA93" s="170">
        <v>2420.6</v>
      </c>
      <c r="AB93" s="328"/>
    </row>
    <row r="94" spans="1:28">
      <c r="A94" s="312" t="s">
        <v>472</v>
      </c>
      <c r="B94" s="126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247">
        <v>0</v>
      </c>
      <c r="U94" s="247">
        <v>0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170">
        <v>0</v>
      </c>
      <c r="AB94" s="328"/>
    </row>
    <row r="95" spans="1:28" ht="14.25" thickBot="1">
      <c r="A95" s="368" t="s">
        <v>473</v>
      </c>
      <c r="B95" s="202">
        <f>SUM(B84:B94)</f>
        <v>9</v>
      </c>
      <c r="C95" s="204">
        <f t="shared" ref="C95:AA95" si="7">SUM(C84:C94)</f>
        <v>4</v>
      </c>
      <c r="D95" s="204">
        <f t="shared" si="7"/>
        <v>5</v>
      </c>
      <c r="E95" s="204">
        <f t="shared" si="7"/>
        <v>1</v>
      </c>
      <c r="F95" s="204">
        <f t="shared" si="7"/>
        <v>1</v>
      </c>
      <c r="G95" s="204">
        <f t="shared" si="7"/>
        <v>2</v>
      </c>
      <c r="H95" s="204">
        <f t="shared" si="7"/>
        <v>0</v>
      </c>
      <c r="I95" s="204">
        <f t="shared" si="7"/>
        <v>0</v>
      </c>
      <c r="J95" s="204">
        <f t="shared" si="7"/>
        <v>0</v>
      </c>
      <c r="K95" s="204">
        <f t="shared" si="7"/>
        <v>0</v>
      </c>
      <c r="L95" s="204">
        <f t="shared" si="7"/>
        <v>0</v>
      </c>
      <c r="M95" s="204">
        <f t="shared" si="7"/>
        <v>0</v>
      </c>
      <c r="N95" s="204">
        <f t="shared" si="7"/>
        <v>0</v>
      </c>
      <c r="O95" s="204">
        <f t="shared" si="7"/>
        <v>1</v>
      </c>
      <c r="P95" s="204">
        <f t="shared" si="7"/>
        <v>0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1</v>
      </c>
      <c r="U95" s="204">
        <f t="shared" si="7"/>
        <v>8</v>
      </c>
      <c r="V95" s="204">
        <f t="shared" si="7"/>
        <v>0</v>
      </c>
      <c r="W95" s="204">
        <f t="shared" si="7"/>
        <v>1</v>
      </c>
      <c r="X95" s="204">
        <f t="shared" si="7"/>
        <v>3</v>
      </c>
      <c r="Y95" s="204">
        <f t="shared" si="7"/>
        <v>0</v>
      </c>
      <c r="Z95" s="204">
        <f t="shared" si="7"/>
        <v>5</v>
      </c>
      <c r="AA95" s="229">
        <f t="shared" si="7"/>
        <v>9231.2800000000007</v>
      </c>
      <c r="AB95" s="328"/>
    </row>
    <row r="96" spans="1:28" ht="14.25" thickBot="1">
      <c r="A96" s="369" t="s">
        <v>386</v>
      </c>
      <c r="B96" s="208">
        <f>B17+B25+B35+B43+B55+B69+B83+B95</f>
        <v>61</v>
      </c>
      <c r="C96" s="180">
        <f>C17+C25+C35+C43+C55+C69+C83+C95</f>
        <v>35</v>
      </c>
      <c r="D96" s="180">
        <f t="shared" ref="D96:AA96" si="8">D17+D25+D35+D43+D55+D69+D83+D95</f>
        <v>26</v>
      </c>
      <c r="E96" s="180">
        <f t="shared" si="8"/>
        <v>8</v>
      </c>
      <c r="F96" s="180">
        <f t="shared" si="8"/>
        <v>5</v>
      </c>
      <c r="G96" s="180">
        <f t="shared" si="8"/>
        <v>10</v>
      </c>
      <c r="H96" s="180">
        <f t="shared" si="8"/>
        <v>0</v>
      </c>
      <c r="I96" s="180">
        <f t="shared" si="8"/>
        <v>0</v>
      </c>
      <c r="J96" s="180">
        <f t="shared" si="8"/>
        <v>0</v>
      </c>
      <c r="K96" s="180">
        <f t="shared" si="8"/>
        <v>0</v>
      </c>
      <c r="L96" s="180">
        <f t="shared" si="8"/>
        <v>0</v>
      </c>
      <c r="M96" s="180">
        <f t="shared" si="8"/>
        <v>0</v>
      </c>
      <c r="N96" s="180">
        <f t="shared" si="8"/>
        <v>0</v>
      </c>
      <c r="O96" s="180">
        <f t="shared" si="8"/>
        <v>4</v>
      </c>
      <c r="P96" s="180">
        <f t="shared" si="8"/>
        <v>0</v>
      </c>
      <c r="Q96" s="180">
        <f t="shared" si="8"/>
        <v>0</v>
      </c>
      <c r="R96" s="180">
        <f t="shared" si="8"/>
        <v>0</v>
      </c>
      <c r="S96" s="180">
        <f t="shared" si="8"/>
        <v>0</v>
      </c>
      <c r="T96" s="180">
        <f t="shared" si="8"/>
        <v>8</v>
      </c>
      <c r="U96" s="180">
        <f t="shared" si="8"/>
        <v>51</v>
      </c>
      <c r="V96" s="180">
        <f t="shared" si="8"/>
        <v>2</v>
      </c>
      <c r="W96" s="180">
        <f t="shared" si="8"/>
        <v>4</v>
      </c>
      <c r="X96" s="180">
        <f t="shared" si="8"/>
        <v>20</v>
      </c>
      <c r="Y96" s="180">
        <f t="shared" si="8"/>
        <v>1</v>
      </c>
      <c r="Z96" s="180">
        <f t="shared" si="8"/>
        <v>36</v>
      </c>
      <c r="AA96" s="182">
        <f t="shared" si="8"/>
        <v>61591.95</v>
      </c>
      <c r="AB96" s="328"/>
    </row>
    <row r="97" spans="1:27">
      <c r="C97" s="487">
        <f>C96*100/B96</f>
        <v>57.377049180327866</v>
      </c>
      <c r="D97" s="487">
        <f>D96*100/B96</f>
        <v>42.622950819672134</v>
      </c>
    </row>
    <row r="98" spans="1:27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</row>
    <row r="99" spans="1:27">
      <c r="A99" s="1" t="s">
        <v>491</v>
      </c>
      <c r="B99" s="467">
        <f>B17</f>
        <v>1</v>
      </c>
      <c r="C99" s="328">
        <f t="shared" ref="C99:AA99" si="9">C17</f>
        <v>0</v>
      </c>
      <c r="D99" s="328">
        <f t="shared" si="9"/>
        <v>0</v>
      </c>
      <c r="E99" s="328">
        <f t="shared" si="9"/>
        <v>0</v>
      </c>
      <c r="F99" s="328">
        <f t="shared" si="9"/>
        <v>0</v>
      </c>
      <c r="G99" s="328">
        <f t="shared" si="9"/>
        <v>0</v>
      </c>
      <c r="H99" s="328">
        <f t="shared" si="9"/>
        <v>0</v>
      </c>
      <c r="I99" s="328">
        <f t="shared" si="9"/>
        <v>0</v>
      </c>
      <c r="J99" s="328">
        <f t="shared" si="9"/>
        <v>0</v>
      </c>
      <c r="K99" s="328">
        <f t="shared" si="9"/>
        <v>0</v>
      </c>
      <c r="L99" s="328">
        <f t="shared" si="9"/>
        <v>0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0</v>
      </c>
      <c r="S99" s="328">
        <f t="shared" si="9"/>
        <v>0</v>
      </c>
      <c r="T99" s="328">
        <f t="shared" si="9"/>
        <v>0</v>
      </c>
      <c r="U99" s="328">
        <f t="shared" si="9"/>
        <v>1</v>
      </c>
      <c r="V99" s="328">
        <f t="shared" si="9"/>
        <v>0</v>
      </c>
      <c r="W99" s="328">
        <f t="shared" si="9"/>
        <v>0</v>
      </c>
      <c r="X99" s="328">
        <f t="shared" si="9"/>
        <v>0</v>
      </c>
      <c r="Y99" s="328">
        <f t="shared" si="9"/>
        <v>0</v>
      </c>
      <c r="Z99" s="328">
        <f t="shared" si="9"/>
        <v>1</v>
      </c>
      <c r="AA99" s="352">
        <f t="shared" si="9"/>
        <v>913.01</v>
      </c>
    </row>
    <row r="100" spans="1:27">
      <c r="A100" s="1" t="s">
        <v>386</v>
      </c>
      <c r="B100" s="467">
        <f>B96-B17</f>
        <v>60</v>
      </c>
      <c r="C100" s="328">
        <f t="shared" ref="C100:AA100" si="10">C96-C17</f>
        <v>35</v>
      </c>
      <c r="D100" s="328">
        <f t="shared" si="10"/>
        <v>26</v>
      </c>
      <c r="E100" s="328">
        <f t="shared" si="10"/>
        <v>8</v>
      </c>
      <c r="F100" s="328">
        <f t="shared" si="10"/>
        <v>5</v>
      </c>
      <c r="G100" s="328">
        <f t="shared" si="10"/>
        <v>10</v>
      </c>
      <c r="H100" s="328">
        <f t="shared" si="10"/>
        <v>0</v>
      </c>
      <c r="I100" s="328">
        <f t="shared" si="10"/>
        <v>0</v>
      </c>
      <c r="J100" s="328">
        <f t="shared" si="10"/>
        <v>0</v>
      </c>
      <c r="K100" s="328">
        <f t="shared" si="10"/>
        <v>0</v>
      </c>
      <c r="L100" s="328">
        <f t="shared" si="10"/>
        <v>0</v>
      </c>
      <c r="M100" s="328">
        <f t="shared" si="10"/>
        <v>0</v>
      </c>
      <c r="N100" s="328">
        <f t="shared" si="10"/>
        <v>0</v>
      </c>
      <c r="O100" s="328">
        <f t="shared" si="10"/>
        <v>4</v>
      </c>
      <c r="P100" s="328">
        <f t="shared" si="10"/>
        <v>0</v>
      </c>
      <c r="Q100" s="328">
        <f t="shared" si="10"/>
        <v>0</v>
      </c>
      <c r="R100" s="328">
        <f t="shared" si="10"/>
        <v>0</v>
      </c>
      <c r="S100" s="328">
        <f t="shared" si="10"/>
        <v>0</v>
      </c>
      <c r="T100" s="328">
        <f t="shared" si="10"/>
        <v>8</v>
      </c>
      <c r="U100" s="328">
        <f t="shared" si="10"/>
        <v>50</v>
      </c>
      <c r="V100" s="328">
        <f t="shared" si="10"/>
        <v>2</v>
      </c>
      <c r="W100" s="328">
        <f t="shared" si="10"/>
        <v>4</v>
      </c>
      <c r="X100" s="328">
        <f t="shared" si="10"/>
        <v>20</v>
      </c>
      <c r="Y100" s="328">
        <f t="shared" si="10"/>
        <v>1</v>
      </c>
      <c r="Z100" s="328">
        <f t="shared" si="10"/>
        <v>35</v>
      </c>
      <c r="AA100" s="352">
        <f t="shared" si="10"/>
        <v>60678.939999999995</v>
      </c>
    </row>
    <row r="101" spans="1:27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</sheetData>
  <mergeCells count="7">
    <mergeCell ref="A4:A7"/>
    <mergeCell ref="C6:D6"/>
    <mergeCell ref="E6:S6"/>
    <mergeCell ref="AA4:AA7"/>
    <mergeCell ref="T6:V6"/>
    <mergeCell ref="W6:Z6"/>
    <mergeCell ref="B4:Z5"/>
  </mergeCells>
  <phoneticPr fontId="17" type="noConversion"/>
  <conditionalFormatting sqref="C9:D96">
    <cfRule type="cellIs" dxfId="106" priority="8" operator="greaterThan">
      <formula>$B9</formula>
    </cfRule>
  </conditionalFormatting>
  <conditionalFormatting sqref="E9:S96">
    <cfRule type="cellIs" dxfId="105" priority="7" operator="greaterThan">
      <formula>$D9</formula>
    </cfRule>
  </conditionalFormatting>
  <conditionalFormatting sqref="B9:B96">
    <cfRule type="cellIs" dxfId="104" priority="5" operator="notEqual">
      <formula>$W9+$X9+$Y9+$Z9</formula>
    </cfRule>
    <cfRule type="cellIs" dxfId="103" priority="6" operator="notEqual">
      <formula>$T9+$U9+$V9</formula>
    </cfRule>
    <cfRule type="cellIs" dxfId="102" priority="1" operator="notEqual">
      <formula>$W9+$X9+$Y9+$Z9</formula>
    </cfRule>
    <cfRule type="cellIs" dxfId="101" priority="2" operator="notEqual">
      <formula>$T9+$U9+$V9</formula>
    </cfRule>
  </conditionalFormatting>
  <conditionalFormatting sqref="C9:D96">
    <cfRule type="cellIs" dxfId="100" priority="4" operator="greaterThan">
      <formula>$B9</formula>
    </cfRule>
  </conditionalFormatting>
  <conditionalFormatting sqref="E9:S96">
    <cfRule type="cellIs" dxfId="99" priority="3" operator="greaterThan">
      <formula>$D9</formula>
    </cfRule>
  </conditionalFormatting>
  <pageMargins left="0.75" right="0.75" top="1" bottom="1" header="0.4921259845" footer="0.4921259845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árok17">
    <pageSetUpPr fitToPage="1"/>
  </sheetPr>
  <dimension ref="A1:T100"/>
  <sheetViews>
    <sheetView zoomScale="70" zoomScaleNormal="70" workbookViewId="0">
      <pane xSplit="1" ySplit="8" topLeftCell="B9" activePane="bottomRight" state="frozenSplit"/>
      <selection pane="topRight"/>
      <selection pane="bottomLeft" activeCell="A8" sqref="A8"/>
      <selection pane="bottomRight" activeCell="A4" sqref="A4:A7"/>
    </sheetView>
  </sheetViews>
  <sheetFormatPr defaultRowHeight="12.75"/>
  <cols>
    <col min="1" max="1" width="22.85546875" style="44" customWidth="1"/>
    <col min="2" max="2" width="14.7109375" style="44" customWidth="1"/>
    <col min="3" max="3" width="13.140625" style="44" customWidth="1"/>
    <col min="4" max="4" width="11.85546875" style="44" customWidth="1"/>
    <col min="5" max="5" width="12.7109375" style="44" customWidth="1"/>
    <col min="6" max="6" width="13" style="44" customWidth="1"/>
    <col min="7" max="7" width="15.7109375" style="44" customWidth="1"/>
    <col min="8" max="17" width="9.140625" style="44"/>
    <col min="18" max="18" width="12.85546875" style="44" customWidth="1"/>
    <col min="19" max="16384" width="9.140625" style="44"/>
  </cols>
  <sheetData>
    <row r="1" spans="1:20" s="343" customFormat="1" ht="20.25">
      <c r="A1" s="14" t="s">
        <v>189</v>
      </c>
      <c r="B1" s="342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0" s="304" customFormat="1" ht="15.75">
      <c r="A2" s="28" t="s">
        <v>501</v>
      </c>
      <c r="B2" s="344"/>
    </row>
    <row r="3" spans="1:20" s="303" customFormat="1" ht="14.25" thickBot="1">
      <c r="B3" s="345"/>
      <c r="M3" s="25" t="s">
        <v>252</v>
      </c>
    </row>
    <row r="4" spans="1:20" s="303" customFormat="1" ht="26.25" customHeight="1">
      <c r="A4" s="746" t="s">
        <v>231</v>
      </c>
      <c r="B4" s="739" t="s">
        <v>65</v>
      </c>
      <c r="C4" s="740"/>
      <c r="D4" s="739" t="s">
        <v>492</v>
      </c>
      <c r="E4" s="740"/>
      <c r="F4" s="740"/>
      <c r="G4" s="739" t="s">
        <v>493</v>
      </c>
      <c r="H4" s="740"/>
      <c r="I4" s="741"/>
      <c r="J4" s="669" t="s">
        <v>494</v>
      </c>
      <c r="K4" s="669"/>
      <c r="L4" s="669"/>
      <c r="M4" s="541" t="s">
        <v>154</v>
      </c>
    </row>
    <row r="5" spans="1:20" s="303" customFormat="1" ht="27.75" customHeight="1">
      <c r="A5" s="747"/>
      <c r="B5" s="659"/>
      <c r="C5" s="742"/>
      <c r="D5" s="659"/>
      <c r="E5" s="742"/>
      <c r="F5" s="742"/>
      <c r="G5" s="659"/>
      <c r="H5" s="742"/>
      <c r="I5" s="743"/>
      <c r="J5" s="671"/>
      <c r="K5" s="671"/>
      <c r="L5" s="671"/>
      <c r="M5" s="542"/>
    </row>
    <row r="6" spans="1:20" s="303" customFormat="1" ht="30" customHeight="1">
      <c r="A6" s="747"/>
      <c r="B6" s="663" t="s">
        <v>76</v>
      </c>
      <c r="C6" s="749" t="s">
        <v>77</v>
      </c>
      <c r="D6" s="663" t="s">
        <v>76</v>
      </c>
      <c r="E6" s="744" t="s">
        <v>77</v>
      </c>
      <c r="F6" s="745"/>
      <c r="G6" s="663" t="s">
        <v>76</v>
      </c>
      <c r="H6" s="639" t="s">
        <v>77</v>
      </c>
      <c r="I6" s="674"/>
      <c r="J6" s="737" t="s">
        <v>495</v>
      </c>
      <c r="K6" s="717" t="s">
        <v>32</v>
      </c>
      <c r="L6" s="716" t="s">
        <v>20</v>
      </c>
      <c r="M6" s="542"/>
    </row>
    <row r="7" spans="1:20" s="303" customFormat="1" ht="18" customHeight="1">
      <c r="A7" s="748"/>
      <c r="B7" s="664"/>
      <c r="C7" s="639"/>
      <c r="D7" s="664"/>
      <c r="E7" s="420" t="s">
        <v>45</v>
      </c>
      <c r="F7" s="422" t="s">
        <v>47</v>
      </c>
      <c r="G7" s="664"/>
      <c r="H7" s="420" t="s">
        <v>45</v>
      </c>
      <c r="I7" s="489" t="s">
        <v>47</v>
      </c>
      <c r="J7" s="738"/>
      <c r="K7" s="718"/>
      <c r="L7" s="657"/>
      <c r="M7" s="543"/>
    </row>
    <row r="8" spans="1:20" s="303" customFormat="1" ht="13.5" thickBot="1">
      <c r="A8" s="64">
        <v>1</v>
      </c>
      <c r="B8" s="65">
        <v>2</v>
      </c>
      <c r="C8" s="81">
        <v>3</v>
      </c>
      <c r="D8" s="65">
        <v>4</v>
      </c>
      <c r="E8" s="81">
        <v>5</v>
      </c>
      <c r="F8" s="82">
        <v>6</v>
      </c>
      <c r="G8" s="65">
        <v>7</v>
      </c>
      <c r="H8" s="81">
        <v>8</v>
      </c>
      <c r="I8" s="67">
        <v>9</v>
      </c>
      <c r="J8" s="81">
        <v>10</v>
      </c>
      <c r="K8" s="82">
        <v>11</v>
      </c>
      <c r="L8" s="82">
        <v>12</v>
      </c>
      <c r="M8" s="67">
        <v>13</v>
      </c>
    </row>
    <row r="9" spans="1:20" s="303" customFormat="1" ht="13.5" thickTop="1">
      <c r="A9" s="424" t="s">
        <v>387</v>
      </c>
      <c r="B9" s="199">
        <v>0</v>
      </c>
      <c r="C9" s="490">
        <v>0</v>
      </c>
      <c r="D9" s="491">
        <v>0</v>
      </c>
      <c r="E9" s="492">
        <v>0</v>
      </c>
      <c r="F9" s="493">
        <v>0</v>
      </c>
      <c r="G9" s="494">
        <v>0</v>
      </c>
      <c r="H9" s="492">
        <v>0</v>
      </c>
      <c r="I9" s="490">
        <v>0</v>
      </c>
      <c r="J9" s="491">
        <v>0</v>
      </c>
      <c r="K9" s="492">
        <v>0</v>
      </c>
      <c r="L9" s="493">
        <v>0</v>
      </c>
      <c r="M9" s="495">
        <v>0</v>
      </c>
      <c r="N9" s="311"/>
      <c r="O9" s="311"/>
      <c r="P9" s="311"/>
      <c r="Q9" s="311"/>
      <c r="R9" s="311"/>
      <c r="S9" s="311"/>
      <c r="T9" s="311"/>
    </row>
    <row r="10" spans="1:20">
      <c r="A10" s="437" t="s">
        <v>388</v>
      </c>
      <c r="B10" s="126">
        <v>0</v>
      </c>
      <c r="C10" s="496">
        <v>0</v>
      </c>
      <c r="D10" s="228">
        <v>0</v>
      </c>
      <c r="E10" s="247">
        <v>0</v>
      </c>
      <c r="F10" s="497">
        <v>0</v>
      </c>
      <c r="G10" s="498">
        <v>0</v>
      </c>
      <c r="H10" s="247">
        <v>0</v>
      </c>
      <c r="I10" s="496">
        <v>0</v>
      </c>
      <c r="J10" s="228">
        <v>0</v>
      </c>
      <c r="K10" s="247">
        <v>0</v>
      </c>
      <c r="L10" s="497">
        <v>0</v>
      </c>
      <c r="M10" s="499">
        <v>0</v>
      </c>
    </row>
    <row r="11" spans="1:20">
      <c r="A11" s="437" t="s">
        <v>389</v>
      </c>
      <c r="B11" s="126">
        <v>0</v>
      </c>
      <c r="C11" s="496">
        <v>0</v>
      </c>
      <c r="D11" s="228">
        <v>0</v>
      </c>
      <c r="E11" s="247">
        <v>0</v>
      </c>
      <c r="F11" s="497">
        <v>0</v>
      </c>
      <c r="G11" s="498">
        <v>0</v>
      </c>
      <c r="H11" s="247">
        <v>0</v>
      </c>
      <c r="I11" s="496">
        <v>0</v>
      </c>
      <c r="J11" s="228">
        <v>0</v>
      </c>
      <c r="K11" s="247">
        <v>0</v>
      </c>
      <c r="L11" s="497">
        <v>0</v>
      </c>
      <c r="M11" s="499">
        <v>0</v>
      </c>
    </row>
    <row r="12" spans="1:20">
      <c r="A12" s="437" t="s">
        <v>390</v>
      </c>
      <c r="B12" s="126">
        <v>0</v>
      </c>
      <c r="C12" s="496">
        <v>0</v>
      </c>
      <c r="D12" s="228">
        <v>0</v>
      </c>
      <c r="E12" s="247">
        <v>0</v>
      </c>
      <c r="F12" s="497">
        <v>0</v>
      </c>
      <c r="G12" s="498">
        <v>0</v>
      </c>
      <c r="H12" s="247">
        <v>0</v>
      </c>
      <c r="I12" s="496">
        <v>0</v>
      </c>
      <c r="J12" s="228">
        <v>0</v>
      </c>
      <c r="K12" s="247">
        <v>0</v>
      </c>
      <c r="L12" s="497">
        <v>0</v>
      </c>
      <c r="M12" s="499">
        <v>0</v>
      </c>
    </row>
    <row r="13" spans="1:20">
      <c r="A13" s="437" t="s">
        <v>391</v>
      </c>
      <c r="B13" s="126">
        <v>0</v>
      </c>
      <c r="C13" s="496">
        <v>0</v>
      </c>
      <c r="D13" s="228">
        <v>0</v>
      </c>
      <c r="E13" s="247">
        <v>0</v>
      </c>
      <c r="F13" s="497">
        <v>0</v>
      </c>
      <c r="G13" s="498">
        <v>0</v>
      </c>
      <c r="H13" s="247">
        <v>0</v>
      </c>
      <c r="I13" s="496">
        <v>0</v>
      </c>
      <c r="J13" s="228">
        <v>0</v>
      </c>
      <c r="K13" s="247">
        <v>0</v>
      </c>
      <c r="L13" s="497">
        <v>0</v>
      </c>
      <c r="M13" s="499">
        <v>0</v>
      </c>
    </row>
    <row r="14" spans="1:20">
      <c r="A14" s="437" t="s">
        <v>392</v>
      </c>
      <c r="B14" s="126">
        <v>0</v>
      </c>
      <c r="C14" s="496">
        <v>0</v>
      </c>
      <c r="D14" s="228">
        <v>0</v>
      </c>
      <c r="E14" s="247">
        <v>0</v>
      </c>
      <c r="F14" s="497">
        <v>0</v>
      </c>
      <c r="G14" s="498">
        <v>0</v>
      </c>
      <c r="H14" s="247">
        <v>0</v>
      </c>
      <c r="I14" s="496">
        <v>0</v>
      </c>
      <c r="J14" s="228">
        <v>0</v>
      </c>
      <c r="K14" s="247">
        <v>0</v>
      </c>
      <c r="L14" s="497">
        <v>0</v>
      </c>
      <c r="M14" s="499">
        <v>0</v>
      </c>
    </row>
    <row r="15" spans="1:20">
      <c r="A15" s="437" t="s">
        <v>393</v>
      </c>
      <c r="B15" s="126">
        <v>0</v>
      </c>
      <c r="C15" s="496">
        <v>0</v>
      </c>
      <c r="D15" s="228">
        <v>0</v>
      </c>
      <c r="E15" s="247">
        <v>0</v>
      </c>
      <c r="F15" s="497">
        <v>0</v>
      </c>
      <c r="G15" s="498">
        <v>0</v>
      </c>
      <c r="H15" s="247">
        <v>0</v>
      </c>
      <c r="I15" s="496">
        <v>0</v>
      </c>
      <c r="J15" s="228">
        <v>0</v>
      </c>
      <c r="K15" s="247">
        <v>0</v>
      </c>
      <c r="L15" s="497">
        <v>0</v>
      </c>
      <c r="M15" s="499">
        <v>0</v>
      </c>
    </row>
    <row r="16" spans="1:20">
      <c r="A16" s="437" t="s">
        <v>394</v>
      </c>
      <c r="B16" s="126">
        <v>0</v>
      </c>
      <c r="C16" s="496">
        <v>0</v>
      </c>
      <c r="D16" s="228">
        <v>1</v>
      </c>
      <c r="E16" s="247">
        <v>20</v>
      </c>
      <c r="F16" s="497">
        <v>16</v>
      </c>
      <c r="G16" s="498">
        <v>1</v>
      </c>
      <c r="H16" s="247">
        <v>20</v>
      </c>
      <c r="I16" s="496">
        <v>16</v>
      </c>
      <c r="J16" s="228">
        <v>0</v>
      </c>
      <c r="K16" s="247">
        <v>20</v>
      </c>
      <c r="L16" s="497">
        <v>0</v>
      </c>
      <c r="M16" s="499">
        <v>1120.5</v>
      </c>
    </row>
    <row r="17" spans="1:13" ht="13.5">
      <c r="A17" s="442" t="s">
        <v>395</v>
      </c>
      <c r="B17" s="200">
        <f>SUM(B9:B16)</f>
        <v>0</v>
      </c>
      <c r="C17" s="194">
        <f t="shared" ref="C17:M17" si="0">SUM(C9:C16)</f>
        <v>0</v>
      </c>
      <c r="D17" s="171">
        <f t="shared" si="0"/>
        <v>1</v>
      </c>
      <c r="E17" s="172">
        <f t="shared" si="0"/>
        <v>20</v>
      </c>
      <c r="F17" s="195">
        <f t="shared" si="0"/>
        <v>16</v>
      </c>
      <c r="G17" s="193">
        <f t="shared" si="0"/>
        <v>1</v>
      </c>
      <c r="H17" s="172">
        <f t="shared" si="0"/>
        <v>20</v>
      </c>
      <c r="I17" s="194">
        <f t="shared" si="0"/>
        <v>16</v>
      </c>
      <c r="J17" s="171">
        <f t="shared" si="0"/>
        <v>0</v>
      </c>
      <c r="K17" s="172">
        <f t="shared" si="0"/>
        <v>20</v>
      </c>
      <c r="L17" s="195">
        <f t="shared" si="0"/>
        <v>0</v>
      </c>
      <c r="M17" s="500">
        <f t="shared" si="0"/>
        <v>1120.5</v>
      </c>
    </row>
    <row r="18" spans="1:13">
      <c r="A18" s="437" t="s">
        <v>396</v>
      </c>
      <c r="B18" s="126">
        <v>0</v>
      </c>
      <c r="C18" s="496">
        <v>0</v>
      </c>
      <c r="D18" s="228">
        <v>0</v>
      </c>
      <c r="E18" s="247">
        <v>0</v>
      </c>
      <c r="F18" s="497">
        <v>0</v>
      </c>
      <c r="G18" s="498">
        <v>0</v>
      </c>
      <c r="H18" s="247">
        <v>0</v>
      </c>
      <c r="I18" s="496">
        <v>0</v>
      </c>
      <c r="J18" s="228">
        <v>0</v>
      </c>
      <c r="K18" s="247">
        <v>0</v>
      </c>
      <c r="L18" s="497">
        <v>0</v>
      </c>
      <c r="M18" s="499">
        <v>0</v>
      </c>
    </row>
    <row r="19" spans="1:13">
      <c r="A19" s="437" t="s">
        <v>397</v>
      </c>
      <c r="B19" s="126">
        <v>0</v>
      </c>
      <c r="C19" s="496">
        <v>0</v>
      </c>
      <c r="D19" s="228">
        <v>0</v>
      </c>
      <c r="E19" s="247">
        <v>0</v>
      </c>
      <c r="F19" s="497">
        <v>0</v>
      </c>
      <c r="G19" s="498">
        <v>0</v>
      </c>
      <c r="H19" s="247">
        <v>0</v>
      </c>
      <c r="I19" s="496">
        <v>0</v>
      </c>
      <c r="J19" s="228">
        <v>0</v>
      </c>
      <c r="K19" s="247">
        <v>0</v>
      </c>
      <c r="L19" s="497">
        <v>0</v>
      </c>
      <c r="M19" s="499">
        <v>0</v>
      </c>
    </row>
    <row r="20" spans="1:13">
      <c r="A20" s="437" t="s">
        <v>398</v>
      </c>
      <c r="B20" s="126">
        <v>0</v>
      </c>
      <c r="C20" s="496">
        <v>0</v>
      </c>
      <c r="D20" s="228">
        <v>0</v>
      </c>
      <c r="E20" s="247">
        <v>0</v>
      </c>
      <c r="F20" s="497">
        <v>0</v>
      </c>
      <c r="G20" s="498">
        <v>0</v>
      </c>
      <c r="H20" s="247">
        <v>0</v>
      </c>
      <c r="I20" s="496">
        <v>0</v>
      </c>
      <c r="J20" s="228">
        <v>0</v>
      </c>
      <c r="K20" s="247">
        <v>0</v>
      </c>
      <c r="L20" s="497">
        <v>0</v>
      </c>
      <c r="M20" s="499">
        <v>0</v>
      </c>
    </row>
    <row r="21" spans="1:13">
      <c r="A21" s="437" t="s">
        <v>399</v>
      </c>
      <c r="B21" s="126">
        <v>0</v>
      </c>
      <c r="C21" s="496">
        <v>0</v>
      </c>
      <c r="D21" s="228">
        <v>0</v>
      </c>
      <c r="E21" s="247">
        <v>0</v>
      </c>
      <c r="F21" s="497">
        <v>0</v>
      </c>
      <c r="G21" s="498">
        <v>0</v>
      </c>
      <c r="H21" s="247">
        <v>0</v>
      </c>
      <c r="I21" s="496">
        <v>0</v>
      </c>
      <c r="J21" s="228">
        <v>0</v>
      </c>
      <c r="K21" s="247">
        <v>0</v>
      </c>
      <c r="L21" s="497">
        <v>0</v>
      </c>
      <c r="M21" s="499">
        <v>0</v>
      </c>
    </row>
    <row r="22" spans="1:13">
      <c r="A22" s="437" t="s">
        <v>400</v>
      </c>
      <c r="B22" s="126">
        <v>0</v>
      </c>
      <c r="C22" s="496">
        <v>0</v>
      </c>
      <c r="D22" s="228">
        <v>0</v>
      </c>
      <c r="E22" s="247">
        <v>0</v>
      </c>
      <c r="F22" s="497">
        <v>0</v>
      </c>
      <c r="G22" s="498">
        <v>0</v>
      </c>
      <c r="H22" s="247">
        <v>0</v>
      </c>
      <c r="I22" s="496">
        <v>0</v>
      </c>
      <c r="J22" s="228">
        <v>0</v>
      </c>
      <c r="K22" s="247">
        <v>0</v>
      </c>
      <c r="L22" s="497">
        <v>0</v>
      </c>
      <c r="M22" s="499">
        <v>0</v>
      </c>
    </row>
    <row r="23" spans="1:13">
      <c r="A23" s="437" t="s">
        <v>401</v>
      </c>
      <c r="B23" s="126">
        <v>0</v>
      </c>
      <c r="C23" s="496">
        <v>0</v>
      </c>
      <c r="D23" s="228">
        <v>0</v>
      </c>
      <c r="E23" s="247">
        <v>0</v>
      </c>
      <c r="F23" s="497">
        <v>0</v>
      </c>
      <c r="G23" s="498">
        <v>0</v>
      </c>
      <c r="H23" s="247">
        <v>0</v>
      </c>
      <c r="I23" s="496">
        <v>0</v>
      </c>
      <c r="J23" s="228">
        <v>0</v>
      </c>
      <c r="K23" s="247">
        <v>0</v>
      </c>
      <c r="L23" s="497">
        <v>0</v>
      </c>
      <c r="M23" s="499">
        <v>0</v>
      </c>
    </row>
    <row r="24" spans="1:13">
      <c r="A24" s="437" t="s">
        <v>402</v>
      </c>
      <c r="B24" s="126">
        <v>0</v>
      </c>
      <c r="C24" s="496">
        <v>0</v>
      </c>
      <c r="D24" s="228">
        <v>0</v>
      </c>
      <c r="E24" s="247">
        <v>0</v>
      </c>
      <c r="F24" s="497">
        <v>0</v>
      </c>
      <c r="G24" s="498">
        <v>0</v>
      </c>
      <c r="H24" s="247">
        <v>0</v>
      </c>
      <c r="I24" s="496">
        <v>0</v>
      </c>
      <c r="J24" s="228">
        <v>0</v>
      </c>
      <c r="K24" s="247">
        <v>0</v>
      </c>
      <c r="L24" s="497">
        <v>0</v>
      </c>
      <c r="M24" s="499">
        <v>0</v>
      </c>
    </row>
    <row r="25" spans="1:13" ht="13.5">
      <c r="A25" s="442" t="s">
        <v>403</v>
      </c>
      <c r="B25" s="200">
        <f>SUM(B18:B24)</f>
        <v>0</v>
      </c>
      <c r="C25" s="194">
        <f t="shared" ref="C25:M25" si="1">SUM(C18:C24)</f>
        <v>0</v>
      </c>
      <c r="D25" s="171">
        <f t="shared" si="1"/>
        <v>0</v>
      </c>
      <c r="E25" s="172">
        <f t="shared" si="1"/>
        <v>0</v>
      </c>
      <c r="F25" s="195">
        <f t="shared" si="1"/>
        <v>0</v>
      </c>
      <c r="G25" s="193">
        <f t="shared" si="1"/>
        <v>0</v>
      </c>
      <c r="H25" s="172">
        <f t="shared" si="1"/>
        <v>0</v>
      </c>
      <c r="I25" s="194">
        <f t="shared" si="1"/>
        <v>0</v>
      </c>
      <c r="J25" s="171">
        <f t="shared" si="1"/>
        <v>0</v>
      </c>
      <c r="K25" s="172">
        <f t="shared" si="1"/>
        <v>0</v>
      </c>
      <c r="L25" s="195">
        <f t="shared" si="1"/>
        <v>0</v>
      </c>
      <c r="M25" s="500">
        <f t="shared" si="1"/>
        <v>0</v>
      </c>
    </row>
    <row r="26" spans="1:13">
      <c r="A26" s="437" t="s">
        <v>404</v>
      </c>
      <c r="B26" s="126">
        <v>0</v>
      </c>
      <c r="C26" s="496">
        <v>0</v>
      </c>
      <c r="D26" s="228">
        <v>0</v>
      </c>
      <c r="E26" s="247">
        <v>0</v>
      </c>
      <c r="F26" s="497">
        <v>0</v>
      </c>
      <c r="G26" s="498">
        <v>0</v>
      </c>
      <c r="H26" s="247">
        <v>0</v>
      </c>
      <c r="I26" s="496">
        <v>0</v>
      </c>
      <c r="J26" s="228">
        <v>0</v>
      </c>
      <c r="K26" s="247">
        <v>0</v>
      </c>
      <c r="L26" s="497">
        <v>0</v>
      </c>
      <c r="M26" s="499">
        <v>0</v>
      </c>
    </row>
    <row r="27" spans="1:13">
      <c r="A27" s="437" t="s">
        <v>405</v>
      </c>
      <c r="B27" s="126">
        <v>0</v>
      </c>
      <c r="C27" s="496">
        <v>0</v>
      </c>
      <c r="D27" s="228">
        <v>0</v>
      </c>
      <c r="E27" s="247">
        <v>0</v>
      </c>
      <c r="F27" s="497">
        <v>0</v>
      </c>
      <c r="G27" s="498">
        <v>0</v>
      </c>
      <c r="H27" s="247">
        <v>0</v>
      </c>
      <c r="I27" s="496">
        <v>0</v>
      </c>
      <c r="J27" s="228">
        <v>0</v>
      </c>
      <c r="K27" s="247">
        <v>0</v>
      </c>
      <c r="L27" s="497">
        <v>0</v>
      </c>
      <c r="M27" s="499">
        <v>0</v>
      </c>
    </row>
    <row r="28" spans="1:13">
      <c r="A28" s="437" t="s">
        <v>406</v>
      </c>
      <c r="B28" s="126">
        <v>0</v>
      </c>
      <c r="C28" s="496">
        <v>0</v>
      </c>
      <c r="D28" s="228">
        <v>0</v>
      </c>
      <c r="E28" s="247">
        <v>0</v>
      </c>
      <c r="F28" s="497">
        <v>0</v>
      </c>
      <c r="G28" s="498">
        <v>0</v>
      </c>
      <c r="H28" s="247">
        <v>0</v>
      </c>
      <c r="I28" s="496">
        <v>0</v>
      </c>
      <c r="J28" s="228">
        <v>0</v>
      </c>
      <c r="K28" s="247">
        <v>0</v>
      </c>
      <c r="L28" s="497">
        <v>0</v>
      </c>
      <c r="M28" s="499">
        <v>0</v>
      </c>
    </row>
    <row r="29" spans="1:13">
      <c r="A29" s="437" t="s">
        <v>407</v>
      </c>
      <c r="B29" s="126">
        <v>0</v>
      </c>
      <c r="C29" s="496">
        <v>0</v>
      </c>
      <c r="D29" s="228">
        <v>0</v>
      </c>
      <c r="E29" s="247">
        <v>0</v>
      </c>
      <c r="F29" s="497">
        <v>0</v>
      </c>
      <c r="G29" s="498">
        <v>0</v>
      </c>
      <c r="H29" s="247">
        <v>0</v>
      </c>
      <c r="I29" s="496">
        <v>0</v>
      </c>
      <c r="J29" s="228">
        <v>0</v>
      </c>
      <c r="K29" s="247">
        <v>0</v>
      </c>
      <c r="L29" s="497">
        <v>0</v>
      </c>
      <c r="M29" s="499">
        <v>0</v>
      </c>
    </row>
    <row r="30" spans="1:13">
      <c r="A30" s="437" t="s">
        <v>408</v>
      </c>
      <c r="B30" s="126">
        <v>0</v>
      </c>
      <c r="C30" s="496">
        <v>0</v>
      </c>
      <c r="D30" s="228">
        <v>0</v>
      </c>
      <c r="E30" s="247">
        <v>0</v>
      </c>
      <c r="F30" s="497">
        <v>0</v>
      </c>
      <c r="G30" s="498">
        <v>0</v>
      </c>
      <c r="H30" s="247">
        <v>0</v>
      </c>
      <c r="I30" s="496">
        <v>0</v>
      </c>
      <c r="J30" s="228">
        <v>0</v>
      </c>
      <c r="K30" s="247">
        <v>0</v>
      </c>
      <c r="L30" s="497">
        <v>0</v>
      </c>
      <c r="M30" s="499">
        <v>0</v>
      </c>
    </row>
    <row r="31" spans="1:13">
      <c r="A31" s="437" t="s">
        <v>409</v>
      </c>
      <c r="B31" s="126">
        <v>0</v>
      </c>
      <c r="C31" s="496">
        <v>0</v>
      </c>
      <c r="D31" s="228">
        <v>0</v>
      </c>
      <c r="E31" s="247">
        <v>0</v>
      </c>
      <c r="F31" s="497">
        <v>0</v>
      </c>
      <c r="G31" s="498">
        <v>0</v>
      </c>
      <c r="H31" s="247">
        <v>0</v>
      </c>
      <c r="I31" s="496">
        <v>0</v>
      </c>
      <c r="J31" s="228">
        <v>0</v>
      </c>
      <c r="K31" s="247">
        <v>0</v>
      </c>
      <c r="L31" s="497">
        <v>0</v>
      </c>
      <c r="M31" s="499">
        <v>0</v>
      </c>
    </row>
    <row r="32" spans="1:13">
      <c r="A32" s="437" t="s">
        <v>410</v>
      </c>
      <c r="B32" s="126">
        <v>0</v>
      </c>
      <c r="C32" s="496">
        <v>0</v>
      </c>
      <c r="D32" s="228">
        <v>0</v>
      </c>
      <c r="E32" s="247">
        <v>0</v>
      </c>
      <c r="F32" s="497">
        <v>0</v>
      </c>
      <c r="G32" s="498">
        <v>0</v>
      </c>
      <c r="H32" s="247">
        <v>0</v>
      </c>
      <c r="I32" s="496">
        <v>0</v>
      </c>
      <c r="J32" s="228">
        <v>0</v>
      </c>
      <c r="K32" s="247">
        <v>0</v>
      </c>
      <c r="L32" s="497">
        <v>0</v>
      </c>
      <c r="M32" s="499">
        <v>0</v>
      </c>
    </row>
    <row r="33" spans="1:13">
      <c r="A33" s="437" t="s">
        <v>411</v>
      </c>
      <c r="B33" s="126">
        <v>0</v>
      </c>
      <c r="C33" s="496">
        <v>0</v>
      </c>
      <c r="D33" s="228">
        <v>0</v>
      </c>
      <c r="E33" s="247">
        <v>0</v>
      </c>
      <c r="F33" s="497">
        <v>0</v>
      </c>
      <c r="G33" s="498">
        <v>0</v>
      </c>
      <c r="H33" s="247">
        <v>0</v>
      </c>
      <c r="I33" s="496">
        <v>0</v>
      </c>
      <c r="J33" s="228">
        <v>0</v>
      </c>
      <c r="K33" s="247">
        <v>0</v>
      </c>
      <c r="L33" s="497">
        <v>0</v>
      </c>
      <c r="M33" s="499">
        <v>0</v>
      </c>
    </row>
    <row r="34" spans="1:13">
      <c r="A34" s="437" t="s">
        <v>412</v>
      </c>
      <c r="B34" s="126">
        <v>0</v>
      </c>
      <c r="C34" s="496">
        <v>0</v>
      </c>
      <c r="D34" s="228">
        <v>0</v>
      </c>
      <c r="E34" s="247">
        <v>0</v>
      </c>
      <c r="F34" s="497">
        <v>0</v>
      </c>
      <c r="G34" s="498">
        <v>0</v>
      </c>
      <c r="H34" s="247">
        <v>0</v>
      </c>
      <c r="I34" s="496">
        <v>0</v>
      </c>
      <c r="J34" s="228">
        <v>0</v>
      </c>
      <c r="K34" s="247">
        <v>0</v>
      </c>
      <c r="L34" s="497">
        <v>0</v>
      </c>
      <c r="M34" s="499">
        <v>0</v>
      </c>
    </row>
    <row r="35" spans="1:13" ht="13.5">
      <c r="A35" s="442" t="s">
        <v>413</v>
      </c>
      <c r="B35" s="200">
        <f>SUM(B26:B34)</f>
        <v>0</v>
      </c>
      <c r="C35" s="194">
        <f t="shared" ref="C35:M35" si="2">SUM(C26:C34)</f>
        <v>0</v>
      </c>
      <c r="D35" s="171">
        <f t="shared" si="2"/>
        <v>0</v>
      </c>
      <c r="E35" s="172">
        <f t="shared" si="2"/>
        <v>0</v>
      </c>
      <c r="F35" s="195">
        <f t="shared" si="2"/>
        <v>0</v>
      </c>
      <c r="G35" s="193">
        <f t="shared" si="2"/>
        <v>0</v>
      </c>
      <c r="H35" s="172">
        <f t="shared" si="2"/>
        <v>0</v>
      </c>
      <c r="I35" s="194">
        <f t="shared" si="2"/>
        <v>0</v>
      </c>
      <c r="J35" s="171">
        <f t="shared" si="2"/>
        <v>0</v>
      </c>
      <c r="K35" s="172">
        <f t="shared" si="2"/>
        <v>0</v>
      </c>
      <c r="L35" s="195">
        <f t="shared" si="2"/>
        <v>0</v>
      </c>
      <c r="M35" s="500">
        <f t="shared" si="2"/>
        <v>0</v>
      </c>
    </row>
    <row r="36" spans="1:13">
      <c r="A36" s="437" t="s">
        <v>414</v>
      </c>
      <c r="B36" s="126">
        <v>0</v>
      </c>
      <c r="C36" s="496">
        <v>0</v>
      </c>
      <c r="D36" s="228">
        <v>0</v>
      </c>
      <c r="E36" s="247">
        <v>0</v>
      </c>
      <c r="F36" s="497">
        <v>0</v>
      </c>
      <c r="G36" s="498">
        <v>0</v>
      </c>
      <c r="H36" s="247">
        <v>0</v>
      </c>
      <c r="I36" s="496">
        <v>0</v>
      </c>
      <c r="J36" s="228">
        <v>0</v>
      </c>
      <c r="K36" s="247">
        <v>0</v>
      </c>
      <c r="L36" s="497">
        <v>0</v>
      </c>
      <c r="M36" s="499">
        <v>0</v>
      </c>
    </row>
    <row r="37" spans="1:13">
      <c r="A37" s="437" t="s">
        <v>415</v>
      </c>
      <c r="B37" s="126">
        <v>0</v>
      </c>
      <c r="C37" s="496">
        <v>0</v>
      </c>
      <c r="D37" s="228">
        <v>0</v>
      </c>
      <c r="E37" s="247">
        <v>0</v>
      </c>
      <c r="F37" s="497">
        <v>0</v>
      </c>
      <c r="G37" s="498">
        <v>0</v>
      </c>
      <c r="H37" s="247">
        <v>0</v>
      </c>
      <c r="I37" s="496">
        <v>0</v>
      </c>
      <c r="J37" s="228">
        <v>0</v>
      </c>
      <c r="K37" s="247">
        <v>0</v>
      </c>
      <c r="L37" s="497">
        <v>0</v>
      </c>
      <c r="M37" s="499">
        <v>0</v>
      </c>
    </row>
    <row r="38" spans="1:13">
      <c r="A38" s="437" t="s">
        <v>416</v>
      </c>
      <c r="B38" s="126">
        <v>0</v>
      </c>
      <c r="C38" s="496">
        <v>0</v>
      </c>
      <c r="D38" s="228">
        <v>0</v>
      </c>
      <c r="E38" s="247">
        <v>0</v>
      </c>
      <c r="F38" s="497">
        <v>0</v>
      </c>
      <c r="G38" s="498">
        <v>0</v>
      </c>
      <c r="H38" s="247">
        <v>0</v>
      </c>
      <c r="I38" s="496">
        <v>0</v>
      </c>
      <c r="J38" s="228">
        <v>0</v>
      </c>
      <c r="K38" s="247">
        <v>0</v>
      </c>
      <c r="L38" s="497">
        <v>0</v>
      </c>
      <c r="M38" s="499">
        <v>0</v>
      </c>
    </row>
    <row r="39" spans="1:13">
      <c r="A39" s="437" t="s">
        <v>417</v>
      </c>
      <c r="B39" s="126">
        <v>0</v>
      </c>
      <c r="C39" s="496">
        <v>0</v>
      </c>
      <c r="D39" s="228">
        <v>0</v>
      </c>
      <c r="E39" s="247">
        <v>0</v>
      </c>
      <c r="F39" s="497">
        <v>0</v>
      </c>
      <c r="G39" s="498">
        <v>0</v>
      </c>
      <c r="H39" s="247">
        <v>0</v>
      </c>
      <c r="I39" s="496">
        <v>0</v>
      </c>
      <c r="J39" s="228">
        <v>0</v>
      </c>
      <c r="K39" s="247">
        <v>0</v>
      </c>
      <c r="L39" s="497">
        <v>0</v>
      </c>
      <c r="M39" s="499">
        <v>0</v>
      </c>
    </row>
    <row r="40" spans="1:13">
      <c r="A40" s="437" t="s">
        <v>418</v>
      </c>
      <c r="B40" s="126">
        <v>0</v>
      </c>
      <c r="C40" s="496">
        <v>0</v>
      </c>
      <c r="D40" s="228">
        <v>0</v>
      </c>
      <c r="E40" s="247">
        <v>0</v>
      </c>
      <c r="F40" s="497">
        <v>0</v>
      </c>
      <c r="G40" s="498">
        <v>0</v>
      </c>
      <c r="H40" s="247">
        <v>0</v>
      </c>
      <c r="I40" s="496">
        <v>0</v>
      </c>
      <c r="J40" s="228">
        <v>0</v>
      </c>
      <c r="K40" s="247">
        <v>0</v>
      </c>
      <c r="L40" s="497">
        <v>0</v>
      </c>
      <c r="M40" s="499">
        <v>0</v>
      </c>
    </row>
    <row r="41" spans="1:13">
      <c r="A41" s="437" t="s">
        <v>419</v>
      </c>
      <c r="B41" s="126">
        <v>0</v>
      </c>
      <c r="C41" s="496">
        <v>0</v>
      </c>
      <c r="D41" s="228">
        <v>0</v>
      </c>
      <c r="E41" s="247">
        <v>0</v>
      </c>
      <c r="F41" s="497">
        <v>0</v>
      </c>
      <c r="G41" s="498">
        <v>0</v>
      </c>
      <c r="H41" s="247">
        <v>0</v>
      </c>
      <c r="I41" s="496">
        <v>0</v>
      </c>
      <c r="J41" s="228">
        <v>0</v>
      </c>
      <c r="K41" s="247">
        <v>0</v>
      </c>
      <c r="L41" s="497">
        <v>0</v>
      </c>
      <c r="M41" s="499">
        <v>0</v>
      </c>
    </row>
    <row r="42" spans="1:13">
      <c r="A42" s="437" t="s">
        <v>420</v>
      </c>
      <c r="B42" s="126">
        <v>0</v>
      </c>
      <c r="C42" s="496">
        <v>0</v>
      </c>
      <c r="D42" s="228">
        <v>0</v>
      </c>
      <c r="E42" s="247">
        <v>0</v>
      </c>
      <c r="F42" s="497">
        <v>0</v>
      </c>
      <c r="G42" s="498">
        <v>0</v>
      </c>
      <c r="H42" s="247">
        <v>0</v>
      </c>
      <c r="I42" s="496">
        <v>0</v>
      </c>
      <c r="J42" s="228">
        <v>0</v>
      </c>
      <c r="K42" s="247">
        <v>0</v>
      </c>
      <c r="L42" s="497">
        <v>0</v>
      </c>
      <c r="M42" s="499">
        <v>0</v>
      </c>
    </row>
    <row r="43" spans="1:13" ht="13.5">
      <c r="A43" s="442" t="s">
        <v>421</v>
      </c>
      <c r="B43" s="200">
        <f>SUM(B36:B42)</f>
        <v>0</v>
      </c>
      <c r="C43" s="194">
        <f t="shared" ref="C43:M43" si="3">SUM(C36:C42)</f>
        <v>0</v>
      </c>
      <c r="D43" s="171">
        <f t="shared" si="3"/>
        <v>0</v>
      </c>
      <c r="E43" s="172">
        <f t="shared" si="3"/>
        <v>0</v>
      </c>
      <c r="F43" s="195">
        <f t="shared" si="3"/>
        <v>0</v>
      </c>
      <c r="G43" s="193">
        <f t="shared" si="3"/>
        <v>0</v>
      </c>
      <c r="H43" s="172">
        <f t="shared" si="3"/>
        <v>0</v>
      </c>
      <c r="I43" s="194">
        <f t="shared" si="3"/>
        <v>0</v>
      </c>
      <c r="J43" s="171">
        <f t="shared" si="3"/>
        <v>0</v>
      </c>
      <c r="K43" s="172">
        <f t="shared" si="3"/>
        <v>0</v>
      </c>
      <c r="L43" s="195">
        <f t="shared" si="3"/>
        <v>0</v>
      </c>
      <c r="M43" s="500">
        <f t="shared" si="3"/>
        <v>0</v>
      </c>
    </row>
    <row r="44" spans="1:13">
      <c r="A44" s="437" t="s">
        <v>422</v>
      </c>
      <c r="B44" s="126">
        <v>0</v>
      </c>
      <c r="C44" s="496">
        <v>0</v>
      </c>
      <c r="D44" s="228">
        <v>0</v>
      </c>
      <c r="E44" s="247">
        <v>0</v>
      </c>
      <c r="F44" s="497">
        <v>0</v>
      </c>
      <c r="G44" s="498">
        <v>0</v>
      </c>
      <c r="H44" s="247">
        <v>0</v>
      </c>
      <c r="I44" s="496">
        <v>0</v>
      </c>
      <c r="J44" s="228">
        <v>0</v>
      </c>
      <c r="K44" s="247">
        <v>0</v>
      </c>
      <c r="L44" s="497">
        <v>0</v>
      </c>
      <c r="M44" s="499">
        <v>0</v>
      </c>
    </row>
    <row r="45" spans="1:13">
      <c r="A45" s="437" t="s">
        <v>423</v>
      </c>
      <c r="B45" s="126">
        <v>0</v>
      </c>
      <c r="C45" s="496">
        <v>0</v>
      </c>
      <c r="D45" s="228">
        <v>0</v>
      </c>
      <c r="E45" s="247">
        <v>0</v>
      </c>
      <c r="F45" s="497">
        <v>0</v>
      </c>
      <c r="G45" s="498">
        <v>0</v>
      </c>
      <c r="H45" s="247">
        <v>0</v>
      </c>
      <c r="I45" s="496">
        <v>0</v>
      </c>
      <c r="J45" s="228">
        <v>0</v>
      </c>
      <c r="K45" s="247">
        <v>0</v>
      </c>
      <c r="L45" s="497">
        <v>0</v>
      </c>
      <c r="M45" s="499">
        <v>0</v>
      </c>
    </row>
    <row r="46" spans="1:13">
      <c r="A46" s="437" t="s">
        <v>424</v>
      </c>
      <c r="B46" s="126">
        <v>0</v>
      </c>
      <c r="C46" s="496">
        <v>0</v>
      </c>
      <c r="D46" s="228">
        <v>0</v>
      </c>
      <c r="E46" s="247">
        <v>0</v>
      </c>
      <c r="F46" s="497">
        <v>0</v>
      </c>
      <c r="G46" s="498">
        <v>0</v>
      </c>
      <c r="H46" s="247">
        <v>0</v>
      </c>
      <c r="I46" s="496">
        <v>0</v>
      </c>
      <c r="J46" s="228">
        <v>0</v>
      </c>
      <c r="K46" s="247">
        <v>0</v>
      </c>
      <c r="L46" s="497">
        <v>0</v>
      </c>
      <c r="M46" s="499">
        <v>0</v>
      </c>
    </row>
    <row r="47" spans="1:13">
      <c r="A47" s="437" t="s">
        <v>425</v>
      </c>
      <c r="B47" s="126">
        <v>0</v>
      </c>
      <c r="C47" s="496">
        <v>0</v>
      </c>
      <c r="D47" s="228">
        <v>0</v>
      </c>
      <c r="E47" s="247">
        <v>0</v>
      </c>
      <c r="F47" s="497">
        <v>0</v>
      </c>
      <c r="G47" s="498">
        <v>0</v>
      </c>
      <c r="H47" s="247">
        <v>0</v>
      </c>
      <c r="I47" s="496">
        <v>0</v>
      </c>
      <c r="J47" s="228">
        <v>0</v>
      </c>
      <c r="K47" s="247">
        <v>0</v>
      </c>
      <c r="L47" s="497">
        <v>0</v>
      </c>
      <c r="M47" s="499">
        <v>0</v>
      </c>
    </row>
    <row r="48" spans="1:13">
      <c r="A48" s="437" t="s">
        <v>426</v>
      </c>
      <c r="B48" s="126">
        <v>0</v>
      </c>
      <c r="C48" s="496">
        <v>0</v>
      </c>
      <c r="D48" s="228">
        <v>0</v>
      </c>
      <c r="E48" s="247">
        <v>0</v>
      </c>
      <c r="F48" s="497">
        <v>0</v>
      </c>
      <c r="G48" s="498">
        <v>0</v>
      </c>
      <c r="H48" s="247">
        <v>0</v>
      </c>
      <c r="I48" s="496">
        <v>0</v>
      </c>
      <c r="J48" s="228">
        <v>0</v>
      </c>
      <c r="K48" s="247">
        <v>0</v>
      </c>
      <c r="L48" s="497">
        <v>0</v>
      </c>
      <c r="M48" s="499">
        <v>0</v>
      </c>
    </row>
    <row r="49" spans="1:13">
      <c r="A49" s="437" t="s">
        <v>427</v>
      </c>
      <c r="B49" s="126">
        <v>0</v>
      </c>
      <c r="C49" s="496">
        <v>0</v>
      </c>
      <c r="D49" s="228">
        <v>0</v>
      </c>
      <c r="E49" s="247">
        <v>0</v>
      </c>
      <c r="F49" s="497">
        <v>0</v>
      </c>
      <c r="G49" s="498">
        <v>0</v>
      </c>
      <c r="H49" s="247">
        <v>0</v>
      </c>
      <c r="I49" s="496">
        <v>0</v>
      </c>
      <c r="J49" s="228">
        <v>0</v>
      </c>
      <c r="K49" s="247">
        <v>0</v>
      </c>
      <c r="L49" s="497">
        <v>0</v>
      </c>
      <c r="M49" s="499">
        <v>0</v>
      </c>
    </row>
    <row r="50" spans="1:13">
      <c r="A50" s="437" t="s">
        <v>428</v>
      </c>
      <c r="B50" s="126">
        <v>0</v>
      </c>
      <c r="C50" s="496">
        <v>0</v>
      </c>
      <c r="D50" s="228">
        <v>0</v>
      </c>
      <c r="E50" s="247">
        <v>0</v>
      </c>
      <c r="F50" s="497">
        <v>0</v>
      </c>
      <c r="G50" s="498">
        <v>0</v>
      </c>
      <c r="H50" s="247">
        <v>0</v>
      </c>
      <c r="I50" s="496">
        <v>0</v>
      </c>
      <c r="J50" s="228">
        <v>0</v>
      </c>
      <c r="K50" s="247">
        <v>0</v>
      </c>
      <c r="L50" s="497">
        <v>0</v>
      </c>
      <c r="M50" s="499">
        <v>0</v>
      </c>
    </row>
    <row r="51" spans="1:13">
      <c r="A51" s="437" t="s">
        <v>429</v>
      </c>
      <c r="B51" s="126">
        <v>0</v>
      </c>
      <c r="C51" s="496">
        <v>0</v>
      </c>
      <c r="D51" s="228">
        <v>0</v>
      </c>
      <c r="E51" s="247">
        <v>0</v>
      </c>
      <c r="F51" s="497">
        <v>0</v>
      </c>
      <c r="G51" s="498">
        <v>0</v>
      </c>
      <c r="H51" s="247">
        <v>0</v>
      </c>
      <c r="I51" s="496">
        <v>0</v>
      </c>
      <c r="J51" s="228">
        <v>0</v>
      </c>
      <c r="K51" s="247">
        <v>0</v>
      </c>
      <c r="L51" s="497">
        <v>0</v>
      </c>
      <c r="M51" s="499">
        <v>0</v>
      </c>
    </row>
    <row r="52" spans="1:13">
      <c r="A52" s="437" t="s">
        <v>430</v>
      </c>
      <c r="B52" s="126">
        <v>0</v>
      </c>
      <c r="C52" s="496">
        <v>0</v>
      </c>
      <c r="D52" s="228">
        <v>0</v>
      </c>
      <c r="E52" s="247">
        <v>0</v>
      </c>
      <c r="F52" s="497">
        <v>0</v>
      </c>
      <c r="G52" s="498">
        <v>0</v>
      </c>
      <c r="H52" s="247">
        <v>0</v>
      </c>
      <c r="I52" s="496">
        <v>0</v>
      </c>
      <c r="J52" s="228">
        <v>0</v>
      </c>
      <c r="K52" s="247">
        <v>0</v>
      </c>
      <c r="L52" s="497">
        <v>0</v>
      </c>
      <c r="M52" s="499">
        <v>0</v>
      </c>
    </row>
    <row r="53" spans="1:13">
      <c r="A53" s="437" t="s">
        <v>431</v>
      </c>
      <c r="B53" s="126">
        <v>0</v>
      </c>
      <c r="C53" s="496">
        <v>0</v>
      </c>
      <c r="D53" s="228">
        <v>0</v>
      </c>
      <c r="E53" s="247">
        <v>0</v>
      </c>
      <c r="F53" s="497">
        <v>0</v>
      </c>
      <c r="G53" s="498">
        <v>0</v>
      </c>
      <c r="H53" s="247">
        <v>0</v>
      </c>
      <c r="I53" s="496">
        <v>0</v>
      </c>
      <c r="J53" s="228">
        <v>0</v>
      </c>
      <c r="K53" s="247">
        <v>0</v>
      </c>
      <c r="L53" s="497">
        <v>0</v>
      </c>
      <c r="M53" s="499">
        <v>0</v>
      </c>
    </row>
    <row r="54" spans="1:13">
      <c r="A54" s="437" t="s">
        <v>432</v>
      </c>
      <c r="B54" s="126">
        <v>0</v>
      </c>
      <c r="C54" s="496">
        <v>0</v>
      </c>
      <c r="D54" s="228">
        <v>0</v>
      </c>
      <c r="E54" s="247">
        <v>0</v>
      </c>
      <c r="F54" s="497">
        <v>0</v>
      </c>
      <c r="G54" s="498">
        <v>0</v>
      </c>
      <c r="H54" s="247">
        <v>0</v>
      </c>
      <c r="I54" s="496">
        <v>0</v>
      </c>
      <c r="J54" s="228">
        <v>0</v>
      </c>
      <c r="K54" s="247">
        <v>0</v>
      </c>
      <c r="L54" s="497">
        <v>0</v>
      </c>
      <c r="M54" s="499">
        <v>0</v>
      </c>
    </row>
    <row r="55" spans="1:13" ht="13.5">
      <c r="A55" s="442" t="s">
        <v>433</v>
      </c>
      <c r="B55" s="200">
        <f>SUM(B44:B54)</f>
        <v>0</v>
      </c>
      <c r="C55" s="194">
        <f t="shared" ref="C55:M55" si="4">SUM(C44:C54)</f>
        <v>0</v>
      </c>
      <c r="D55" s="171">
        <f t="shared" si="4"/>
        <v>0</v>
      </c>
      <c r="E55" s="172">
        <f t="shared" si="4"/>
        <v>0</v>
      </c>
      <c r="F55" s="195">
        <f t="shared" si="4"/>
        <v>0</v>
      </c>
      <c r="G55" s="193">
        <f t="shared" si="4"/>
        <v>0</v>
      </c>
      <c r="H55" s="172">
        <f t="shared" si="4"/>
        <v>0</v>
      </c>
      <c r="I55" s="194">
        <f t="shared" si="4"/>
        <v>0</v>
      </c>
      <c r="J55" s="171">
        <f t="shared" si="4"/>
        <v>0</v>
      </c>
      <c r="K55" s="172">
        <f t="shared" si="4"/>
        <v>0</v>
      </c>
      <c r="L55" s="195">
        <f t="shared" si="4"/>
        <v>0</v>
      </c>
      <c r="M55" s="500">
        <f t="shared" si="4"/>
        <v>0</v>
      </c>
    </row>
    <row r="56" spans="1:13">
      <c r="A56" s="437" t="s">
        <v>434</v>
      </c>
      <c r="B56" s="126">
        <v>0</v>
      </c>
      <c r="C56" s="496">
        <v>0</v>
      </c>
      <c r="D56" s="228">
        <v>0</v>
      </c>
      <c r="E56" s="247">
        <v>0</v>
      </c>
      <c r="F56" s="497">
        <v>0</v>
      </c>
      <c r="G56" s="498">
        <v>0</v>
      </c>
      <c r="H56" s="247">
        <v>0</v>
      </c>
      <c r="I56" s="496">
        <v>0</v>
      </c>
      <c r="J56" s="228">
        <v>0</v>
      </c>
      <c r="K56" s="247">
        <v>0</v>
      </c>
      <c r="L56" s="497">
        <v>0</v>
      </c>
      <c r="M56" s="499">
        <v>0</v>
      </c>
    </row>
    <row r="57" spans="1:13">
      <c r="A57" s="437" t="s">
        <v>435</v>
      </c>
      <c r="B57" s="126">
        <v>0</v>
      </c>
      <c r="C57" s="496">
        <v>0</v>
      </c>
      <c r="D57" s="228">
        <v>0</v>
      </c>
      <c r="E57" s="247">
        <v>0</v>
      </c>
      <c r="F57" s="497">
        <v>0</v>
      </c>
      <c r="G57" s="498">
        <v>0</v>
      </c>
      <c r="H57" s="247">
        <v>0</v>
      </c>
      <c r="I57" s="496">
        <v>0</v>
      </c>
      <c r="J57" s="228">
        <v>0</v>
      </c>
      <c r="K57" s="247">
        <v>0</v>
      </c>
      <c r="L57" s="497">
        <v>0</v>
      </c>
      <c r="M57" s="499">
        <v>0</v>
      </c>
    </row>
    <row r="58" spans="1:13">
      <c r="A58" s="437" t="s">
        <v>436</v>
      </c>
      <c r="B58" s="126">
        <v>0</v>
      </c>
      <c r="C58" s="496">
        <v>0</v>
      </c>
      <c r="D58" s="228">
        <v>0</v>
      </c>
      <c r="E58" s="247">
        <v>0</v>
      </c>
      <c r="F58" s="497">
        <v>0</v>
      </c>
      <c r="G58" s="498">
        <v>0</v>
      </c>
      <c r="H58" s="247">
        <v>0</v>
      </c>
      <c r="I58" s="496">
        <v>0</v>
      </c>
      <c r="J58" s="228">
        <v>0</v>
      </c>
      <c r="K58" s="247">
        <v>0</v>
      </c>
      <c r="L58" s="497">
        <v>0</v>
      </c>
      <c r="M58" s="499">
        <v>0</v>
      </c>
    </row>
    <row r="59" spans="1:13">
      <c r="A59" s="437" t="s">
        <v>437</v>
      </c>
      <c r="B59" s="126">
        <v>0</v>
      </c>
      <c r="C59" s="496">
        <v>0</v>
      </c>
      <c r="D59" s="228">
        <v>0</v>
      </c>
      <c r="E59" s="247">
        <v>0</v>
      </c>
      <c r="F59" s="497">
        <v>0</v>
      </c>
      <c r="G59" s="498">
        <v>0</v>
      </c>
      <c r="H59" s="247">
        <v>0</v>
      </c>
      <c r="I59" s="496">
        <v>0</v>
      </c>
      <c r="J59" s="228">
        <v>0</v>
      </c>
      <c r="K59" s="247">
        <v>0</v>
      </c>
      <c r="L59" s="497">
        <v>0</v>
      </c>
      <c r="M59" s="499">
        <v>0</v>
      </c>
    </row>
    <row r="60" spans="1:13">
      <c r="A60" s="437" t="s">
        <v>438</v>
      </c>
      <c r="B60" s="126">
        <v>0</v>
      </c>
      <c r="C60" s="496">
        <v>0</v>
      </c>
      <c r="D60" s="228">
        <v>0</v>
      </c>
      <c r="E60" s="247">
        <v>0</v>
      </c>
      <c r="F60" s="497">
        <v>0</v>
      </c>
      <c r="G60" s="498">
        <v>0</v>
      </c>
      <c r="H60" s="247">
        <v>0</v>
      </c>
      <c r="I60" s="496">
        <v>0</v>
      </c>
      <c r="J60" s="228">
        <v>0</v>
      </c>
      <c r="K60" s="247">
        <v>0</v>
      </c>
      <c r="L60" s="497">
        <v>0</v>
      </c>
      <c r="M60" s="499">
        <v>0</v>
      </c>
    </row>
    <row r="61" spans="1:13">
      <c r="A61" s="437" t="s">
        <v>439</v>
      </c>
      <c r="B61" s="126">
        <v>0</v>
      </c>
      <c r="C61" s="496">
        <v>0</v>
      </c>
      <c r="D61" s="228">
        <v>0</v>
      </c>
      <c r="E61" s="247">
        <v>0</v>
      </c>
      <c r="F61" s="497">
        <v>0</v>
      </c>
      <c r="G61" s="498">
        <v>0</v>
      </c>
      <c r="H61" s="247">
        <v>0</v>
      </c>
      <c r="I61" s="496">
        <v>0</v>
      </c>
      <c r="J61" s="228">
        <v>0</v>
      </c>
      <c r="K61" s="247">
        <v>0</v>
      </c>
      <c r="L61" s="497">
        <v>0</v>
      </c>
      <c r="M61" s="499">
        <v>0</v>
      </c>
    </row>
    <row r="62" spans="1:13">
      <c r="A62" s="437" t="s">
        <v>440</v>
      </c>
      <c r="B62" s="126">
        <v>0</v>
      </c>
      <c r="C62" s="496">
        <v>0</v>
      </c>
      <c r="D62" s="228">
        <v>0</v>
      </c>
      <c r="E62" s="247">
        <v>0</v>
      </c>
      <c r="F62" s="497">
        <v>0</v>
      </c>
      <c r="G62" s="498">
        <v>0</v>
      </c>
      <c r="H62" s="247">
        <v>0</v>
      </c>
      <c r="I62" s="496">
        <v>0</v>
      </c>
      <c r="J62" s="228">
        <v>0</v>
      </c>
      <c r="K62" s="247">
        <v>0</v>
      </c>
      <c r="L62" s="497">
        <v>0</v>
      </c>
      <c r="M62" s="499">
        <v>0</v>
      </c>
    </row>
    <row r="63" spans="1:13">
      <c r="A63" s="437" t="s">
        <v>441</v>
      </c>
      <c r="B63" s="126">
        <v>0</v>
      </c>
      <c r="C63" s="496">
        <v>0</v>
      </c>
      <c r="D63" s="228">
        <v>0</v>
      </c>
      <c r="E63" s="247">
        <v>0</v>
      </c>
      <c r="F63" s="497">
        <v>0</v>
      </c>
      <c r="G63" s="498">
        <v>0</v>
      </c>
      <c r="H63" s="247">
        <v>0</v>
      </c>
      <c r="I63" s="496">
        <v>0</v>
      </c>
      <c r="J63" s="228">
        <v>0</v>
      </c>
      <c r="K63" s="247">
        <v>0</v>
      </c>
      <c r="L63" s="497">
        <v>0</v>
      </c>
      <c r="M63" s="499">
        <v>0</v>
      </c>
    </row>
    <row r="64" spans="1:13">
      <c r="A64" s="437" t="s">
        <v>442</v>
      </c>
      <c r="B64" s="126">
        <v>0</v>
      </c>
      <c r="C64" s="496">
        <v>0</v>
      </c>
      <c r="D64" s="228">
        <v>0</v>
      </c>
      <c r="E64" s="247">
        <v>0</v>
      </c>
      <c r="F64" s="497">
        <v>0</v>
      </c>
      <c r="G64" s="498">
        <v>0</v>
      </c>
      <c r="H64" s="247">
        <v>0</v>
      </c>
      <c r="I64" s="496">
        <v>0</v>
      </c>
      <c r="J64" s="228">
        <v>0</v>
      </c>
      <c r="K64" s="247">
        <v>0</v>
      </c>
      <c r="L64" s="497">
        <v>0</v>
      </c>
      <c r="M64" s="499">
        <v>0</v>
      </c>
    </row>
    <row r="65" spans="1:13">
      <c r="A65" s="437" t="s">
        <v>443</v>
      </c>
      <c r="B65" s="126">
        <v>0</v>
      </c>
      <c r="C65" s="496">
        <v>0</v>
      </c>
      <c r="D65" s="228">
        <v>0</v>
      </c>
      <c r="E65" s="247">
        <v>0</v>
      </c>
      <c r="F65" s="497">
        <v>0</v>
      </c>
      <c r="G65" s="498">
        <v>0</v>
      </c>
      <c r="H65" s="247">
        <v>0</v>
      </c>
      <c r="I65" s="496">
        <v>0</v>
      </c>
      <c r="J65" s="228">
        <v>0</v>
      </c>
      <c r="K65" s="247">
        <v>0</v>
      </c>
      <c r="L65" s="497">
        <v>0</v>
      </c>
      <c r="M65" s="499">
        <v>0</v>
      </c>
    </row>
    <row r="66" spans="1:13">
      <c r="A66" s="437" t="s">
        <v>444</v>
      </c>
      <c r="B66" s="126">
        <v>0</v>
      </c>
      <c r="C66" s="496">
        <v>0</v>
      </c>
      <c r="D66" s="228">
        <v>0</v>
      </c>
      <c r="E66" s="247">
        <v>0</v>
      </c>
      <c r="F66" s="497">
        <v>0</v>
      </c>
      <c r="G66" s="498">
        <v>0</v>
      </c>
      <c r="H66" s="247">
        <v>0</v>
      </c>
      <c r="I66" s="496">
        <v>0</v>
      </c>
      <c r="J66" s="228">
        <v>0</v>
      </c>
      <c r="K66" s="247">
        <v>0</v>
      </c>
      <c r="L66" s="497">
        <v>0</v>
      </c>
      <c r="M66" s="499">
        <v>0</v>
      </c>
    </row>
    <row r="67" spans="1:13">
      <c r="A67" s="437" t="s">
        <v>445</v>
      </c>
      <c r="B67" s="126">
        <v>0</v>
      </c>
      <c r="C67" s="496">
        <v>0</v>
      </c>
      <c r="D67" s="228">
        <v>0</v>
      </c>
      <c r="E67" s="247">
        <v>0</v>
      </c>
      <c r="F67" s="497">
        <v>0</v>
      </c>
      <c r="G67" s="498">
        <v>0</v>
      </c>
      <c r="H67" s="247">
        <v>0</v>
      </c>
      <c r="I67" s="496">
        <v>0</v>
      </c>
      <c r="J67" s="228">
        <v>0</v>
      </c>
      <c r="K67" s="247">
        <v>0</v>
      </c>
      <c r="L67" s="497">
        <v>0</v>
      </c>
      <c r="M67" s="499">
        <v>0</v>
      </c>
    </row>
    <row r="68" spans="1:13">
      <c r="A68" s="437" t="s">
        <v>446</v>
      </c>
      <c r="B68" s="126">
        <v>0</v>
      </c>
      <c r="C68" s="496">
        <v>0</v>
      </c>
      <c r="D68" s="228">
        <v>0</v>
      </c>
      <c r="E68" s="247">
        <v>0</v>
      </c>
      <c r="F68" s="497">
        <v>0</v>
      </c>
      <c r="G68" s="498">
        <v>0</v>
      </c>
      <c r="H68" s="247">
        <v>0</v>
      </c>
      <c r="I68" s="496">
        <v>0</v>
      </c>
      <c r="J68" s="228">
        <v>0</v>
      </c>
      <c r="K68" s="247">
        <v>0</v>
      </c>
      <c r="L68" s="497">
        <v>0</v>
      </c>
      <c r="M68" s="499">
        <v>0</v>
      </c>
    </row>
    <row r="69" spans="1:13" ht="13.5">
      <c r="A69" s="442" t="s">
        <v>447</v>
      </c>
      <c r="B69" s="200">
        <f>SUM(B56:B68)</f>
        <v>0</v>
      </c>
      <c r="C69" s="194">
        <f t="shared" ref="C69:M69" si="5">SUM(C56:C68)</f>
        <v>0</v>
      </c>
      <c r="D69" s="171">
        <f t="shared" si="5"/>
        <v>0</v>
      </c>
      <c r="E69" s="172">
        <f t="shared" si="5"/>
        <v>0</v>
      </c>
      <c r="F69" s="195">
        <f t="shared" si="5"/>
        <v>0</v>
      </c>
      <c r="G69" s="193">
        <f t="shared" si="5"/>
        <v>0</v>
      </c>
      <c r="H69" s="172">
        <f t="shared" si="5"/>
        <v>0</v>
      </c>
      <c r="I69" s="194">
        <f t="shared" si="5"/>
        <v>0</v>
      </c>
      <c r="J69" s="171">
        <f t="shared" si="5"/>
        <v>0</v>
      </c>
      <c r="K69" s="172">
        <f t="shared" si="5"/>
        <v>0</v>
      </c>
      <c r="L69" s="195">
        <f t="shared" si="5"/>
        <v>0</v>
      </c>
      <c r="M69" s="500">
        <f t="shared" si="5"/>
        <v>0</v>
      </c>
    </row>
    <row r="70" spans="1:13">
      <c r="A70" s="437" t="s">
        <v>448</v>
      </c>
      <c r="B70" s="126">
        <v>0</v>
      </c>
      <c r="C70" s="496">
        <v>0</v>
      </c>
      <c r="D70" s="228">
        <v>0</v>
      </c>
      <c r="E70" s="247">
        <v>0</v>
      </c>
      <c r="F70" s="497">
        <v>0</v>
      </c>
      <c r="G70" s="498">
        <v>0</v>
      </c>
      <c r="H70" s="247">
        <v>0</v>
      </c>
      <c r="I70" s="496">
        <v>0</v>
      </c>
      <c r="J70" s="228">
        <v>0</v>
      </c>
      <c r="K70" s="247">
        <v>0</v>
      </c>
      <c r="L70" s="497">
        <v>0</v>
      </c>
      <c r="M70" s="499">
        <v>0</v>
      </c>
    </row>
    <row r="71" spans="1:13">
      <c r="A71" s="437" t="s">
        <v>449</v>
      </c>
      <c r="B71" s="126">
        <v>0</v>
      </c>
      <c r="C71" s="496">
        <v>0</v>
      </c>
      <c r="D71" s="228">
        <v>0</v>
      </c>
      <c r="E71" s="247">
        <v>0</v>
      </c>
      <c r="F71" s="497">
        <v>0</v>
      </c>
      <c r="G71" s="498">
        <v>0</v>
      </c>
      <c r="H71" s="247">
        <v>0</v>
      </c>
      <c r="I71" s="496">
        <v>0</v>
      </c>
      <c r="J71" s="228">
        <v>0</v>
      </c>
      <c r="K71" s="247">
        <v>0</v>
      </c>
      <c r="L71" s="497">
        <v>0</v>
      </c>
      <c r="M71" s="499">
        <v>0</v>
      </c>
    </row>
    <row r="72" spans="1:13">
      <c r="A72" s="437" t="s">
        <v>450</v>
      </c>
      <c r="B72" s="126">
        <v>0</v>
      </c>
      <c r="C72" s="496">
        <v>0</v>
      </c>
      <c r="D72" s="228">
        <v>0</v>
      </c>
      <c r="E72" s="247">
        <v>0</v>
      </c>
      <c r="F72" s="497">
        <v>0</v>
      </c>
      <c r="G72" s="498">
        <v>0</v>
      </c>
      <c r="H72" s="247">
        <v>0</v>
      </c>
      <c r="I72" s="496">
        <v>0</v>
      </c>
      <c r="J72" s="228">
        <v>0</v>
      </c>
      <c r="K72" s="247">
        <v>0</v>
      </c>
      <c r="L72" s="497">
        <v>0</v>
      </c>
      <c r="M72" s="499">
        <v>0</v>
      </c>
    </row>
    <row r="73" spans="1:13">
      <c r="A73" s="437" t="s">
        <v>451</v>
      </c>
      <c r="B73" s="126">
        <v>0</v>
      </c>
      <c r="C73" s="496">
        <v>0</v>
      </c>
      <c r="D73" s="228">
        <v>0</v>
      </c>
      <c r="E73" s="247">
        <v>0</v>
      </c>
      <c r="F73" s="497">
        <v>0</v>
      </c>
      <c r="G73" s="498">
        <v>0</v>
      </c>
      <c r="H73" s="247">
        <v>0</v>
      </c>
      <c r="I73" s="496">
        <v>0</v>
      </c>
      <c r="J73" s="228">
        <v>0</v>
      </c>
      <c r="K73" s="247">
        <v>0</v>
      </c>
      <c r="L73" s="497">
        <v>0</v>
      </c>
      <c r="M73" s="499">
        <v>0</v>
      </c>
    </row>
    <row r="74" spans="1:13">
      <c r="A74" s="437" t="s">
        <v>452</v>
      </c>
      <c r="B74" s="126">
        <v>0</v>
      </c>
      <c r="C74" s="496">
        <v>0</v>
      </c>
      <c r="D74" s="228">
        <v>0</v>
      </c>
      <c r="E74" s="247">
        <v>0</v>
      </c>
      <c r="F74" s="497">
        <v>0</v>
      </c>
      <c r="G74" s="498">
        <v>0</v>
      </c>
      <c r="H74" s="247">
        <v>0</v>
      </c>
      <c r="I74" s="496">
        <v>0</v>
      </c>
      <c r="J74" s="228">
        <v>0</v>
      </c>
      <c r="K74" s="247">
        <v>0</v>
      </c>
      <c r="L74" s="497">
        <v>0</v>
      </c>
      <c r="M74" s="499">
        <v>0</v>
      </c>
    </row>
    <row r="75" spans="1:13">
      <c r="A75" s="437" t="s">
        <v>453</v>
      </c>
      <c r="B75" s="126">
        <v>0</v>
      </c>
      <c r="C75" s="496">
        <v>0</v>
      </c>
      <c r="D75" s="228">
        <v>0</v>
      </c>
      <c r="E75" s="247">
        <v>0</v>
      </c>
      <c r="F75" s="497">
        <v>0</v>
      </c>
      <c r="G75" s="498">
        <v>0</v>
      </c>
      <c r="H75" s="247">
        <v>0</v>
      </c>
      <c r="I75" s="496">
        <v>0</v>
      </c>
      <c r="J75" s="228">
        <v>0</v>
      </c>
      <c r="K75" s="247">
        <v>0</v>
      </c>
      <c r="L75" s="497">
        <v>0</v>
      </c>
      <c r="M75" s="499">
        <v>0</v>
      </c>
    </row>
    <row r="76" spans="1:13">
      <c r="A76" s="437" t="s">
        <v>454</v>
      </c>
      <c r="B76" s="126">
        <v>0</v>
      </c>
      <c r="C76" s="496">
        <v>0</v>
      </c>
      <c r="D76" s="228">
        <v>0</v>
      </c>
      <c r="E76" s="247">
        <v>0</v>
      </c>
      <c r="F76" s="497">
        <v>0</v>
      </c>
      <c r="G76" s="498">
        <v>0</v>
      </c>
      <c r="H76" s="247">
        <v>0</v>
      </c>
      <c r="I76" s="496">
        <v>0</v>
      </c>
      <c r="J76" s="228">
        <v>0</v>
      </c>
      <c r="K76" s="247">
        <v>0</v>
      </c>
      <c r="L76" s="497">
        <v>0</v>
      </c>
      <c r="M76" s="499">
        <v>0</v>
      </c>
    </row>
    <row r="77" spans="1:13">
      <c r="A77" s="437" t="s">
        <v>455</v>
      </c>
      <c r="B77" s="126">
        <v>0</v>
      </c>
      <c r="C77" s="496">
        <v>0</v>
      </c>
      <c r="D77" s="228">
        <v>0</v>
      </c>
      <c r="E77" s="247">
        <v>0</v>
      </c>
      <c r="F77" s="497">
        <v>0</v>
      </c>
      <c r="G77" s="498">
        <v>0</v>
      </c>
      <c r="H77" s="247">
        <v>0</v>
      </c>
      <c r="I77" s="496">
        <v>0</v>
      </c>
      <c r="J77" s="228">
        <v>0</v>
      </c>
      <c r="K77" s="247">
        <v>0</v>
      </c>
      <c r="L77" s="497">
        <v>0</v>
      </c>
      <c r="M77" s="499">
        <v>0</v>
      </c>
    </row>
    <row r="78" spans="1:13">
      <c r="A78" s="437" t="s">
        <v>456</v>
      </c>
      <c r="B78" s="126">
        <v>0</v>
      </c>
      <c r="C78" s="496">
        <v>0</v>
      </c>
      <c r="D78" s="228">
        <v>0</v>
      </c>
      <c r="E78" s="247">
        <v>0</v>
      </c>
      <c r="F78" s="497">
        <v>0</v>
      </c>
      <c r="G78" s="498">
        <v>0</v>
      </c>
      <c r="H78" s="247">
        <v>0</v>
      </c>
      <c r="I78" s="496">
        <v>0</v>
      </c>
      <c r="J78" s="228">
        <v>0</v>
      </c>
      <c r="K78" s="247">
        <v>0</v>
      </c>
      <c r="L78" s="497">
        <v>0</v>
      </c>
      <c r="M78" s="499">
        <v>0</v>
      </c>
    </row>
    <row r="79" spans="1:13">
      <c r="A79" s="437" t="s">
        <v>457</v>
      </c>
      <c r="B79" s="126">
        <v>0</v>
      </c>
      <c r="C79" s="496">
        <v>0</v>
      </c>
      <c r="D79" s="228">
        <v>0</v>
      </c>
      <c r="E79" s="247">
        <v>0</v>
      </c>
      <c r="F79" s="497">
        <v>0</v>
      </c>
      <c r="G79" s="498">
        <v>0</v>
      </c>
      <c r="H79" s="247">
        <v>0</v>
      </c>
      <c r="I79" s="496">
        <v>0</v>
      </c>
      <c r="J79" s="228">
        <v>0</v>
      </c>
      <c r="K79" s="247">
        <v>0</v>
      </c>
      <c r="L79" s="497">
        <v>0</v>
      </c>
      <c r="M79" s="499">
        <v>0</v>
      </c>
    </row>
    <row r="80" spans="1:13">
      <c r="A80" s="437" t="s">
        <v>458</v>
      </c>
      <c r="B80" s="126">
        <v>0</v>
      </c>
      <c r="C80" s="496">
        <v>0</v>
      </c>
      <c r="D80" s="228">
        <v>0</v>
      </c>
      <c r="E80" s="247">
        <v>0</v>
      </c>
      <c r="F80" s="497">
        <v>0</v>
      </c>
      <c r="G80" s="498">
        <v>0</v>
      </c>
      <c r="H80" s="247">
        <v>0</v>
      </c>
      <c r="I80" s="496">
        <v>0</v>
      </c>
      <c r="J80" s="228">
        <v>0</v>
      </c>
      <c r="K80" s="247">
        <v>0</v>
      </c>
      <c r="L80" s="497">
        <v>0</v>
      </c>
      <c r="M80" s="499">
        <v>0</v>
      </c>
    </row>
    <row r="81" spans="1:13">
      <c r="A81" s="437" t="s">
        <v>459</v>
      </c>
      <c r="B81" s="126">
        <v>0</v>
      </c>
      <c r="C81" s="496">
        <v>0</v>
      </c>
      <c r="D81" s="228">
        <v>0</v>
      </c>
      <c r="E81" s="247">
        <v>0</v>
      </c>
      <c r="F81" s="497">
        <v>0</v>
      </c>
      <c r="G81" s="498">
        <v>0</v>
      </c>
      <c r="H81" s="247">
        <v>0</v>
      </c>
      <c r="I81" s="496">
        <v>0</v>
      </c>
      <c r="J81" s="228">
        <v>0</v>
      </c>
      <c r="K81" s="247">
        <v>0</v>
      </c>
      <c r="L81" s="497">
        <v>0</v>
      </c>
      <c r="M81" s="499">
        <v>0</v>
      </c>
    </row>
    <row r="82" spans="1:13">
      <c r="A82" s="437" t="s">
        <v>460</v>
      </c>
      <c r="B82" s="126">
        <v>0</v>
      </c>
      <c r="C82" s="496">
        <v>0</v>
      </c>
      <c r="D82" s="228">
        <v>0</v>
      </c>
      <c r="E82" s="247">
        <v>0</v>
      </c>
      <c r="F82" s="497">
        <v>0</v>
      </c>
      <c r="G82" s="498">
        <v>0</v>
      </c>
      <c r="H82" s="247">
        <v>0</v>
      </c>
      <c r="I82" s="496">
        <v>0</v>
      </c>
      <c r="J82" s="228">
        <v>0</v>
      </c>
      <c r="K82" s="247">
        <v>0</v>
      </c>
      <c r="L82" s="497">
        <v>0</v>
      </c>
      <c r="M82" s="499">
        <v>0</v>
      </c>
    </row>
    <row r="83" spans="1:13" ht="13.5">
      <c r="A83" s="442" t="s">
        <v>461</v>
      </c>
      <c r="B83" s="200">
        <f>SUM(B70:B82)</f>
        <v>0</v>
      </c>
      <c r="C83" s="194">
        <f t="shared" ref="C83:M83" si="6">SUM(C70:C82)</f>
        <v>0</v>
      </c>
      <c r="D83" s="171">
        <f t="shared" si="6"/>
        <v>0</v>
      </c>
      <c r="E83" s="172">
        <f t="shared" si="6"/>
        <v>0</v>
      </c>
      <c r="F83" s="195">
        <f t="shared" si="6"/>
        <v>0</v>
      </c>
      <c r="G83" s="193">
        <f t="shared" si="6"/>
        <v>0</v>
      </c>
      <c r="H83" s="172">
        <f t="shared" si="6"/>
        <v>0</v>
      </c>
      <c r="I83" s="194">
        <f t="shared" si="6"/>
        <v>0</v>
      </c>
      <c r="J83" s="171">
        <f t="shared" si="6"/>
        <v>0</v>
      </c>
      <c r="K83" s="172">
        <f t="shared" si="6"/>
        <v>0</v>
      </c>
      <c r="L83" s="195">
        <f t="shared" si="6"/>
        <v>0</v>
      </c>
      <c r="M83" s="500">
        <f t="shared" si="6"/>
        <v>0</v>
      </c>
    </row>
    <row r="84" spans="1:13">
      <c r="A84" s="437" t="s">
        <v>462</v>
      </c>
      <c r="B84" s="126">
        <v>0</v>
      </c>
      <c r="C84" s="496">
        <v>0</v>
      </c>
      <c r="D84" s="228">
        <v>0</v>
      </c>
      <c r="E84" s="247">
        <v>0</v>
      </c>
      <c r="F84" s="497">
        <v>0</v>
      </c>
      <c r="G84" s="498">
        <v>0</v>
      </c>
      <c r="H84" s="247">
        <v>0</v>
      </c>
      <c r="I84" s="496">
        <v>0</v>
      </c>
      <c r="J84" s="228">
        <v>0</v>
      </c>
      <c r="K84" s="247">
        <v>0</v>
      </c>
      <c r="L84" s="497">
        <v>0</v>
      </c>
      <c r="M84" s="499">
        <v>0</v>
      </c>
    </row>
    <row r="85" spans="1:13">
      <c r="A85" s="437" t="s">
        <v>463</v>
      </c>
      <c r="B85" s="126">
        <v>0</v>
      </c>
      <c r="C85" s="496">
        <v>0</v>
      </c>
      <c r="D85" s="228">
        <v>0</v>
      </c>
      <c r="E85" s="247">
        <v>0</v>
      </c>
      <c r="F85" s="497">
        <v>0</v>
      </c>
      <c r="G85" s="498">
        <v>0</v>
      </c>
      <c r="H85" s="247">
        <v>0</v>
      </c>
      <c r="I85" s="496">
        <v>0</v>
      </c>
      <c r="J85" s="228">
        <v>0</v>
      </c>
      <c r="K85" s="247">
        <v>0</v>
      </c>
      <c r="L85" s="497">
        <v>0</v>
      </c>
      <c r="M85" s="499">
        <v>0</v>
      </c>
    </row>
    <row r="86" spans="1:13">
      <c r="A86" s="437" t="s">
        <v>464</v>
      </c>
      <c r="B86" s="126">
        <v>0</v>
      </c>
      <c r="C86" s="496">
        <v>0</v>
      </c>
      <c r="D86" s="228">
        <v>0</v>
      </c>
      <c r="E86" s="247">
        <v>0</v>
      </c>
      <c r="F86" s="497">
        <v>0</v>
      </c>
      <c r="G86" s="498">
        <v>0</v>
      </c>
      <c r="H86" s="247">
        <v>0</v>
      </c>
      <c r="I86" s="496">
        <v>0</v>
      </c>
      <c r="J86" s="228">
        <v>0</v>
      </c>
      <c r="K86" s="247">
        <v>0</v>
      </c>
      <c r="L86" s="497">
        <v>0</v>
      </c>
      <c r="M86" s="499">
        <v>0</v>
      </c>
    </row>
    <row r="87" spans="1:13">
      <c r="A87" s="437" t="s">
        <v>465</v>
      </c>
      <c r="B87" s="126">
        <v>0</v>
      </c>
      <c r="C87" s="496">
        <v>0</v>
      </c>
      <c r="D87" s="228">
        <v>0</v>
      </c>
      <c r="E87" s="247">
        <v>0</v>
      </c>
      <c r="F87" s="497">
        <v>0</v>
      </c>
      <c r="G87" s="498">
        <v>0</v>
      </c>
      <c r="H87" s="247">
        <v>0</v>
      </c>
      <c r="I87" s="496">
        <v>0</v>
      </c>
      <c r="J87" s="228">
        <v>0</v>
      </c>
      <c r="K87" s="247">
        <v>0</v>
      </c>
      <c r="L87" s="497">
        <v>0</v>
      </c>
      <c r="M87" s="499">
        <v>0</v>
      </c>
    </row>
    <row r="88" spans="1:13">
      <c r="A88" s="437" t="s">
        <v>466</v>
      </c>
      <c r="B88" s="126">
        <v>0</v>
      </c>
      <c r="C88" s="496">
        <v>0</v>
      </c>
      <c r="D88" s="228">
        <v>0</v>
      </c>
      <c r="E88" s="247">
        <v>0</v>
      </c>
      <c r="F88" s="497">
        <v>0</v>
      </c>
      <c r="G88" s="498">
        <v>0</v>
      </c>
      <c r="H88" s="247">
        <v>0</v>
      </c>
      <c r="I88" s="496">
        <v>0</v>
      </c>
      <c r="J88" s="228">
        <v>0</v>
      </c>
      <c r="K88" s="247">
        <v>0</v>
      </c>
      <c r="L88" s="497">
        <v>0</v>
      </c>
      <c r="M88" s="499">
        <v>0</v>
      </c>
    </row>
    <row r="89" spans="1:13">
      <c r="A89" s="437" t="s">
        <v>467</v>
      </c>
      <c r="B89" s="126">
        <v>0</v>
      </c>
      <c r="C89" s="496">
        <v>0</v>
      </c>
      <c r="D89" s="228">
        <v>0</v>
      </c>
      <c r="E89" s="247">
        <v>0</v>
      </c>
      <c r="F89" s="497">
        <v>0</v>
      </c>
      <c r="G89" s="498">
        <v>0</v>
      </c>
      <c r="H89" s="247">
        <v>0</v>
      </c>
      <c r="I89" s="496">
        <v>0</v>
      </c>
      <c r="J89" s="228">
        <v>0</v>
      </c>
      <c r="K89" s="247">
        <v>0</v>
      </c>
      <c r="L89" s="497">
        <v>0</v>
      </c>
      <c r="M89" s="499">
        <v>0</v>
      </c>
    </row>
    <row r="90" spans="1:13">
      <c r="A90" s="437" t="s">
        <v>468</v>
      </c>
      <c r="B90" s="126">
        <v>0</v>
      </c>
      <c r="C90" s="496">
        <v>0</v>
      </c>
      <c r="D90" s="228">
        <v>0</v>
      </c>
      <c r="E90" s="247">
        <v>0</v>
      </c>
      <c r="F90" s="497">
        <v>0</v>
      </c>
      <c r="G90" s="498">
        <v>0</v>
      </c>
      <c r="H90" s="247">
        <v>0</v>
      </c>
      <c r="I90" s="496">
        <v>0</v>
      </c>
      <c r="J90" s="228">
        <v>0</v>
      </c>
      <c r="K90" s="247">
        <v>0</v>
      </c>
      <c r="L90" s="497">
        <v>0</v>
      </c>
      <c r="M90" s="499">
        <v>0</v>
      </c>
    </row>
    <row r="91" spans="1:13">
      <c r="A91" s="437" t="s">
        <v>469</v>
      </c>
      <c r="B91" s="126">
        <v>0</v>
      </c>
      <c r="C91" s="496">
        <v>0</v>
      </c>
      <c r="D91" s="228">
        <v>0</v>
      </c>
      <c r="E91" s="247">
        <v>0</v>
      </c>
      <c r="F91" s="497">
        <v>0</v>
      </c>
      <c r="G91" s="498">
        <v>0</v>
      </c>
      <c r="H91" s="247">
        <v>0</v>
      </c>
      <c r="I91" s="496">
        <v>0</v>
      </c>
      <c r="J91" s="228">
        <v>0</v>
      </c>
      <c r="K91" s="247">
        <v>0</v>
      </c>
      <c r="L91" s="497">
        <v>0</v>
      </c>
      <c r="M91" s="499">
        <v>0</v>
      </c>
    </row>
    <row r="92" spans="1:13">
      <c r="A92" s="437" t="s">
        <v>470</v>
      </c>
      <c r="B92" s="126">
        <v>0</v>
      </c>
      <c r="C92" s="496">
        <v>0</v>
      </c>
      <c r="D92" s="228">
        <v>0</v>
      </c>
      <c r="E92" s="247">
        <v>0</v>
      </c>
      <c r="F92" s="497">
        <v>0</v>
      </c>
      <c r="G92" s="498">
        <v>0</v>
      </c>
      <c r="H92" s="247">
        <v>0</v>
      </c>
      <c r="I92" s="496">
        <v>0</v>
      </c>
      <c r="J92" s="228">
        <v>0</v>
      </c>
      <c r="K92" s="247">
        <v>0</v>
      </c>
      <c r="L92" s="497">
        <v>0</v>
      </c>
      <c r="M92" s="499">
        <v>0</v>
      </c>
    </row>
    <row r="93" spans="1:13">
      <c r="A93" s="437" t="s">
        <v>471</v>
      </c>
      <c r="B93" s="126">
        <v>0</v>
      </c>
      <c r="C93" s="496">
        <v>0</v>
      </c>
      <c r="D93" s="228">
        <v>0</v>
      </c>
      <c r="E93" s="247">
        <v>0</v>
      </c>
      <c r="F93" s="497">
        <v>0</v>
      </c>
      <c r="G93" s="498">
        <v>0</v>
      </c>
      <c r="H93" s="247">
        <v>0</v>
      </c>
      <c r="I93" s="496">
        <v>0</v>
      </c>
      <c r="J93" s="228">
        <v>0</v>
      </c>
      <c r="K93" s="247">
        <v>0</v>
      </c>
      <c r="L93" s="497">
        <v>0</v>
      </c>
      <c r="M93" s="499">
        <v>0</v>
      </c>
    </row>
    <row r="94" spans="1:13">
      <c r="A94" s="437" t="s">
        <v>472</v>
      </c>
      <c r="B94" s="126">
        <v>0</v>
      </c>
      <c r="C94" s="496">
        <v>0</v>
      </c>
      <c r="D94" s="228">
        <v>0</v>
      </c>
      <c r="E94" s="247">
        <v>0</v>
      </c>
      <c r="F94" s="497">
        <v>0</v>
      </c>
      <c r="G94" s="498">
        <v>0</v>
      </c>
      <c r="H94" s="247">
        <v>0</v>
      </c>
      <c r="I94" s="496">
        <v>0</v>
      </c>
      <c r="J94" s="228">
        <v>0</v>
      </c>
      <c r="K94" s="247">
        <v>0</v>
      </c>
      <c r="L94" s="497">
        <v>0</v>
      </c>
      <c r="M94" s="499">
        <v>0</v>
      </c>
    </row>
    <row r="95" spans="1:13" ht="14.25" thickBot="1">
      <c r="A95" s="451" t="s">
        <v>473</v>
      </c>
      <c r="B95" s="202">
        <f>SUM(B84:B94)</f>
        <v>0</v>
      </c>
      <c r="C95" s="501">
        <f t="shared" ref="C95:M95" si="7">SUM(C84:C94)</f>
        <v>0</v>
      </c>
      <c r="D95" s="175">
        <f t="shared" si="7"/>
        <v>0</v>
      </c>
      <c r="E95" s="176">
        <f t="shared" si="7"/>
        <v>0</v>
      </c>
      <c r="F95" s="502">
        <f t="shared" si="7"/>
        <v>0</v>
      </c>
      <c r="G95" s="503">
        <f t="shared" si="7"/>
        <v>0</v>
      </c>
      <c r="H95" s="176">
        <f t="shared" si="7"/>
        <v>0</v>
      </c>
      <c r="I95" s="501">
        <f t="shared" si="7"/>
        <v>0</v>
      </c>
      <c r="J95" s="175">
        <f t="shared" si="7"/>
        <v>0</v>
      </c>
      <c r="K95" s="176">
        <f t="shared" si="7"/>
        <v>0</v>
      </c>
      <c r="L95" s="502">
        <f t="shared" si="7"/>
        <v>0</v>
      </c>
      <c r="M95" s="504">
        <f t="shared" si="7"/>
        <v>0</v>
      </c>
    </row>
    <row r="96" spans="1:13" ht="15.75" thickBot="1">
      <c r="A96" s="459" t="s">
        <v>386</v>
      </c>
      <c r="B96" s="208">
        <f>B17+B25+B35+B43+B55+B69+B83+B95</f>
        <v>0</v>
      </c>
      <c r="C96" s="505">
        <f t="shared" ref="C96:M96" si="8">C17+C25+C35+C43+C55+C69+C83+C95</f>
        <v>0</v>
      </c>
      <c r="D96" s="506">
        <f t="shared" si="8"/>
        <v>1</v>
      </c>
      <c r="E96" s="507">
        <f t="shared" si="8"/>
        <v>20</v>
      </c>
      <c r="F96" s="508">
        <f t="shared" si="8"/>
        <v>16</v>
      </c>
      <c r="G96" s="509">
        <f t="shared" si="8"/>
        <v>1</v>
      </c>
      <c r="H96" s="507">
        <f t="shared" si="8"/>
        <v>20</v>
      </c>
      <c r="I96" s="505">
        <f t="shared" si="8"/>
        <v>16</v>
      </c>
      <c r="J96" s="506">
        <f t="shared" si="8"/>
        <v>0</v>
      </c>
      <c r="K96" s="507">
        <f t="shared" si="8"/>
        <v>20</v>
      </c>
      <c r="L96" s="508">
        <f t="shared" si="8"/>
        <v>0</v>
      </c>
      <c r="M96" s="510">
        <f t="shared" si="8"/>
        <v>1120.5</v>
      </c>
    </row>
    <row r="97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>
      <c r="A99" s="1" t="s">
        <v>491</v>
      </c>
      <c r="B99" s="467">
        <f>B17</f>
        <v>0</v>
      </c>
      <c r="C99" s="467">
        <f t="shared" ref="C99:M99" si="9">C17</f>
        <v>0</v>
      </c>
      <c r="D99" s="467">
        <f t="shared" si="9"/>
        <v>1</v>
      </c>
      <c r="E99" s="467">
        <f t="shared" si="9"/>
        <v>20</v>
      </c>
      <c r="F99" s="467">
        <f t="shared" si="9"/>
        <v>16</v>
      </c>
      <c r="G99" s="467">
        <f t="shared" si="9"/>
        <v>1</v>
      </c>
      <c r="H99" s="467">
        <f t="shared" si="9"/>
        <v>20</v>
      </c>
      <c r="I99" s="467">
        <f t="shared" si="9"/>
        <v>16</v>
      </c>
      <c r="J99" s="467">
        <f t="shared" si="9"/>
        <v>0</v>
      </c>
      <c r="K99" s="467">
        <f t="shared" si="9"/>
        <v>20</v>
      </c>
      <c r="L99" s="467">
        <f t="shared" si="9"/>
        <v>0</v>
      </c>
      <c r="M99" s="468">
        <f t="shared" si="9"/>
        <v>1120.5</v>
      </c>
    </row>
    <row r="100" spans="1:13">
      <c r="A100" s="1" t="s">
        <v>386</v>
      </c>
      <c r="B100" s="467">
        <f>B96-B17</f>
        <v>0</v>
      </c>
      <c r="C100" s="467">
        <f t="shared" ref="C100:M100" si="10">C96-C17</f>
        <v>0</v>
      </c>
      <c r="D100" s="467">
        <f t="shared" si="10"/>
        <v>0</v>
      </c>
      <c r="E100" s="467">
        <f t="shared" si="10"/>
        <v>0</v>
      </c>
      <c r="F100" s="467">
        <f t="shared" si="10"/>
        <v>0</v>
      </c>
      <c r="G100" s="467">
        <f t="shared" si="10"/>
        <v>0</v>
      </c>
      <c r="H100" s="467">
        <f t="shared" si="10"/>
        <v>0</v>
      </c>
      <c r="I100" s="467">
        <f t="shared" si="10"/>
        <v>0</v>
      </c>
      <c r="J100" s="467">
        <f t="shared" si="10"/>
        <v>0</v>
      </c>
      <c r="K100" s="467">
        <f t="shared" si="10"/>
        <v>0</v>
      </c>
      <c r="L100" s="467">
        <f t="shared" si="10"/>
        <v>0</v>
      </c>
      <c r="M100" s="468">
        <f t="shared" si="10"/>
        <v>0</v>
      </c>
    </row>
  </sheetData>
  <mergeCells count="15">
    <mergeCell ref="E6:F6"/>
    <mergeCell ref="D4:F5"/>
    <mergeCell ref="A4:A7"/>
    <mergeCell ref="B4:C5"/>
    <mergeCell ref="B6:B7"/>
    <mergeCell ref="C6:C7"/>
    <mergeCell ref="D6:D7"/>
    <mergeCell ref="J4:L5"/>
    <mergeCell ref="M4:M7"/>
    <mergeCell ref="G6:G7"/>
    <mergeCell ref="H6:I6"/>
    <mergeCell ref="J6:J7"/>
    <mergeCell ref="K6:K7"/>
    <mergeCell ref="L6:L7"/>
    <mergeCell ref="G4:I5"/>
  </mergeCells>
  <phoneticPr fontId="17" type="noConversion"/>
  <conditionalFormatting sqref="C9:C96">
    <cfRule type="cellIs" dxfId="98" priority="3" operator="greaterThan">
      <formula>$E9</formula>
    </cfRule>
  </conditionalFormatting>
  <conditionalFormatting sqref="I9:I96">
    <cfRule type="cellIs" dxfId="97" priority="2" stopIfTrue="1" operator="greaterThan">
      <formula>$H9</formula>
    </cfRule>
  </conditionalFormatting>
  <conditionalFormatting sqref="F9:F96">
    <cfRule type="cellIs" dxfId="96" priority="1" operator="greaterThan">
      <formula>$E9</formula>
    </cfRule>
  </conditionalFormatting>
  <pageMargins left="0.75" right="0.75" top="1" bottom="1" header="0.4921259845" footer="0.4921259845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árok18">
    <pageSetUpPr fitToPage="1"/>
  </sheetPr>
  <dimension ref="A1:AA102"/>
  <sheetViews>
    <sheetView topLeftCell="B1" zoomScale="70" zoomScaleNormal="70" workbookViewId="0">
      <selection activeCell="B10" sqref="B10:AA96"/>
    </sheetView>
  </sheetViews>
  <sheetFormatPr defaultRowHeight="12.75"/>
  <cols>
    <col min="1" max="1" width="20.5703125" style="44" customWidth="1"/>
    <col min="2" max="2" width="10.7109375" style="44" customWidth="1"/>
    <col min="3" max="19" width="8.7109375" style="44" customWidth="1"/>
    <col min="20" max="26" width="8.7109375" style="326" customWidth="1"/>
    <col min="27" max="27" width="14" style="44" customWidth="1"/>
    <col min="28" max="16384" width="9.140625" style="44"/>
  </cols>
  <sheetData>
    <row r="1" spans="1:27" ht="18.75">
      <c r="A1" s="45" t="s">
        <v>166</v>
      </c>
    </row>
    <row r="2" spans="1:27" ht="15.75">
      <c r="A2" s="28" t="s">
        <v>501</v>
      </c>
      <c r="T2" s="327"/>
      <c r="U2" s="327"/>
      <c r="V2" s="327"/>
      <c r="W2" s="327"/>
      <c r="X2" s="327"/>
      <c r="Y2" s="327"/>
      <c r="Z2" s="327"/>
    </row>
    <row r="3" spans="1:27" ht="15.75">
      <c r="T3" s="327"/>
      <c r="U3" s="327"/>
      <c r="V3" s="327"/>
      <c r="W3" s="327"/>
      <c r="X3" s="327"/>
      <c r="Y3" s="327"/>
      <c r="Z3" s="327"/>
    </row>
    <row r="4" spans="1:27">
      <c r="T4" s="44"/>
      <c r="U4" s="44"/>
      <c r="V4" s="44"/>
      <c r="W4" s="44"/>
      <c r="X4" s="44"/>
      <c r="Y4" s="44"/>
      <c r="Z4" s="44"/>
    </row>
    <row r="5" spans="1:27" ht="14.25" thickBot="1">
      <c r="T5" s="44"/>
      <c r="U5" s="44"/>
      <c r="V5" s="44"/>
      <c r="W5" s="44"/>
      <c r="X5" s="44"/>
      <c r="Y5" s="44"/>
      <c r="Z5" s="44"/>
      <c r="AA5" s="25" t="s">
        <v>219</v>
      </c>
    </row>
    <row r="6" spans="1:27" ht="40.5" customHeight="1">
      <c r="A6" s="687" t="s">
        <v>231</v>
      </c>
      <c r="B6" s="536" t="s">
        <v>365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8"/>
      <c r="AA6" s="750" t="s">
        <v>259</v>
      </c>
    </row>
    <row r="7" spans="1:27" ht="40.5" customHeight="1">
      <c r="A7" s="546"/>
      <c r="B7" s="602" t="s">
        <v>148</v>
      </c>
      <c r="C7" s="694" t="s">
        <v>46</v>
      </c>
      <c r="D7" s="694"/>
      <c r="E7" s="694" t="s">
        <v>329</v>
      </c>
      <c r="F7" s="694"/>
      <c r="G7" s="694"/>
      <c r="H7" s="694"/>
      <c r="I7" s="694"/>
      <c r="J7" s="694"/>
      <c r="K7" s="694"/>
      <c r="L7" s="694"/>
      <c r="M7" s="694"/>
      <c r="N7" s="753"/>
      <c r="O7" s="753"/>
      <c r="P7" s="753"/>
      <c r="Q7" s="753"/>
      <c r="R7" s="753"/>
      <c r="S7" s="753"/>
      <c r="T7" s="561" t="s">
        <v>330</v>
      </c>
      <c r="U7" s="561"/>
      <c r="V7" s="561"/>
      <c r="W7" s="561" t="s">
        <v>331</v>
      </c>
      <c r="X7" s="561"/>
      <c r="Y7" s="561"/>
      <c r="Z7" s="561"/>
      <c r="AA7" s="751"/>
    </row>
    <row r="8" spans="1:27" ht="25.5">
      <c r="A8" s="688"/>
      <c r="B8" s="589"/>
      <c r="C8" s="71" t="s">
        <v>47</v>
      </c>
      <c r="D8" s="17" t="s">
        <v>303</v>
      </c>
      <c r="E8" s="71" t="s">
        <v>132</v>
      </c>
      <c r="F8" s="71" t="s">
        <v>133</v>
      </c>
      <c r="G8" s="71" t="s">
        <v>134</v>
      </c>
      <c r="H8" s="71" t="s">
        <v>135</v>
      </c>
      <c r="I8" s="71" t="s">
        <v>136</v>
      </c>
      <c r="J8" s="71" t="s">
        <v>137</v>
      </c>
      <c r="K8" s="71" t="s">
        <v>138</v>
      </c>
      <c r="L8" s="71" t="s">
        <v>139</v>
      </c>
      <c r="M8" s="71" t="s">
        <v>140</v>
      </c>
      <c r="N8" s="71" t="s">
        <v>141</v>
      </c>
      <c r="O8" s="71" t="s">
        <v>142</v>
      </c>
      <c r="P8" s="71" t="s">
        <v>143</v>
      </c>
      <c r="Q8" s="71" t="s">
        <v>144</v>
      </c>
      <c r="R8" s="71" t="s">
        <v>145</v>
      </c>
      <c r="S8" s="71" t="s">
        <v>146</v>
      </c>
      <c r="T8" s="17" t="s">
        <v>246</v>
      </c>
      <c r="U8" s="17" t="s">
        <v>238</v>
      </c>
      <c r="V8" s="17" t="s">
        <v>239</v>
      </c>
      <c r="W8" s="17" t="s">
        <v>244</v>
      </c>
      <c r="X8" s="17" t="s">
        <v>242</v>
      </c>
      <c r="Y8" s="17" t="s">
        <v>243</v>
      </c>
      <c r="Z8" s="262" t="s">
        <v>245</v>
      </c>
      <c r="AA8" s="752"/>
    </row>
    <row r="9" spans="1:27" ht="13.5" thickBot="1">
      <c r="A9" s="64">
        <v>1</v>
      </c>
      <c r="B9" s="161">
        <v>2</v>
      </c>
      <c r="C9" s="83">
        <v>3</v>
      </c>
      <c r="D9" s="83">
        <v>4</v>
      </c>
      <c r="E9" s="83">
        <v>5</v>
      </c>
      <c r="F9" s="83">
        <v>6</v>
      </c>
      <c r="G9" s="83">
        <v>7</v>
      </c>
      <c r="H9" s="83">
        <v>8</v>
      </c>
      <c r="I9" s="83">
        <v>9</v>
      </c>
      <c r="J9" s="83">
        <v>10</v>
      </c>
      <c r="K9" s="83">
        <v>11</v>
      </c>
      <c r="L9" s="83">
        <v>12</v>
      </c>
      <c r="M9" s="83">
        <v>13</v>
      </c>
      <c r="N9" s="83">
        <v>14</v>
      </c>
      <c r="O9" s="83">
        <v>15</v>
      </c>
      <c r="P9" s="83">
        <v>16</v>
      </c>
      <c r="Q9" s="83">
        <v>17</v>
      </c>
      <c r="R9" s="83">
        <v>18</v>
      </c>
      <c r="S9" s="83">
        <v>19</v>
      </c>
      <c r="T9" s="72">
        <v>19</v>
      </c>
      <c r="U9" s="72">
        <v>19</v>
      </c>
      <c r="V9" s="72">
        <v>19</v>
      </c>
      <c r="W9" s="72">
        <v>19</v>
      </c>
      <c r="X9" s="72">
        <v>19</v>
      </c>
      <c r="Y9" s="72">
        <v>19</v>
      </c>
      <c r="Z9" s="72">
        <v>19</v>
      </c>
      <c r="AA9" s="75">
        <v>19</v>
      </c>
    </row>
    <row r="10" spans="1:27" ht="13.5" thickTop="1">
      <c r="A10" s="306" t="s">
        <v>387</v>
      </c>
      <c r="B10" s="199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6">
        <v>0</v>
      </c>
    </row>
    <row r="11" spans="1:27">
      <c r="A11" s="312" t="s">
        <v>388</v>
      </c>
      <c r="B11" s="126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>
        <v>0</v>
      </c>
      <c r="Z11" s="247">
        <v>0</v>
      </c>
      <c r="AA11" s="170">
        <v>0</v>
      </c>
    </row>
    <row r="12" spans="1:27">
      <c r="A12" s="312" t="s">
        <v>389</v>
      </c>
      <c r="B12" s="126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247">
        <v>0</v>
      </c>
      <c r="U12" s="247">
        <v>0</v>
      </c>
      <c r="V12" s="247">
        <v>0</v>
      </c>
      <c r="W12" s="247">
        <v>0</v>
      </c>
      <c r="X12" s="247">
        <v>0</v>
      </c>
      <c r="Y12" s="247">
        <v>0</v>
      </c>
      <c r="Z12" s="247">
        <v>0</v>
      </c>
      <c r="AA12" s="170">
        <v>0</v>
      </c>
    </row>
    <row r="13" spans="1:27">
      <c r="A13" s="312" t="s">
        <v>390</v>
      </c>
      <c r="B13" s="126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247">
        <v>0</v>
      </c>
      <c r="U13" s="247">
        <v>0</v>
      </c>
      <c r="V13" s="247">
        <v>0</v>
      </c>
      <c r="W13" s="247">
        <v>0</v>
      </c>
      <c r="X13" s="247">
        <v>0</v>
      </c>
      <c r="Y13" s="247">
        <v>0</v>
      </c>
      <c r="Z13" s="247">
        <v>0</v>
      </c>
      <c r="AA13" s="170">
        <v>0</v>
      </c>
    </row>
    <row r="14" spans="1:27">
      <c r="A14" s="312" t="s">
        <v>391</v>
      </c>
      <c r="B14" s="126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170">
        <v>0</v>
      </c>
    </row>
    <row r="15" spans="1:27">
      <c r="A15" s="312" t="s">
        <v>392</v>
      </c>
      <c r="B15" s="126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247">
        <v>0</v>
      </c>
      <c r="U15" s="247">
        <v>0</v>
      </c>
      <c r="V15" s="247">
        <v>0</v>
      </c>
      <c r="W15" s="247">
        <v>0</v>
      </c>
      <c r="X15" s="247">
        <v>0</v>
      </c>
      <c r="Y15" s="247">
        <v>0</v>
      </c>
      <c r="Z15" s="247">
        <v>0</v>
      </c>
      <c r="AA15" s="170">
        <v>0</v>
      </c>
    </row>
    <row r="16" spans="1:27">
      <c r="A16" s="312" t="s">
        <v>393</v>
      </c>
      <c r="B16" s="126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247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0</v>
      </c>
      <c r="Z16" s="247">
        <v>0</v>
      </c>
      <c r="AA16" s="170">
        <v>0</v>
      </c>
    </row>
    <row r="17" spans="1:27">
      <c r="A17" s="312" t="s">
        <v>394</v>
      </c>
      <c r="B17" s="126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247">
        <v>0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170">
        <v>0</v>
      </c>
    </row>
    <row r="18" spans="1:27" ht="13.5">
      <c r="A18" s="316" t="s">
        <v>395</v>
      </c>
      <c r="B18" s="200">
        <f>SUM(B10:B17)</f>
        <v>0</v>
      </c>
      <c r="C18" s="172">
        <f t="shared" ref="C18:AA18" si="0">SUM(C10:C17)</f>
        <v>0</v>
      </c>
      <c r="D18" s="172">
        <f t="shared" si="0"/>
        <v>0</v>
      </c>
      <c r="E18" s="172">
        <f t="shared" si="0"/>
        <v>0</v>
      </c>
      <c r="F18" s="172">
        <f t="shared" si="0"/>
        <v>0</v>
      </c>
      <c r="G18" s="172">
        <f t="shared" si="0"/>
        <v>0</v>
      </c>
      <c r="H18" s="172">
        <f t="shared" si="0"/>
        <v>0</v>
      </c>
      <c r="I18" s="172">
        <f t="shared" si="0"/>
        <v>0</v>
      </c>
      <c r="J18" s="172">
        <f t="shared" si="0"/>
        <v>0</v>
      </c>
      <c r="K18" s="172">
        <f t="shared" si="0"/>
        <v>0</v>
      </c>
      <c r="L18" s="172">
        <f t="shared" si="0"/>
        <v>0</v>
      </c>
      <c r="M18" s="172">
        <f t="shared" si="0"/>
        <v>0</v>
      </c>
      <c r="N18" s="172">
        <f t="shared" si="0"/>
        <v>0</v>
      </c>
      <c r="O18" s="172">
        <f t="shared" si="0"/>
        <v>0</v>
      </c>
      <c r="P18" s="172">
        <f t="shared" si="0"/>
        <v>0</v>
      </c>
      <c r="Q18" s="172">
        <f t="shared" si="0"/>
        <v>0</v>
      </c>
      <c r="R18" s="172">
        <f t="shared" si="0"/>
        <v>0</v>
      </c>
      <c r="S18" s="172">
        <f t="shared" si="0"/>
        <v>0</v>
      </c>
      <c r="T18" s="172">
        <f t="shared" si="0"/>
        <v>0</v>
      </c>
      <c r="U18" s="172">
        <f t="shared" si="0"/>
        <v>0</v>
      </c>
      <c r="V18" s="172">
        <f t="shared" si="0"/>
        <v>0</v>
      </c>
      <c r="W18" s="172">
        <f t="shared" si="0"/>
        <v>0</v>
      </c>
      <c r="X18" s="172">
        <f t="shared" si="0"/>
        <v>0</v>
      </c>
      <c r="Y18" s="172">
        <f t="shared" si="0"/>
        <v>0</v>
      </c>
      <c r="Z18" s="172">
        <f t="shared" si="0"/>
        <v>0</v>
      </c>
      <c r="AA18" s="174">
        <f t="shared" si="0"/>
        <v>0</v>
      </c>
    </row>
    <row r="19" spans="1:27">
      <c r="A19" s="312" t="s">
        <v>396</v>
      </c>
      <c r="B19" s="126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247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170">
        <v>0</v>
      </c>
    </row>
    <row r="20" spans="1:27">
      <c r="A20" s="312" t="s">
        <v>397</v>
      </c>
      <c r="B20" s="126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247">
        <v>0</v>
      </c>
      <c r="U20" s="247">
        <v>0</v>
      </c>
      <c r="V20" s="247">
        <v>0</v>
      </c>
      <c r="W20" s="247">
        <v>0</v>
      </c>
      <c r="X20" s="247">
        <v>0</v>
      </c>
      <c r="Y20" s="247">
        <v>0</v>
      </c>
      <c r="Z20" s="247">
        <v>0</v>
      </c>
      <c r="AA20" s="170">
        <v>0</v>
      </c>
    </row>
    <row r="21" spans="1:27">
      <c r="A21" s="312" t="s">
        <v>398</v>
      </c>
      <c r="B21" s="126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247">
        <v>0</v>
      </c>
      <c r="U21" s="247">
        <v>0</v>
      </c>
      <c r="V21" s="247">
        <v>0</v>
      </c>
      <c r="W21" s="247">
        <v>0</v>
      </c>
      <c r="X21" s="247">
        <v>0</v>
      </c>
      <c r="Y21" s="247">
        <v>0</v>
      </c>
      <c r="Z21" s="247">
        <v>0</v>
      </c>
      <c r="AA21" s="170">
        <v>0</v>
      </c>
    </row>
    <row r="22" spans="1:27">
      <c r="A22" s="312" t="s">
        <v>399</v>
      </c>
      <c r="B22" s="126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247">
        <v>0</v>
      </c>
      <c r="U22" s="247">
        <v>0</v>
      </c>
      <c r="V22" s="247">
        <v>0</v>
      </c>
      <c r="W22" s="247">
        <v>0</v>
      </c>
      <c r="X22" s="247">
        <v>0</v>
      </c>
      <c r="Y22" s="247">
        <v>0</v>
      </c>
      <c r="Z22" s="247">
        <v>0</v>
      </c>
      <c r="AA22" s="170">
        <v>0</v>
      </c>
    </row>
    <row r="23" spans="1:27">
      <c r="A23" s="312" t="s">
        <v>400</v>
      </c>
      <c r="B23" s="126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247">
        <v>0</v>
      </c>
      <c r="AA23" s="170">
        <v>0</v>
      </c>
    </row>
    <row r="24" spans="1:27">
      <c r="A24" s="312" t="s">
        <v>401</v>
      </c>
      <c r="B24" s="126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247">
        <v>0</v>
      </c>
      <c r="U24" s="247">
        <v>0</v>
      </c>
      <c r="V24" s="247">
        <v>0</v>
      </c>
      <c r="W24" s="247">
        <v>0</v>
      </c>
      <c r="X24" s="247">
        <v>0</v>
      </c>
      <c r="Y24" s="247">
        <v>0</v>
      </c>
      <c r="Z24" s="247">
        <v>0</v>
      </c>
      <c r="AA24" s="170">
        <v>0</v>
      </c>
    </row>
    <row r="25" spans="1:27">
      <c r="A25" s="312" t="s">
        <v>402</v>
      </c>
      <c r="B25" s="126">
        <v>0</v>
      </c>
      <c r="C25" s="168"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247">
        <v>0</v>
      </c>
      <c r="U25" s="247">
        <v>0</v>
      </c>
      <c r="V25" s="247">
        <v>0</v>
      </c>
      <c r="W25" s="247">
        <v>0</v>
      </c>
      <c r="X25" s="247">
        <v>0</v>
      </c>
      <c r="Y25" s="247">
        <v>0</v>
      </c>
      <c r="Z25" s="247">
        <v>0</v>
      </c>
      <c r="AA25" s="170">
        <v>0</v>
      </c>
    </row>
    <row r="26" spans="1:27" ht="13.5">
      <c r="A26" s="316" t="s">
        <v>403</v>
      </c>
      <c r="B26" s="200">
        <f>SUM(B19:B25)</f>
        <v>0</v>
      </c>
      <c r="C26" s="172">
        <f t="shared" ref="C26:AA26" si="1">SUM(C19:C25)</f>
        <v>0</v>
      </c>
      <c r="D26" s="172">
        <f t="shared" si="1"/>
        <v>0</v>
      </c>
      <c r="E26" s="172">
        <f t="shared" si="1"/>
        <v>0</v>
      </c>
      <c r="F26" s="172">
        <f t="shared" si="1"/>
        <v>0</v>
      </c>
      <c r="G26" s="172">
        <f t="shared" si="1"/>
        <v>0</v>
      </c>
      <c r="H26" s="172">
        <f t="shared" si="1"/>
        <v>0</v>
      </c>
      <c r="I26" s="172">
        <f t="shared" si="1"/>
        <v>0</v>
      </c>
      <c r="J26" s="172">
        <f t="shared" si="1"/>
        <v>0</v>
      </c>
      <c r="K26" s="172">
        <f t="shared" si="1"/>
        <v>0</v>
      </c>
      <c r="L26" s="172">
        <f t="shared" si="1"/>
        <v>0</v>
      </c>
      <c r="M26" s="172">
        <f t="shared" si="1"/>
        <v>0</v>
      </c>
      <c r="N26" s="172">
        <f t="shared" si="1"/>
        <v>0</v>
      </c>
      <c r="O26" s="172">
        <f t="shared" si="1"/>
        <v>0</v>
      </c>
      <c r="P26" s="172">
        <f t="shared" si="1"/>
        <v>0</v>
      </c>
      <c r="Q26" s="172">
        <f t="shared" si="1"/>
        <v>0</v>
      </c>
      <c r="R26" s="172">
        <f t="shared" si="1"/>
        <v>0</v>
      </c>
      <c r="S26" s="172">
        <f t="shared" si="1"/>
        <v>0</v>
      </c>
      <c r="T26" s="172">
        <f t="shared" si="1"/>
        <v>0</v>
      </c>
      <c r="U26" s="172">
        <f t="shared" si="1"/>
        <v>0</v>
      </c>
      <c r="V26" s="172">
        <f t="shared" si="1"/>
        <v>0</v>
      </c>
      <c r="W26" s="172">
        <f t="shared" si="1"/>
        <v>0</v>
      </c>
      <c r="X26" s="172">
        <f t="shared" si="1"/>
        <v>0</v>
      </c>
      <c r="Y26" s="172">
        <f t="shared" si="1"/>
        <v>0</v>
      </c>
      <c r="Z26" s="172">
        <f t="shared" si="1"/>
        <v>0</v>
      </c>
      <c r="AA26" s="174">
        <f t="shared" si="1"/>
        <v>0</v>
      </c>
    </row>
    <row r="27" spans="1:27">
      <c r="A27" s="312" t="s">
        <v>404</v>
      </c>
      <c r="B27" s="126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247">
        <v>0</v>
      </c>
      <c r="U27" s="247">
        <v>0</v>
      </c>
      <c r="V27" s="247">
        <v>0</v>
      </c>
      <c r="W27" s="247">
        <v>0</v>
      </c>
      <c r="X27" s="247">
        <v>0</v>
      </c>
      <c r="Y27" s="247">
        <v>0</v>
      </c>
      <c r="Z27" s="247">
        <v>0</v>
      </c>
      <c r="AA27" s="170">
        <v>0</v>
      </c>
    </row>
    <row r="28" spans="1:27">
      <c r="A28" s="312" t="s">
        <v>405</v>
      </c>
      <c r="B28" s="126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247">
        <v>0</v>
      </c>
      <c r="U28" s="247">
        <v>0</v>
      </c>
      <c r="V28" s="247">
        <v>0</v>
      </c>
      <c r="W28" s="247">
        <v>0</v>
      </c>
      <c r="X28" s="247">
        <v>0</v>
      </c>
      <c r="Y28" s="247">
        <v>0</v>
      </c>
      <c r="Z28" s="247">
        <v>0</v>
      </c>
      <c r="AA28" s="170">
        <v>0</v>
      </c>
    </row>
    <row r="29" spans="1:27">
      <c r="A29" s="312" t="s">
        <v>406</v>
      </c>
      <c r="B29" s="126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247">
        <v>0</v>
      </c>
      <c r="U29" s="247">
        <v>0</v>
      </c>
      <c r="V29" s="247">
        <v>0</v>
      </c>
      <c r="W29" s="247">
        <v>0</v>
      </c>
      <c r="X29" s="247">
        <v>0</v>
      </c>
      <c r="Y29" s="247">
        <v>0</v>
      </c>
      <c r="Z29" s="247">
        <v>0</v>
      </c>
      <c r="AA29" s="170">
        <v>0</v>
      </c>
    </row>
    <row r="30" spans="1:27">
      <c r="A30" s="312" t="s">
        <v>407</v>
      </c>
      <c r="B30" s="126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247">
        <v>0</v>
      </c>
      <c r="U30" s="247">
        <v>0</v>
      </c>
      <c r="V30" s="247">
        <v>0</v>
      </c>
      <c r="W30" s="247">
        <v>0</v>
      </c>
      <c r="X30" s="247">
        <v>0</v>
      </c>
      <c r="Y30" s="247">
        <v>0</v>
      </c>
      <c r="Z30" s="247">
        <v>0</v>
      </c>
      <c r="AA30" s="170">
        <v>0</v>
      </c>
    </row>
    <row r="31" spans="1:27">
      <c r="A31" s="312" t="s">
        <v>408</v>
      </c>
      <c r="B31" s="126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247">
        <v>0</v>
      </c>
      <c r="U31" s="247">
        <v>0</v>
      </c>
      <c r="V31" s="247">
        <v>0</v>
      </c>
      <c r="W31" s="247">
        <v>0</v>
      </c>
      <c r="X31" s="247">
        <v>0</v>
      </c>
      <c r="Y31" s="247">
        <v>0</v>
      </c>
      <c r="Z31" s="247">
        <v>0</v>
      </c>
      <c r="AA31" s="170">
        <v>0</v>
      </c>
    </row>
    <row r="32" spans="1:27">
      <c r="A32" s="312" t="s">
        <v>409</v>
      </c>
      <c r="B32" s="126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247">
        <v>0</v>
      </c>
      <c r="U32" s="247">
        <v>0</v>
      </c>
      <c r="V32" s="247">
        <v>0</v>
      </c>
      <c r="W32" s="247">
        <v>0</v>
      </c>
      <c r="X32" s="247">
        <v>0</v>
      </c>
      <c r="Y32" s="247">
        <v>0</v>
      </c>
      <c r="Z32" s="247">
        <v>0</v>
      </c>
      <c r="AA32" s="170">
        <v>0</v>
      </c>
    </row>
    <row r="33" spans="1:27">
      <c r="A33" s="312" t="s">
        <v>410</v>
      </c>
      <c r="B33" s="126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247">
        <v>0</v>
      </c>
      <c r="U33" s="247">
        <v>0</v>
      </c>
      <c r="V33" s="247">
        <v>0</v>
      </c>
      <c r="W33" s="247">
        <v>0</v>
      </c>
      <c r="X33" s="247">
        <v>0</v>
      </c>
      <c r="Y33" s="247">
        <v>0</v>
      </c>
      <c r="Z33" s="247">
        <v>0</v>
      </c>
      <c r="AA33" s="170">
        <v>0</v>
      </c>
    </row>
    <row r="34" spans="1:27">
      <c r="A34" s="312" t="s">
        <v>411</v>
      </c>
      <c r="B34" s="126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247">
        <v>0</v>
      </c>
      <c r="U34" s="247">
        <v>0</v>
      </c>
      <c r="V34" s="247">
        <v>0</v>
      </c>
      <c r="W34" s="247">
        <v>0</v>
      </c>
      <c r="X34" s="247">
        <v>0</v>
      </c>
      <c r="Y34" s="247">
        <v>0</v>
      </c>
      <c r="Z34" s="247">
        <v>0</v>
      </c>
      <c r="AA34" s="170">
        <v>0</v>
      </c>
    </row>
    <row r="35" spans="1:27">
      <c r="A35" s="312" t="s">
        <v>412</v>
      </c>
      <c r="B35" s="126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  <c r="R35" s="168">
        <v>0</v>
      </c>
      <c r="S35" s="168">
        <v>0</v>
      </c>
      <c r="T35" s="247">
        <v>0</v>
      </c>
      <c r="U35" s="247">
        <v>0</v>
      </c>
      <c r="V35" s="247">
        <v>0</v>
      </c>
      <c r="W35" s="247">
        <v>0</v>
      </c>
      <c r="X35" s="247">
        <v>0</v>
      </c>
      <c r="Y35" s="247">
        <v>0</v>
      </c>
      <c r="Z35" s="247">
        <v>0</v>
      </c>
      <c r="AA35" s="170">
        <v>0</v>
      </c>
    </row>
    <row r="36" spans="1:27" ht="13.5">
      <c r="A36" s="316" t="s">
        <v>413</v>
      </c>
      <c r="B36" s="200">
        <f>SUM(B27:B35)</f>
        <v>0</v>
      </c>
      <c r="C36" s="172">
        <f t="shared" ref="C36:AA36" si="2">SUM(C27:C35)</f>
        <v>0</v>
      </c>
      <c r="D36" s="172">
        <f t="shared" si="2"/>
        <v>0</v>
      </c>
      <c r="E36" s="172">
        <f t="shared" si="2"/>
        <v>0</v>
      </c>
      <c r="F36" s="172">
        <f t="shared" si="2"/>
        <v>0</v>
      </c>
      <c r="G36" s="172">
        <f t="shared" si="2"/>
        <v>0</v>
      </c>
      <c r="H36" s="172">
        <f t="shared" si="2"/>
        <v>0</v>
      </c>
      <c r="I36" s="172">
        <f t="shared" si="2"/>
        <v>0</v>
      </c>
      <c r="J36" s="172">
        <f t="shared" si="2"/>
        <v>0</v>
      </c>
      <c r="K36" s="172">
        <f t="shared" si="2"/>
        <v>0</v>
      </c>
      <c r="L36" s="172">
        <f t="shared" si="2"/>
        <v>0</v>
      </c>
      <c r="M36" s="172">
        <f t="shared" si="2"/>
        <v>0</v>
      </c>
      <c r="N36" s="172">
        <f t="shared" si="2"/>
        <v>0</v>
      </c>
      <c r="O36" s="172">
        <f t="shared" si="2"/>
        <v>0</v>
      </c>
      <c r="P36" s="172">
        <f t="shared" si="2"/>
        <v>0</v>
      </c>
      <c r="Q36" s="172">
        <f t="shared" si="2"/>
        <v>0</v>
      </c>
      <c r="R36" s="172">
        <f t="shared" si="2"/>
        <v>0</v>
      </c>
      <c r="S36" s="172">
        <f t="shared" si="2"/>
        <v>0</v>
      </c>
      <c r="T36" s="172">
        <f t="shared" si="2"/>
        <v>0</v>
      </c>
      <c r="U36" s="172">
        <f t="shared" si="2"/>
        <v>0</v>
      </c>
      <c r="V36" s="172">
        <f t="shared" si="2"/>
        <v>0</v>
      </c>
      <c r="W36" s="172">
        <f t="shared" si="2"/>
        <v>0</v>
      </c>
      <c r="X36" s="172">
        <f t="shared" si="2"/>
        <v>0</v>
      </c>
      <c r="Y36" s="172">
        <f t="shared" si="2"/>
        <v>0</v>
      </c>
      <c r="Z36" s="172">
        <f t="shared" si="2"/>
        <v>0</v>
      </c>
      <c r="AA36" s="174">
        <f t="shared" si="2"/>
        <v>0</v>
      </c>
    </row>
    <row r="37" spans="1:27">
      <c r="A37" s="312" t="s">
        <v>414</v>
      </c>
      <c r="B37" s="126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247">
        <v>0</v>
      </c>
      <c r="U37" s="247">
        <v>0</v>
      </c>
      <c r="V37" s="247">
        <v>0</v>
      </c>
      <c r="W37" s="247">
        <v>0</v>
      </c>
      <c r="X37" s="247">
        <v>0</v>
      </c>
      <c r="Y37" s="247">
        <v>0</v>
      </c>
      <c r="Z37" s="247">
        <v>0</v>
      </c>
      <c r="AA37" s="170">
        <v>0</v>
      </c>
    </row>
    <row r="38" spans="1:27">
      <c r="A38" s="312" t="s">
        <v>415</v>
      </c>
      <c r="B38" s="126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247">
        <v>0</v>
      </c>
      <c r="U38" s="247">
        <v>0</v>
      </c>
      <c r="V38" s="247">
        <v>0</v>
      </c>
      <c r="W38" s="247">
        <v>0</v>
      </c>
      <c r="X38" s="247">
        <v>0</v>
      </c>
      <c r="Y38" s="247">
        <v>0</v>
      </c>
      <c r="Z38" s="247">
        <v>0</v>
      </c>
      <c r="AA38" s="170">
        <v>0</v>
      </c>
    </row>
    <row r="39" spans="1:27">
      <c r="A39" s="312" t="s">
        <v>416</v>
      </c>
      <c r="B39" s="126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170">
        <v>0</v>
      </c>
    </row>
    <row r="40" spans="1:27">
      <c r="A40" s="312" t="s">
        <v>417</v>
      </c>
      <c r="B40" s="126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170">
        <v>0</v>
      </c>
    </row>
    <row r="41" spans="1:27">
      <c r="A41" s="312" t="s">
        <v>418</v>
      </c>
      <c r="B41" s="126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247">
        <v>0</v>
      </c>
      <c r="U41" s="247">
        <v>0</v>
      </c>
      <c r="V41" s="247">
        <v>0</v>
      </c>
      <c r="W41" s="247">
        <v>0</v>
      </c>
      <c r="X41" s="247">
        <v>0</v>
      </c>
      <c r="Y41" s="247">
        <v>0</v>
      </c>
      <c r="Z41" s="247">
        <v>0</v>
      </c>
      <c r="AA41" s="170">
        <v>0</v>
      </c>
    </row>
    <row r="42" spans="1:27">
      <c r="A42" s="312" t="s">
        <v>419</v>
      </c>
      <c r="B42" s="126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247">
        <v>0</v>
      </c>
      <c r="U42" s="247">
        <v>0</v>
      </c>
      <c r="V42" s="247">
        <v>0</v>
      </c>
      <c r="W42" s="247">
        <v>0</v>
      </c>
      <c r="X42" s="247">
        <v>0</v>
      </c>
      <c r="Y42" s="247">
        <v>0</v>
      </c>
      <c r="Z42" s="247">
        <v>0</v>
      </c>
      <c r="AA42" s="170">
        <v>0</v>
      </c>
    </row>
    <row r="43" spans="1:27">
      <c r="A43" s="312" t="s">
        <v>420</v>
      </c>
      <c r="B43" s="126">
        <v>0</v>
      </c>
      <c r="C43" s="168">
        <v>0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247">
        <v>0</v>
      </c>
      <c r="U43" s="247">
        <v>0</v>
      </c>
      <c r="V43" s="247">
        <v>0</v>
      </c>
      <c r="W43" s="247">
        <v>0</v>
      </c>
      <c r="X43" s="247">
        <v>0</v>
      </c>
      <c r="Y43" s="247">
        <v>0</v>
      </c>
      <c r="Z43" s="247">
        <v>0</v>
      </c>
      <c r="AA43" s="170">
        <v>0</v>
      </c>
    </row>
    <row r="44" spans="1:27" ht="13.5">
      <c r="A44" s="316" t="s">
        <v>421</v>
      </c>
      <c r="B44" s="200">
        <f>SUM(B37:B43)</f>
        <v>0</v>
      </c>
      <c r="C44" s="172">
        <f t="shared" ref="C44:AA44" si="3">SUM(C37:C43)</f>
        <v>0</v>
      </c>
      <c r="D44" s="172">
        <f t="shared" si="3"/>
        <v>0</v>
      </c>
      <c r="E44" s="172">
        <f t="shared" si="3"/>
        <v>0</v>
      </c>
      <c r="F44" s="172">
        <f t="shared" si="3"/>
        <v>0</v>
      </c>
      <c r="G44" s="172">
        <f t="shared" si="3"/>
        <v>0</v>
      </c>
      <c r="H44" s="172">
        <f t="shared" si="3"/>
        <v>0</v>
      </c>
      <c r="I44" s="172">
        <f t="shared" si="3"/>
        <v>0</v>
      </c>
      <c r="J44" s="172">
        <f t="shared" si="3"/>
        <v>0</v>
      </c>
      <c r="K44" s="172">
        <f t="shared" si="3"/>
        <v>0</v>
      </c>
      <c r="L44" s="172">
        <f t="shared" si="3"/>
        <v>0</v>
      </c>
      <c r="M44" s="172">
        <f t="shared" si="3"/>
        <v>0</v>
      </c>
      <c r="N44" s="172">
        <f t="shared" si="3"/>
        <v>0</v>
      </c>
      <c r="O44" s="172">
        <f t="shared" si="3"/>
        <v>0</v>
      </c>
      <c r="P44" s="172">
        <f t="shared" si="3"/>
        <v>0</v>
      </c>
      <c r="Q44" s="172">
        <f t="shared" si="3"/>
        <v>0</v>
      </c>
      <c r="R44" s="172">
        <f t="shared" si="3"/>
        <v>0</v>
      </c>
      <c r="S44" s="172">
        <f t="shared" si="3"/>
        <v>0</v>
      </c>
      <c r="T44" s="172">
        <f t="shared" si="3"/>
        <v>0</v>
      </c>
      <c r="U44" s="172">
        <f t="shared" si="3"/>
        <v>0</v>
      </c>
      <c r="V44" s="172">
        <f t="shared" si="3"/>
        <v>0</v>
      </c>
      <c r="W44" s="172">
        <f t="shared" si="3"/>
        <v>0</v>
      </c>
      <c r="X44" s="172">
        <f t="shared" si="3"/>
        <v>0</v>
      </c>
      <c r="Y44" s="172">
        <f t="shared" si="3"/>
        <v>0</v>
      </c>
      <c r="Z44" s="172">
        <f t="shared" si="3"/>
        <v>0</v>
      </c>
      <c r="AA44" s="174">
        <f t="shared" si="3"/>
        <v>0</v>
      </c>
    </row>
    <row r="45" spans="1:27">
      <c r="A45" s="312" t="s">
        <v>422</v>
      </c>
      <c r="B45" s="126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247">
        <v>0</v>
      </c>
      <c r="U45" s="247">
        <v>0</v>
      </c>
      <c r="V45" s="247">
        <v>0</v>
      </c>
      <c r="W45" s="247">
        <v>0</v>
      </c>
      <c r="X45" s="247">
        <v>0</v>
      </c>
      <c r="Y45" s="247">
        <v>0</v>
      </c>
      <c r="Z45" s="247">
        <v>0</v>
      </c>
      <c r="AA45" s="170">
        <v>0</v>
      </c>
    </row>
    <row r="46" spans="1:27">
      <c r="A46" s="312" t="s">
        <v>423</v>
      </c>
      <c r="B46" s="126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247">
        <v>0</v>
      </c>
      <c r="U46" s="247">
        <v>0</v>
      </c>
      <c r="V46" s="247">
        <v>0</v>
      </c>
      <c r="W46" s="247">
        <v>0</v>
      </c>
      <c r="X46" s="247">
        <v>0</v>
      </c>
      <c r="Y46" s="247">
        <v>0</v>
      </c>
      <c r="Z46" s="247">
        <v>0</v>
      </c>
      <c r="AA46" s="170">
        <v>0</v>
      </c>
    </row>
    <row r="47" spans="1:27">
      <c r="A47" s="312" t="s">
        <v>424</v>
      </c>
      <c r="B47" s="126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247">
        <v>0</v>
      </c>
      <c r="U47" s="247">
        <v>0</v>
      </c>
      <c r="V47" s="247">
        <v>0</v>
      </c>
      <c r="W47" s="247">
        <v>0</v>
      </c>
      <c r="X47" s="247">
        <v>0</v>
      </c>
      <c r="Y47" s="247">
        <v>0</v>
      </c>
      <c r="Z47" s="247">
        <v>0</v>
      </c>
      <c r="AA47" s="170">
        <v>0</v>
      </c>
    </row>
    <row r="48" spans="1:27">
      <c r="A48" s="312" t="s">
        <v>425</v>
      </c>
      <c r="B48" s="126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247">
        <v>0</v>
      </c>
      <c r="U48" s="247">
        <v>0</v>
      </c>
      <c r="V48" s="247">
        <v>0</v>
      </c>
      <c r="W48" s="247">
        <v>0</v>
      </c>
      <c r="X48" s="247">
        <v>0</v>
      </c>
      <c r="Y48" s="247">
        <v>0</v>
      </c>
      <c r="Z48" s="247">
        <v>0</v>
      </c>
      <c r="AA48" s="170">
        <v>0</v>
      </c>
    </row>
    <row r="49" spans="1:27">
      <c r="A49" s="312" t="s">
        <v>426</v>
      </c>
      <c r="B49" s="126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247">
        <v>0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247">
        <v>0</v>
      </c>
      <c r="AA49" s="170">
        <v>0</v>
      </c>
    </row>
    <row r="50" spans="1:27">
      <c r="A50" s="312" t="s">
        <v>427</v>
      </c>
      <c r="B50" s="126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247">
        <v>0</v>
      </c>
      <c r="U50" s="247">
        <v>0</v>
      </c>
      <c r="V50" s="247">
        <v>0</v>
      </c>
      <c r="W50" s="247">
        <v>0</v>
      </c>
      <c r="X50" s="247">
        <v>0</v>
      </c>
      <c r="Y50" s="247">
        <v>0</v>
      </c>
      <c r="Z50" s="247">
        <v>0</v>
      </c>
      <c r="AA50" s="170">
        <v>0</v>
      </c>
    </row>
    <row r="51" spans="1:27">
      <c r="A51" s="312" t="s">
        <v>428</v>
      </c>
      <c r="B51" s="126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247">
        <v>0</v>
      </c>
      <c r="U51" s="247">
        <v>0</v>
      </c>
      <c r="V51" s="247">
        <v>0</v>
      </c>
      <c r="W51" s="247">
        <v>0</v>
      </c>
      <c r="X51" s="247">
        <v>0</v>
      </c>
      <c r="Y51" s="247">
        <v>0</v>
      </c>
      <c r="Z51" s="247">
        <v>0</v>
      </c>
      <c r="AA51" s="170">
        <v>0</v>
      </c>
    </row>
    <row r="52" spans="1:27">
      <c r="A52" s="312" t="s">
        <v>429</v>
      </c>
      <c r="B52" s="126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247">
        <v>0</v>
      </c>
      <c r="U52" s="247">
        <v>0</v>
      </c>
      <c r="V52" s="247">
        <v>0</v>
      </c>
      <c r="W52" s="247">
        <v>0</v>
      </c>
      <c r="X52" s="247">
        <v>0</v>
      </c>
      <c r="Y52" s="247">
        <v>0</v>
      </c>
      <c r="Z52" s="247">
        <v>0</v>
      </c>
      <c r="AA52" s="170">
        <v>0</v>
      </c>
    </row>
    <row r="53" spans="1:27">
      <c r="A53" s="312" t="s">
        <v>430</v>
      </c>
      <c r="B53" s="126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247">
        <v>0</v>
      </c>
      <c r="U53" s="247">
        <v>0</v>
      </c>
      <c r="V53" s="247">
        <v>0</v>
      </c>
      <c r="W53" s="247">
        <v>0</v>
      </c>
      <c r="X53" s="247">
        <v>0</v>
      </c>
      <c r="Y53" s="247">
        <v>0</v>
      </c>
      <c r="Z53" s="247">
        <v>0</v>
      </c>
      <c r="AA53" s="170">
        <v>0</v>
      </c>
    </row>
    <row r="54" spans="1:27">
      <c r="A54" s="312" t="s">
        <v>431</v>
      </c>
      <c r="B54" s="126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247">
        <v>0</v>
      </c>
      <c r="U54" s="247">
        <v>0</v>
      </c>
      <c r="V54" s="247">
        <v>0</v>
      </c>
      <c r="W54" s="247">
        <v>0</v>
      </c>
      <c r="X54" s="247">
        <v>0</v>
      </c>
      <c r="Y54" s="247">
        <v>0</v>
      </c>
      <c r="Z54" s="247">
        <v>0</v>
      </c>
      <c r="AA54" s="170">
        <v>0</v>
      </c>
    </row>
    <row r="55" spans="1:27">
      <c r="A55" s="312" t="s">
        <v>432</v>
      </c>
      <c r="B55" s="126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0</v>
      </c>
      <c r="P55" s="168">
        <v>0</v>
      </c>
      <c r="Q55" s="168">
        <v>0</v>
      </c>
      <c r="R55" s="168">
        <v>0</v>
      </c>
      <c r="S55" s="168">
        <v>0</v>
      </c>
      <c r="T55" s="247">
        <v>0</v>
      </c>
      <c r="U55" s="247">
        <v>0</v>
      </c>
      <c r="V55" s="247">
        <v>0</v>
      </c>
      <c r="W55" s="247">
        <v>0</v>
      </c>
      <c r="X55" s="247">
        <v>0</v>
      </c>
      <c r="Y55" s="247">
        <v>0</v>
      </c>
      <c r="Z55" s="247">
        <v>0</v>
      </c>
      <c r="AA55" s="170">
        <v>0</v>
      </c>
    </row>
    <row r="56" spans="1:27" ht="13.5">
      <c r="A56" s="316" t="s">
        <v>433</v>
      </c>
      <c r="B56" s="200">
        <f>SUM(B45:B55)</f>
        <v>0</v>
      </c>
      <c r="C56" s="172">
        <f t="shared" ref="C56:AA56" si="4">SUM(C45:C55)</f>
        <v>0</v>
      </c>
      <c r="D56" s="172">
        <f t="shared" si="4"/>
        <v>0</v>
      </c>
      <c r="E56" s="172">
        <f t="shared" si="4"/>
        <v>0</v>
      </c>
      <c r="F56" s="172">
        <f t="shared" si="4"/>
        <v>0</v>
      </c>
      <c r="G56" s="172">
        <f t="shared" si="4"/>
        <v>0</v>
      </c>
      <c r="H56" s="172">
        <f t="shared" si="4"/>
        <v>0</v>
      </c>
      <c r="I56" s="172">
        <f t="shared" si="4"/>
        <v>0</v>
      </c>
      <c r="J56" s="172">
        <f t="shared" si="4"/>
        <v>0</v>
      </c>
      <c r="K56" s="172">
        <f t="shared" si="4"/>
        <v>0</v>
      </c>
      <c r="L56" s="172">
        <f t="shared" si="4"/>
        <v>0</v>
      </c>
      <c r="M56" s="172">
        <f t="shared" si="4"/>
        <v>0</v>
      </c>
      <c r="N56" s="172">
        <f t="shared" si="4"/>
        <v>0</v>
      </c>
      <c r="O56" s="172">
        <f t="shared" si="4"/>
        <v>0</v>
      </c>
      <c r="P56" s="172">
        <f t="shared" si="4"/>
        <v>0</v>
      </c>
      <c r="Q56" s="172">
        <f t="shared" si="4"/>
        <v>0</v>
      </c>
      <c r="R56" s="172">
        <f t="shared" si="4"/>
        <v>0</v>
      </c>
      <c r="S56" s="172">
        <f t="shared" si="4"/>
        <v>0</v>
      </c>
      <c r="T56" s="172">
        <f t="shared" si="4"/>
        <v>0</v>
      </c>
      <c r="U56" s="172">
        <f t="shared" si="4"/>
        <v>0</v>
      </c>
      <c r="V56" s="172">
        <f t="shared" si="4"/>
        <v>0</v>
      </c>
      <c r="W56" s="172">
        <f t="shared" si="4"/>
        <v>0</v>
      </c>
      <c r="X56" s="172">
        <f t="shared" si="4"/>
        <v>0</v>
      </c>
      <c r="Y56" s="172">
        <f t="shared" si="4"/>
        <v>0</v>
      </c>
      <c r="Z56" s="172">
        <f t="shared" si="4"/>
        <v>0</v>
      </c>
      <c r="AA56" s="174">
        <f t="shared" si="4"/>
        <v>0</v>
      </c>
    </row>
    <row r="57" spans="1:27">
      <c r="A57" s="312" t="s">
        <v>434</v>
      </c>
      <c r="B57" s="126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247">
        <v>0</v>
      </c>
      <c r="U57" s="247">
        <v>0</v>
      </c>
      <c r="V57" s="247">
        <v>0</v>
      </c>
      <c r="W57" s="247">
        <v>0</v>
      </c>
      <c r="X57" s="247">
        <v>0</v>
      </c>
      <c r="Y57" s="247">
        <v>0</v>
      </c>
      <c r="Z57" s="247">
        <v>0</v>
      </c>
      <c r="AA57" s="170">
        <v>0</v>
      </c>
    </row>
    <row r="58" spans="1:27">
      <c r="A58" s="312" t="s">
        <v>435</v>
      </c>
      <c r="B58" s="126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247">
        <v>0</v>
      </c>
      <c r="U58" s="247">
        <v>0</v>
      </c>
      <c r="V58" s="247">
        <v>0</v>
      </c>
      <c r="W58" s="247">
        <v>0</v>
      </c>
      <c r="X58" s="247">
        <v>0</v>
      </c>
      <c r="Y58" s="247">
        <v>0</v>
      </c>
      <c r="Z58" s="247">
        <v>0</v>
      </c>
      <c r="AA58" s="170">
        <v>0</v>
      </c>
    </row>
    <row r="59" spans="1:27">
      <c r="A59" s="312" t="s">
        <v>436</v>
      </c>
      <c r="B59" s="126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247">
        <v>0</v>
      </c>
      <c r="U59" s="247">
        <v>0</v>
      </c>
      <c r="V59" s="247">
        <v>0</v>
      </c>
      <c r="W59" s="247">
        <v>0</v>
      </c>
      <c r="X59" s="247">
        <v>0</v>
      </c>
      <c r="Y59" s="247">
        <v>0</v>
      </c>
      <c r="Z59" s="247">
        <v>0</v>
      </c>
      <c r="AA59" s="170">
        <v>0</v>
      </c>
    </row>
    <row r="60" spans="1:27">
      <c r="A60" s="312" t="s">
        <v>437</v>
      </c>
      <c r="B60" s="126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247">
        <v>0</v>
      </c>
      <c r="U60" s="247">
        <v>0</v>
      </c>
      <c r="V60" s="247">
        <v>0</v>
      </c>
      <c r="W60" s="247">
        <v>0</v>
      </c>
      <c r="X60" s="247">
        <v>0</v>
      </c>
      <c r="Y60" s="247">
        <v>0</v>
      </c>
      <c r="Z60" s="247">
        <v>0</v>
      </c>
      <c r="AA60" s="170">
        <v>0</v>
      </c>
    </row>
    <row r="61" spans="1:27">
      <c r="A61" s="312" t="s">
        <v>438</v>
      </c>
      <c r="B61" s="126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247">
        <v>0</v>
      </c>
      <c r="U61" s="247">
        <v>0</v>
      </c>
      <c r="V61" s="247">
        <v>0</v>
      </c>
      <c r="W61" s="247">
        <v>0</v>
      </c>
      <c r="X61" s="247">
        <v>0</v>
      </c>
      <c r="Y61" s="247">
        <v>0</v>
      </c>
      <c r="Z61" s="247">
        <v>0</v>
      </c>
      <c r="AA61" s="170">
        <v>0</v>
      </c>
    </row>
    <row r="62" spans="1:27">
      <c r="A62" s="312" t="s">
        <v>439</v>
      </c>
      <c r="B62" s="126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247">
        <v>0</v>
      </c>
      <c r="U62" s="247">
        <v>0</v>
      </c>
      <c r="V62" s="247">
        <v>0</v>
      </c>
      <c r="W62" s="247">
        <v>0</v>
      </c>
      <c r="X62" s="247">
        <v>0</v>
      </c>
      <c r="Y62" s="247">
        <v>0</v>
      </c>
      <c r="Z62" s="247">
        <v>0</v>
      </c>
      <c r="AA62" s="170">
        <v>0</v>
      </c>
    </row>
    <row r="63" spans="1:27">
      <c r="A63" s="312" t="s">
        <v>440</v>
      </c>
      <c r="B63" s="126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247">
        <v>0</v>
      </c>
      <c r="U63" s="247">
        <v>0</v>
      </c>
      <c r="V63" s="247">
        <v>0</v>
      </c>
      <c r="W63" s="247">
        <v>0</v>
      </c>
      <c r="X63" s="247">
        <v>0</v>
      </c>
      <c r="Y63" s="247">
        <v>0</v>
      </c>
      <c r="Z63" s="247">
        <v>0</v>
      </c>
      <c r="AA63" s="170">
        <v>0</v>
      </c>
    </row>
    <row r="64" spans="1:27">
      <c r="A64" s="312" t="s">
        <v>441</v>
      </c>
      <c r="B64" s="126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247">
        <v>0</v>
      </c>
      <c r="U64" s="247">
        <v>0</v>
      </c>
      <c r="V64" s="247">
        <v>0</v>
      </c>
      <c r="W64" s="247">
        <v>0</v>
      </c>
      <c r="X64" s="247">
        <v>0</v>
      </c>
      <c r="Y64" s="247">
        <v>0</v>
      </c>
      <c r="Z64" s="247">
        <v>0</v>
      </c>
      <c r="AA64" s="170">
        <v>0</v>
      </c>
    </row>
    <row r="65" spans="1:27">
      <c r="A65" s="312" t="s">
        <v>442</v>
      </c>
      <c r="B65" s="126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247">
        <v>0</v>
      </c>
      <c r="U65" s="247">
        <v>0</v>
      </c>
      <c r="V65" s="247">
        <v>0</v>
      </c>
      <c r="W65" s="247">
        <v>0</v>
      </c>
      <c r="X65" s="247">
        <v>0</v>
      </c>
      <c r="Y65" s="247">
        <v>0</v>
      </c>
      <c r="Z65" s="247">
        <v>0</v>
      </c>
      <c r="AA65" s="170">
        <v>0</v>
      </c>
    </row>
    <row r="66" spans="1:27">
      <c r="A66" s="312" t="s">
        <v>443</v>
      </c>
      <c r="B66" s="126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247">
        <v>0</v>
      </c>
      <c r="U66" s="247">
        <v>0</v>
      </c>
      <c r="V66" s="247">
        <v>0</v>
      </c>
      <c r="W66" s="247">
        <v>0</v>
      </c>
      <c r="X66" s="247">
        <v>0</v>
      </c>
      <c r="Y66" s="247">
        <v>0</v>
      </c>
      <c r="Z66" s="247">
        <v>0</v>
      </c>
      <c r="AA66" s="170">
        <v>0</v>
      </c>
    </row>
    <row r="67" spans="1:27">
      <c r="A67" s="312" t="s">
        <v>444</v>
      </c>
      <c r="B67" s="126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247">
        <v>0</v>
      </c>
      <c r="U67" s="247">
        <v>0</v>
      </c>
      <c r="V67" s="247">
        <v>0</v>
      </c>
      <c r="W67" s="247">
        <v>0</v>
      </c>
      <c r="X67" s="247">
        <v>0</v>
      </c>
      <c r="Y67" s="247">
        <v>0</v>
      </c>
      <c r="Z67" s="247">
        <v>0</v>
      </c>
      <c r="AA67" s="170">
        <v>0</v>
      </c>
    </row>
    <row r="68" spans="1:27">
      <c r="A68" s="312" t="s">
        <v>445</v>
      </c>
      <c r="B68" s="126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247">
        <v>0</v>
      </c>
      <c r="U68" s="247">
        <v>0</v>
      </c>
      <c r="V68" s="247">
        <v>0</v>
      </c>
      <c r="W68" s="247">
        <v>0</v>
      </c>
      <c r="X68" s="247">
        <v>0</v>
      </c>
      <c r="Y68" s="247">
        <v>0</v>
      </c>
      <c r="Z68" s="247">
        <v>0</v>
      </c>
      <c r="AA68" s="170">
        <v>0</v>
      </c>
    </row>
    <row r="69" spans="1:27">
      <c r="A69" s="312" t="s">
        <v>446</v>
      </c>
      <c r="B69" s="126">
        <v>0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247">
        <v>0</v>
      </c>
      <c r="U69" s="247">
        <v>0</v>
      </c>
      <c r="V69" s="247">
        <v>0</v>
      </c>
      <c r="W69" s="247">
        <v>0</v>
      </c>
      <c r="X69" s="247">
        <v>0</v>
      </c>
      <c r="Y69" s="247">
        <v>0</v>
      </c>
      <c r="Z69" s="247">
        <v>0</v>
      </c>
      <c r="AA69" s="170">
        <v>0</v>
      </c>
    </row>
    <row r="70" spans="1:27" ht="13.5">
      <c r="A70" s="316" t="s">
        <v>447</v>
      </c>
      <c r="B70" s="200">
        <f>SUM(B57:B69)</f>
        <v>0</v>
      </c>
      <c r="C70" s="172">
        <f t="shared" ref="C70:AA70" si="5">SUM(C57:C69)</f>
        <v>0</v>
      </c>
      <c r="D70" s="172">
        <f t="shared" si="5"/>
        <v>0</v>
      </c>
      <c r="E70" s="172">
        <f t="shared" si="5"/>
        <v>0</v>
      </c>
      <c r="F70" s="172">
        <f t="shared" si="5"/>
        <v>0</v>
      </c>
      <c r="G70" s="172">
        <f t="shared" si="5"/>
        <v>0</v>
      </c>
      <c r="H70" s="172">
        <f t="shared" si="5"/>
        <v>0</v>
      </c>
      <c r="I70" s="172">
        <f t="shared" si="5"/>
        <v>0</v>
      </c>
      <c r="J70" s="172">
        <f t="shared" si="5"/>
        <v>0</v>
      </c>
      <c r="K70" s="172">
        <f t="shared" si="5"/>
        <v>0</v>
      </c>
      <c r="L70" s="172">
        <f t="shared" si="5"/>
        <v>0</v>
      </c>
      <c r="M70" s="172">
        <f t="shared" si="5"/>
        <v>0</v>
      </c>
      <c r="N70" s="172">
        <f t="shared" si="5"/>
        <v>0</v>
      </c>
      <c r="O70" s="172">
        <f t="shared" si="5"/>
        <v>0</v>
      </c>
      <c r="P70" s="172">
        <f t="shared" si="5"/>
        <v>0</v>
      </c>
      <c r="Q70" s="172">
        <f t="shared" si="5"/>
        <v>0</v>
      </c>
      <c r="R70" s="172">
        <f t="shared" si="5"/>
        <v>0</v>
      </c>
      <c r="S70" s="172">
        <f t="shared" si="5"/>
        <v>0</v>
      </c>
      <c r="T70" s="172">
        <f t="shared" si="5"/>
        <v>0</v>
      </c>
      <c r="U70" s="172">
        <f t="shared" si="5"/>
        <v>0</v>
      </c>
      <c r="V70" s="172">
        <f t="shared" si="5"/>
        <v>0</v>
      </c>
      <c r="W70" s="172">
        <f t="shared" si="5"/>
        <v>0</v>
      </c>
      <c r="X70" s="172">
        <f t="shared" si="5"/>
        <v>0</v>
      </c>
      <c r="Y70" s="172">
        <f t="shared" si="5"/>
        <v>0</v>
      </c>
      <c r="Z70" s="172">
        <f t="shared" si="5"/>
        <v>0</v>
      </c>
      <c r="AA70" s="174">
        <f t="shared" si="5"/>
        <v>0</v>
      </c>
    </row>
    <row r="71" spans="1:27">
      <c r="A71" s="312" t="s">
        <v>448</v>
      </c>
      <c r="B71" s="126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247">
        <v>0</v>
      </c>
      <c r="U71" s="247">
        <v>0</v>
      </c>
      <c r="V71" s="247">
        <v>0</v>
      </c>
      <c r="W71" s="247">
        <v>0</v>
      </c>
      <c r="X71" s="247">
        <v>0</v>
      </c>
      <c r="Y71" s="247">
        <v>0</v>
      </c>
      <c r="Z71" s="247">
        <v>0</v>
      </c>
      <c r="AA71" s="170">
        <v>0</v>
      </c>
    </row>
    <row r="72" spans="1:27">
      <c r="A72" s="312" t="s">
        <v>449</v>
      </c>
      <c r="B72" s="126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170">
        <v>0</v>
      </c>
    </row>
    <row r="73" spans="1:27">
      <c r="A73" s="312" t="s">
        <v>450</v>
      </c>
      <c r="B73" s="126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170">
        <v>0</v>
      </c>
    </row>
    <row r="74" spans="1:27">
      <c r="A74" s="312" t="s">
        <v>451</v>
      </c>
      <c r="B74" s="126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0</v>
      </c>
      <c r="Y74" s="247">
        <v>0</v>
      </c>
      <c r="Z74" s="247">
        <v>0</v>
      </c>
      <c r="AA74" s="170">
        <v>0</v>
      </c>
    </row>
    <row r="75" spans="1:27">
      <c r="A75" s="312" t="s">
        <v>452</v>
      </c>
      <c r="B75" s="126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170">
        <v>0</v>
      </c>
    </row>
    <row r="76" spans="1:27">
      <c r="A76" s="312" t="s">
        <v>453</v>
      </c>
      <c r="B76" s="126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247">
        <v>0</v>
      </c>
      <c r="U76" s="247">
        <v>0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170">
        <v>0</v>
      </c>
    </row>
    <row r="77" spans="1:27">
      <c r="A77" s="312" t="s">
        <v>454</v>
      </c>
      <c r="B77" s="126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247">
        <v>0</v>
      </c>
      <c r="U77" s="247">
        <v>0</v>
      </c>
      <c r="V77" s="247">
        <v>0</v>
      </c>
      <c r="W77" s="247">
        <v>0</v>
      </c>
      <c r="X77" s="247">
        <v>0</v>
      </c>
      <c r="Y77" s="247">
        <v>0</v>
      </c>
      <c r="Z77" s="247">
        <v>0</v>
      </c>
      <c r="AA77" s="170">
        <v>0</v>
      </c>
    </row>
    <row r="78" spans="1:27">
      <c r="A78" s="312" t="s">
        <v>455</v>
      </c>
      <c r="B78" s="126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170">
        <v>0</v>
      </c>
    </row>
    <row r="79" spans="1:27">
      <c r="A79" s="312" t="s">
        <v>456</v>
      </c>
      <c r="B79" s="126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247">
        <v>0</v>
      </c>
      <c r="U79" s="247">
        <v>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170">
        <v>0</v>
      </c>
    </row>
    <row r="80" spans="1:27">
      <c r="A80" s="312" t="s">
        <v>457</v>
      </c>
      <c r="B80" s="126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247">
        <v>0</v>
      </c>
      <c r="U80" s="247">
        <v>0</v>
      </c>
      <c r="V80" s="247">
        <v>0</v>
      </c>
      <c r="W80" s="247">
        <v>0</v>
      </c>
      <c r="X80" s="247">
        <v>0</v>
      </c>
      <c r="Y80" s="247">
        <v>0</v>
      </c>
      <c r="Z80" s="247">
        <v>0</v>
      </c>
      <c r="AA80" s="170">
        <v>0</v>
      </c>
    </row>
    <row r="81" spans="1:27">
      <c r="A81" s="312" t="s">
        <v>458</v>
      </c>
      <c r="B81" s="126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247">
        <v>0</v>
      </c>
      <c r="U81" s="247">
        <v>0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170">
        <v>0</v>
      </c>
    </row>
    <row r="82" spans="1:27">
      <c r="A82" s="312" t="s">
        <v>459</v>
      </c>
      <c r="B82" s="126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170">
        <v>0</v>
      </c>
    </row>
    <row r="83" spans="1:27">
      <c r="A83" s="312" t="s">
        <v>460</v>
      </c>
      <c r="B83" s="126">
        <v>0</v>
      </c>
      <c r="C83" s="168">
        <v>0</v>
      </c>
      <c r="D83" s="168">
        <v>0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>
        <v>0</v>
      </c>
      <c r="O83" s="168">
        <v>0</v>
      </c>
      <c r="P83" s="168">
        <v>0</v>
      </c>
      <c r="Q83" s="168">
        <v>0</v>
      </c>
      <c r="R83" s="168">
        <v>0</v>
      </c>
      <c r="S83" s="168">
        <v>0</v>
      </c>
      <c r="T83" s="247">
        <v>0</v>
      </c>
      <c r="U83" s="247">
        <v>0</v>
      </c>
      <c r="V83" s="247">
        <v>0</v>
      </c>
      <c r="W83" s="247">
        <v>0</v>
      </c>
      <c r="X83" s="247">
        <v>0</v>
      </c>
      <c r="Y83" s="247">
        <v>0</v>
      </c>
      <c r="Z83" s="247">
        <v>0</v>
      </c>
      <c r="AA83" s="170">
        <v>0</v>
      </c>
    </row>
    <row r="84" spans="1:27" ht="13.5">
      <c r="A84" s="316" t="s">
        <v>461</v>
      </c>
      <c r="B84" s="200">
        <f>SUM(B71:B83)</f>
        <v>0</v>
      </c>
      <c r="C84" s="172">
        <f t="shared" ref="C84:AA84" si="6">SUM(C71:C83)</f>
        <v>0</v>
      </c>
      <c r="D84" s="172">
        <f t="shared" si="6"/>
        <v>0</v>
      </c>
      <c r="E84" s="172">
        <f t="shared" si="6"/>
        <v>0</v>
      </c>
      <c r="F84" s="172">
        <f t="shared" si="6"/>
        <v>0</v>
      </c>
      <c r="G84" s="172">
        <f t="shared" si="6"/>
        <v>0</v>
      </c>
      <c r="H84" s="172">
        <f t="shared" si="6"/>
        <v>0</v>
      </c>
      <c r="I84" s="172">
        <f t="shared" si="6"/>
        <v>0</v>
      </c>
      <c r="J84" s="172">
        <f t="shared" si="6"/>
        <v>0</v>
      </c>
      <c r="K84" s="172">
        <f t="shared" si="6"/>
        <v>0</v>
      </c>
      <c r="L84" s="172">
        <f t="shared" si="6"/>
        <v>0</v>
      </c>
      <c r="M84" s="172">
        <f t="shared" si="6"/>
        <v>0</v>
      </c>
      <c r="N84" s="172">
        <f t="shared" si="6"/>
        <v>0</v>
      </c>
      <c r="O84" s="172">
        <f t="shared" si="6"/>
        <v>0</v>
      </c>
      <c r="P84" s="172">
        <f t="shared" si="6"/>
        <v>0</v>
      </c>
      <c r="Q84" s="172">
        <f t="shared" si="6"/>
        <v>0</v>
      </c>
      <c r="R84" s="172">
        <f t="shared" si="6"/>
        <v>0</v>
      </c>
      <c r="S84" s="172">
        <f t="shared" si="6"/>
        <v>0</v>
      </c>
      <c r="T84" s="172">
        <f t="shared" si="6"/>
        <v>0</v>
      </c>
      <c r="U84" s="172">
        <f t="shared" si="6"/>
        <v>0</v>
      </c>
      <c r="V84" s="172">
        <f t="shared" si="6"/>
        <v>0</v>
      </c>
      <c r="W84" s="172">
        <f t="shared" si="6"/>
        <v>0</v>
      </c>
      <c r="X84" s="172">
        <f t="shared" si="6"/>
        <v>0</v>
      </c>
      <c r="Y84" s="172">
        <f t="shared" si="6"/>
        <v>0</v>
      </c>
      <c r="Z84" s="172">
        <f t="shared" si="6"/>
        <v>0</v>
      </c>
      <c r="AA84" s="174">
        <f t="shared" si="6"/>
        <v>0</v>
      </c>
    </row>
    <row r="85" spans="1:27">
      <c r="A85" s="312" t="s">
        <v>462</v>
      </c>
      <c r="B85" s="126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247">
        <v>0</v>
      </c>
      <c r="U85" s="247">
        <v>0</v>
      </c>
      <c r="V85" s="247">
        <v>0</v>
      </c>
      <c r="W85" s="247">
        <v>0</v>
      </c>
      <c r="X85" s="247">
        <v>0</v>
      </c>
      <c r="Y85" s="247">
        <v>0</v>
      </c>
      <c r="Z85" s="247">
        <v>0</v>
      </c>
      <c r="AA85" s="170">
        <v>0</v>
      </c>
    </row>
    <row r="86" spans="1:27">
      <c r="A86" s="312" t="s">
        <v>463</v>
      </c>
      <c r="B86" s="126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247">
        <v>0</v>
      </c>
      <c r="U86" s="247">
        <v>0</v>
      </c>
      <c r="V86" s="247">
        <v>0</v>
      </c>
      <c r="W86" s="247">
        <v>0</v>
      </c>
      <c r="X86" s="247">
        <v>0</v>
      </c>
      <c r="Y86" s="247">
        <v>0</v>
      </c>
      <c r="Z86" s="247">
        <v>0</v>
      </c>
      <c r="AA86" s="170">
        <v>0</v>
      </c>
    </row>
    <row r="87" spans="1:27">
      <c r="A87" s="312" t="s">
        <v>464</v>
      </c>
      <c r="B87" s="126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247">
        <v>0</v>
      </c>
      <c r="U87" s="247">
        <v>0</v>
      </c>
      <c r="V87" s="247">
        <v>0</v>
      </c>
      <c r="W87" s="247">
        <v>0</v>
      </c>
      <c r="X87" s="247">
        <v>0</v>
      </c>
      <c r="Y87" s="247">
        <v>0</v>
      </c>
      <c r="Z87" s="247">
        <v>0</v>
      </c>
      <c r="AA87" s="170">
        <v>0</v>
      </c>
    </row>
    <row r="88" spans="1:27">
      <c r="A88" s="312" t="s">
        <v>465</v>
      </c>
      <c r="B88" s="126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247">
        <v>0</v>
      </c>
      <c r="U88" s="247">
        <v>0</v>
      </c>
      <c r="V88" s="247">
        <v>0</v>
      </c>
      <c r="W88" s="247">
        <v>0</v>
      </c>
      <c r="X88" s="247">
        <v>0</v>
      </c>
      <c r="Y88" s="247">
        <v>0</v>
      </c>
      <c r="Z88" s="247">
        <v>0</v>
      </c>
      <c r="AA88" s="170">
        <v>0</v>
      </c>
    </row>
    <row r="89" spans="1:27">
      <c r="A89" s="312" t="s">
        <v>466</v>
      </c>
      <c r="B89" s="126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247">
        <v>0</v>
      </c>
      <c r="U89" s="247">
        <v>0</v>
      </c>
      <c r="V89" s="247">
        <v>0</v>
      </c>
      <c r="W89" s="247">
        <v>0</v>
      </c>
      <c r="X89" s="247">
        <v>0</v>
      </c>
      <c r="Y89" s="247">
        <v>0</v>
      </c>
      <c r="Z89" s="247">
        <v>0</v>
      </c>
      <c r="AA89" s="170">
        <v>0</v>
      </c>
    </row>
    <row r="90" spans="1:27">
      <c r="A90" s="312" t="s">
        <v>467</v>
      </c>
      <c r="B90" s="126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247">
        <v>0</v>
      </c>
      <c r="U90" s="247">
        <v>0</v>
      </c>
      <c r="V90" s="247">
        <v>0</v>
      </c>
      <c r="W90" s="247">
        <v>0</v>
      </c>
      <c r="X90" s="247">
        <v>0</v>
      </c>
      <c r="Y90" s="247">
        <v>0</v>
      </c>
      <c r="Z90" s="247">
        <v>0</v>
      </c>
      <c r="AA90" s="170">
        <v>0</v>
      </c>
    </row>
    <row r="91" spans="1:27">
      <c r="A91" s="312" t="s">
        <v>468</v>
      </c>
      <c r="B91" s="126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247">
        <v>0</v>
      </c>
      <c r="U91" s="247">
        <v>0</v>
      </c>
      <c r="V91" s="247">
        <v>0</v>
      </c>
      <c r="W91" s="247">
        <v>0</v>
      </c>
      <c r="X91" s="247">
        <v>0</v>
      </c>
      <c r="Y91" s="247">
        <v>0</v>
      </c>
      <c r="Z91" s="247">
        <v>0</v>
      </c>
      <c r="AA91" s="170">
        <v>0</v>
      </c>
    </row>
    <row r="92" spans="1:27">
      <c r="A92" s="312" t="s">
        <v>469</v>
      </c>
      <c r="B92" s="126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247">
        <v>0</v>
      </c>
      <c r="U92" s="247">
        <v>0</v>
      </c>
      <c r="V92" s="247">
        <v>0</v>
      </c>
      <c r="W92" s="247">
        <v>0</v>
      </c>
      <c r="X92" s="247">
        <v>0</v>
      </c>
      <c r="Y92" s="247">
        <v>0</v>
      </c>
      <c r="Z92" s="247">
        <v>0</v>
      </c>
      <c r="AA92" s="170">
        <v>0</v>
      </c>
    </row>
    <row r="93" spans="1:27">
      <c r="A93" s="312" t="s">
        <v>470</v>
      </c>
      <c r="B93" s="126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247">
        <v>0</v>
      </c>
      <c r="U93" s="247">
        <v>0</v>
      </c>
      <c r="V93" s="247">
        <v>0</v>
      </c>
      <c r="W93" s="247">
        <v>0</v>
      </c>
      <c r="X93" s="247">
        <v>0</v>
      </c>
      <c r="Y93" s="247">
        <v>0</v>
      </c>
      <c r="Z93" s="247">
        <v>0</v>
      </c>
      <c r="AA93" s="170">
        <v>0</v>
      </c>
    </row>
    <row r="94" spans="1:27">
      <c r="A94" s="312" t="s">
        <v>471</v>
      </c>
      <c r="B94" s="126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247">
        <v>0</v>
      </c>
      <c r="U94" s="247">
        <v>0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170">
        <v>0</v>
      </c>
    </row>
    <row r="95" spans="1:27">
      <c r="A95" s="312" t="s">
        <v>472</v>
      </c>
      <c r="B95" s="126">
        <v>0</v>
      </c>
      <c r="C95" s="168">
        <v>0</v>
      </c>
      <c r="D95" s="168">
        <v>0</v>
      </c>
      <c r="E95" s="168">
        <v>0</v>
      </c>
      <c r="F95" s="168">
        <v>0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  <c r="L95" s="168">
        <v>0</v>
      </c>
      <c r="M95" s="168">
        <v>0</v>
      </c>
      <c r="N95" s="168">
        <v>0</v>
      </c>
      <c r="O95" s="168">
        <v>0</v>
      </c>
      <c r="P95" s="168">
        <v>0</v>
      </c>
      <c r="Q95" s="168">
        <v>0</v>
      </c>
      <c r="R95" s="168">
        <v>0</v>
      </c>
      <c r="S95" s="168">
        <v>0</v>
      </c>
      <c r="T95" s="247">
        <v>0</v>
      </c>
      <c r="U95" s="247">
        <v>0</v>
      </c>
      <c r="V95" s="247">
        <v>0</v>
      </c>
      <c r="W95" s="247">
        <v>0</v>
      </c>
      <c r="X95" s="247">
        <v>0</v>
      </c>
      <c r="Y95" s="247">
        <v>0</v>
      </c>
      <c r="Z95" s="247">
        <v>0</v>
      </c>
      <c r="AA95" s="170">
        <v>0</v>
      </c>
    </row>
    <row r="96" spans="1:27" ht="14.25" thickBot="1">
      <c r="A96" s="368" t="s">
        <v>473</v>
      </c>
      <c r="B96" s="202">
        <f>SUM(B85:B95)</f>
        <v>0</v>
      </c>
      <c r="C96" s="204">
        <f t="shared" ref="C96:AA96" si="7">SUM(C85:C95)</f>
        <v>0</v>
      </c>
      <c r="D96" s="204">
        <f t="shared" si="7"/>
        <v>0</v>
      </c>
      <c r="E96" s="204">
        <f t="shared" si="7"/>
        <v>0</v>
      </c>
      <c r="F96" s="204">
        <f t="shared" si="7"/>
        <v>0</v>
      </c>
      <c r="G96" s="204">
        <f t="shared" si="7"/>
        <v>0</v>
      </c>
      <c r="H96" s="204">
        <f t="shared" si="7"/>
        <v>0</v>
      </c>
      <c r="I96" s="204">
        <f t="shared" si="7"/>
        <v>0</v>
      </c>
      <c r="J96" s="204">
        <f t="shared" si="7"/>
        <v>0</v>
      </c>
      <c r="K96" s="204">
        <f t="shared" si="7"/>
        <v>0</v>
      </c>
      <c r="L96" s="204">
        <f t="shared" si="7"/>
        <v>0</v>
      </c>
      <c r="M96" s="204">
        <f t="shared" si="7"/>
        <v>0</v>
      </c>
      <c r="N96" s="204">
        <f t="shared" si="7"/>
        <v>0</v>
      </c>
      <c r="O96" s="204">
        <f t="shared" si="7"/>
        <v>0</v>
      </c>
      <c r="P96" s="204">
        <f t="shared" si="7"/>
        <v>0</v>
      </c>
      <c r="Q96" s="204">
        <f t="shared" si="7"/>
        <v>0</v>
      </c>
      <c r="R96" s="204">
        <f t="shared" si="7"/>
        <v>0</v>
      </c>
      <c r="S96" s="204">
        <f t="shared" si="7"/>
        <v>0</v>
      </c>
      <c r="T96" s="204">
        <f t="shared" si="7"/>
        <v>0</v>
      </c>
      <c r="U96" s="204">
        <f t="shared" si="7"/>
        <v>0</v>
      </c>
      <c r="V96" s="204">
        <f t="shared" si="7"/>
        <v>0</v>
      </c>
      <c r="W96" s="204">
        <f t="shared" si="7"/>
        <v>0</v>
      </c>
      <c r="X96" s="204">
        <f t="shared" si="7"/>
        <v>0</v>
      </c>
      <c r="Y96" s="204">
        <f t="shared" si="7"/>
        <v>0</v>
      </c>
      <c r="Z96" s="204">
        <f t="shared" si="7"/>
        <v>0</v>
      </c>
      <c r="AA96" s="229">
        <f t="shared" si="7"/>
        <v>0</v>
      </c>
    </row>
    <row r="97" spans="1:27" ht="14.25" thickBot="1">
      <c r="A97" s="369" t="s">
        <v>386</v>
      </c>
      <c r="B97" s="208">
        <f>B18+B26+B36+B44+B56+B70+B84+B96</f>
        <v>0</v>
      </c>
      <c r="C97" s="180">
        <f>C18+C26+C36+C44+C56+C70+C84+C96</f>
        <v>0</v>
      </c>
      <c r="D97" s="180">
        <f t="shared" ref="D97:AA97" si="8">D18+D26+D36+D44+D56+D70+D84+D96</f>
        <v>0</v>
      </c>
      <c r="E97" s="180">
        <f t="shared" si="8"/>
        <v>0</v>
      </c>
      <c r="F97" s="180">
        <f t="shared" si="8"/>
        <v>0</v>
      </c>
      <c r="G97" s="180">
        <f t="shared" si="8"/>
        <v>0</v>
      </c>
      <c r="H97" s="180">
        <f t="shared" si="8"/>
        <v>0</v>
      </c>
      <c r="I97" s="180">
        <f t="shared" si="8"/>
        <v>0</v>
      </c>
      <c r="J97" s="180">
        <f t="shared" si="8"/>
        <v>0</v>
      </c>
      <c r="K97" s="180">
        <f t="shared" si="8"/>
        <v>0</v>
      </c>
      <c r="L97" s="180">
        <f t="shared" si="8"/>
        <v>0</v>
      </c>
      <c r="M97" s="180">
        <f t="shared" si="8"/>
        <v>0</v>
      </c>
      <c r="N97" s="180">
        <f t="shared" si="8"/>
        <v>0</v>
      </c>
      <c r="O97" s="180">
        <f t="shared" si="8"/>
        <v>0</v>
      </c>
      <c r="P97" s="180">
        <f t="shared" si="8"/>
        <v>0</v>
      </c>
      <c r="Q97" s="180">
        <f t="shared" si="8"/>
        <v>0</v>
      </c>
      <c r="R97" s="180">
        <f t="shared" si="8"/>
        <v>0</v>
      </c>
      <c r="S97" s="180">
        <f t="shared" si="8"/>
        <v>0</v>
      </c>
      <c r="T97" s="180">
        <f t="shared" si="8"/>
        <v>0</v>
      </c>
      <c r="U97" s="180">
        <f t="shared" si="8"/>
        <v>0</v>
      </c>
      <c r="V97" s="180">
        <f t="shared" si="8"/>
        <v>0</v>
      </c>
      <c r="W97" s="180">
        <f t="shared" si="8"/>
        <v>0</v>
      </c>
      <c r="X97" s="180">
        <f t="shared" si="8"/>
        <v>0</v>
      </c>
      <c r="Y97" s="180">
        <f t="shared" si="8"/>
        <v>0</v>
      </c>
      <c r="Z97" s="180">
        <f t="shared" si="8"/>
        <v>0</v>
      </c>
      <c r="AA97" s="182">
        <f t="shared" si="8"/>
        <v>0</v>
      </c>
    </row>
    <row r="99" spans="1:27">
      <c r="A99" s="1" t="s">
        <v>491</v>
      </c>
      <c r="B99" s="467">
        <f>B17</f>
        <v>0</v>
      </c>
      <c r="C99" s="44">
        <f t="shared" ref="C99:AA99" si="9">C17</f>
        <v>0</v>
      </c>
      <c r="D99" s="44">
        <f t="shared" si="9"/>
        <v>0</v>
      </c>
      <c r="E99" s="44">
        <f t="shared" si="9"/>
        <v>0</v>
      </c>
      <c r="F99" s="44">
        <f t="shared" si="9"/>
        <v>0</v>
      </c>
      <c r="G99" s="44">
        <f t="shared" si="9"/>
        <v>0</v>
      </c>
      <c r="H99" s="44">
        <f t="shared" si="9"/>
        <v>0</v>
      </c>
      <c r="I99" s="44">
        <f t="shared" si="9"/>
        <v>0</v>
      </c>
      <c r="J99" s="44">
        <f t="shared" si="9"/>
        <v>0</v>
      </c>
      <c r="K99" s="44">
        <f t="shared" si="9"/>
        <v>0</v>
      </c>
      <c r="L99" s="44">
        <f t="shared" si="9"/>
        <v>0</v>
      </c>
      <c r="M99" s="44">
        <f t="shared" si="9"/>
        <v>0</v>
      </c>
      <c r="N99" s="44">
        <f t="shared" si="9"/>
        <v>0</v>
      </c>
      <c r="O99" s="44">
        <f t="shared" si="9"/>
        <v>0</v>
      </c>
      <c r="P99" s="44">
        <f t="shared" si="9"/>
        <v>0</v>
      </c>
      <c r="Q99" s="44">
        <f t="shared" si="9"/>
        <v>0</v>
      </c>
      <c r="R99" s="44">
        <f t="shared" si="9"/>
        <v>0</v>
      </c>
      <c r="S99" s="44">
        <f t="shared" si="9"/>
        <v>0</v>
      </c>
      <c r="T99" s="326">
        <f t="shared" si="9"/>
        <v>0</v>
      </c>
      <c r="U99" s="326">
        <f t="shared" si="9"/>
        <v>0</v>
      </c>
      <c r="V99" s="326">
        <f t="shared" si="9"/>
        <v>0</v>
      </c>
      <c r="W99" s="326">
        <f t="shared" si="9"/>
        <v>0</v>
      </c>
      <c r="X99" s="326">
        <f t="shared" si="9"/>
        <v>0</v>
      </c>
      <c r="Y99" s="326">
        <f t="shared" si="9"/>
        <v>0</v>
      </c>
      <c r="Z99" s="326">
        <f t="shared" si="9"/>
        <v>0</v>
      </c>
      <c r="AA99" s="325">
        <f t="shared" si="9"/>
        <v>0</v>
      </c>
    </row>
    <row r="100" spans="1:27">
      <c r="A100" s="1" t="s">
        <v>386</v>
      </c>
      <c r="B100" s="467">
        <f>B96-B17</f>
        <v>0</v>
      </c>
      <c r="C100" s="44">
        <f t="shared" ref="C100:AA100" si="10">C96-C17</f>
        <v>0</v>
      </c>
      <c r="D100" s="44">
        <f t="shared" si="10"/>
        <v>0</v>
      </c>
      <c r="E100" s="44">
        <f t="shared" si="10"/>
        <v>0</v>
      </c>
      <c r="F100" s="44">
        <f t="shared" si="10"/>
        <v>0</v>
      </c>
      <c r="G100" s="44">
        <f t="shared" si="10"/>
        <v>0</v>
      </c>
      <c r="H100" s="44">
        <f t="shared" si="10"/>
        <v>0</v>
      </c>
      <c r="I100" s="44">
        <f t="shared" si="10"/>
        <v>0</v>
      </c>
      <c r="J100" s="44">
        <f t="shared" si="10"/>
        <v>0</v>
      </c>
      <c r="K100" s="44">
        <f t="shared" si="10"/>
        <v>0</v>
      </c>
      <c r="L100" s="44">
        <f t="shared" si="10"/>
        <v>0</v>
      </c>
      <c r="M100" s="44">
        <f t="shared" si="10"/>
        <v>0</v>
      </c>
      <c r="N100" s="44">
        <f t="shared" si="10"/>
        <v>0</v>
      </c>
      <c r="O100" s="44">
        <f t="shared" si="10"/>
        <v>0</v>
      </c>
      <c r="P100" s="44">
        <f t="shared" si="10"/>
        <v>0</v>
      </c>
      <c r="Q100" s="44">
        <f t="shared" si="10"/>
        <v>0</v>
      </c>
      <c r="R100" s="44">
        <f t="shared" si="10"/>
        <v>0</v>
      </c>
      <c r="S100" s="44">
        <f t="shared" si="10"/>
        <v>0</v>
      </c>
      <c r="T100" s="326">
        <f t="shared" si="10"/>
        <v>0</v>
      </c>
      <c r="U100" s="326">
        <f t="shared" si="10"/>
        <v>0</v>
      </c>
      <c r="V100" s="326">
        <f t="shared" si="10"/>
        <v>0</v>
      </c>
      <c r="W100" s="326">
        <f t="shared" si="10"/>
        <v>0</v>
      </c>
      <c r="X100" s="326">
        <f t="shared" si="10"/>
        <v>0</v>
      </c>
      <c r="Y100" s="326">
        <f t="shared" si="10"/>
        <v>0</v>
      </c>
      <c r="Z100" s="326">
        <f t="shared" si="10"/>
        <v>0</v>
      </c>
      <c r="AA100" s="325">
        <f t="shared" si="10"/>
        <v>0</v>
      </c>
    </row>
    <row r="101" spans="1:27"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</row>
    <row r="102" spans="1:27">
      <c r="T102" s="44"/>
      <c r="U102" s="44"/>
      <c r="V102" s="44"/>
      <c r="W102" s="44"/>
      <c r="X102" s="44"/>
      <c r="Y102" s="44"/>
      <c r="Z102" s="44"/>
    </row>
  </sheetData>
  <mergeCells count="8">
    <mergeCell ref="AA6:AA8"/>
    <mergeCell ref="A6:A8"/>
    <mergeCell ref="C7:D7"/>
    <mergeCell ref="E7:S7"/>
    <mergeCell ref="T7:V7"/>
    <mergeCell ref="W7:Z7"/>
    <mergeCell ref="B6:Z6"/>
    <mergeCell ref="B7:B8"/>
  </mergeCells>
  <phoneticPr fontId="17" type="noConversion"/>
  <conditionalFormatting sqref="C10:D97">
    <cfRule type="cellIs" dxfId="95" priority="8" operator="greaterThan">
      <formula>$B10</formula>
    </cfRule>
  </conditionalFormatting>
  <conditionalFormatting sqref="E10:S97">
    <cfRule type="cellIs" dxfId="94" priority="7" operator="greaterThan">
      <formula>$D10</formula>
    </cfRule>
  </conditionalFormatting>
  <conditionalFormatting sqref="B10:B97">
    <cfRule type="cellIs" dxfId="93" priority="5" operator="notEqual">
      <formula>$W10+$X10+$Y10+$Z10</formula>
    </cfRule>
    <cfRule type="cellIs" dxfId="92" priority="6" operator="notEqual">
      <formula>$T10+$U10+$V10</formula>
    </cfRule>
  </conditionalFormatting>
  <conditionalFormatting sqref="C10:D97">
    <cfRule type="cellIs" dxfId="91" priority="4" operator="greaterThan">
      <formula>$B10</formula>
    </cfRule>
  </conditionalFormatting>
  <conditionalFormatting sqref="E10:S97">
    <cfRule type="cellIs" dxfId="90" priority="3" operator="greaterThan">
      <formula>$D10</formula>
    </cfRule>
  </conditionalFormatting>
  <conditionalFormatting sqref="B10:B97 C10:AA96">
    <cfRule type="cellIs" dxfId="89" priority="1" operator="notEqual">
      <formula>$W10+$X10+$Y10+$Z10</formula>
    </cfRule>
    <cfRule type="cellIs" dxfId="88" priority="2" operator="notEqual">
      <formula>$T10+$U10+$V10</formula>
    </cfRule>
  </conditionalFormatting>
  <pageMargins left="0.75" right="0.75" top="1" bottom="1" header="0.4921259845" footer="0.4921259845"/>
  <pageSetup paperSize="9" scale="61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93">
    <tabColor rgb="FFC00000"/>
    <pageSetUpPr fitToPage="1"/>
  </sheetPr>
  <dimension ref="A1:O101"/>
  <sheetViews>
    <sheetView showGridLines="0" zoomScale="85" zoomScaleNormal="85" workbookViewId="0">
      <pane xSplit="1" ySplit="8" topLeftCell="B9" activePane="bottomRight" state="frozenSplit"/>
      <selection pane="topRight"/>
      <selection pane="bottomLeft" activeCell="A10" sqref="A10"/>
      <selection pane="bottomRight" activeCell="B9" sqref="B9:N95"/>
    </sheetView>
  </sheetViews>
  <sheetFormatPr defaultRowHeight="12.75"/>
  <cols>
    <col min="1" max="1" width="20.7109375" style="1" customWidth="1"/>
    <col min="2" max="2" width="15" style="1" customWidth="1"/>
    <col min="3" max="3" width="16.7109375" style="1" customWidth="1"/>
    <col min="4" max="5" width="10.7109375" style="1" customWidth="1"/>
    <col min="6" max="6" width="9" style="27" customWidth="1"/>
    <col min="7" max="8" width="8.7109375" style="27" customWidth="1"/>
    <col min="9" max="9" width="8.28515625" style="27" customWidth="1"/>
    <col min="10" max="10" width="7.42578125" style="27" customWidth="1"/>
    <col min="11" max="11" width="8.140625" style="27" customWidth="1"/>
    <col min="12" max="12" width="8.7109375" style="27" customWidth="1"/>
    <col min="13" max="14" width="10.7109375" style="1" customWidth="1"/>
    <col min="15" max="15" width="20.7109375" style="1" customWidth="1"/>
    <col min="16" max="25" width="10.7109375" style="1" customWidth="1"/>
    <col min="26" max="16384" width="9.140625" style="1"/>
  </cols>
  <sheetData>
    <row r="1" spans="1:15" ht="20.25">
      <c r="A1" s="14" t="s">
        <v>489</v>
      </c>
      <c r="B1" s="14"/>
    </row>
    <row r="2" spans="1:15" s="11" customFormat="1" ht="15.75">
      <c r="A2" s="28" t="s">
        <v>501</v>
      </c>
      <c r="B2" s="3"/>
      <c r="F2" s="29"/>
      <c r="G2" s="29"/>
      <c r="H2" s="29"/>
      <c r="I2" s="29"/>
      <c r="J2" s="29"/>
      <c r="K2" s="29"/>
      <c r="L2" s="29"/>
      <c r="N2" s="2"/>
      <c r="O2" s="2"/>
    </row>
    <row r="3" spans="1:15" ht="15">
      <c r="F3" s="29"/>
      <c r="G3" s="29"/>
      <c r="H3" s="29"/>
      <c r="I3" s="29"/>
      <c r="J3" s="29"/>
      <c r="K3" s="29"/>
      <c r="L3" s="29"/>
    </row>
    <row r="4" spans="1:15" ht="14.25" thickBot="1">
      <c r="F4" s="301"/>
      <c r="G4" s="301"/>
      <c r="H4" s="301"/>
      <c r="I4" s="301"/>
      <c r="J4" s="301"/>
      <c r="K4" s="301"/>
      <c r="L4" s="416" t="s">
        <v>488</v>
      </c>
      <c r="M4" s="301"/>
    </row>
    <row r="5" spans="1:15" ht="30.75" customHeight="1">
      <c r="A5" s="687"/>
      <c r="B5" s="754" t="s">
        <v>481</v>
      </c>
      <c r="C5" s="756" t="s">
        <v>482</v>
      </c>
      <c r="D5" s="756" t="s">
        <v>483</v>
      </c>
      <c r="E5" s="719" t="s">
        <v>484</v>
      </c>
      <c r="F5" s="720"/>
      <c r="G5" s="720"/>
      <c r="H5" s="720"/>
      <c r="I5" s="720"/>
      <c r="J5" s="720"/>
      <c r="K5" s="720"/>
      <c r="L5" s="720"/>
      <c r="M5" s="720"/>
      <c r="N5" s="758"/>
    </row>
    <row r="6" spans="1:15" ht="30.75" customHeight="1">
      <c r="A6" s="546"/>
      <c r="B6" s="664"/>
      <c r="C6" s="637"/>
      <c r="D6" s="637"/>
      <c r="E6" s="638" t="s">
        <v>45</v>
      </c>
      <c r="F6" s="744" t="s">
        <v>46</v>
      </c>
      <c r="G6" s="759"/>
      <c r="H6" s="635" t="s">
        <v>485</v>
      </c>
      <c r="I6" s="635"/>
      <c r="J6" s="635"/>
      <c r="K6" s="635" t="s">
        <v>486</v>
      </c>
      <c r="L6" s="635"/>
      <c r="M6" s="635"/>
      <c r="N6" s="624"/>
    </row>
    <row r="7" spans="1:15" ht="32.25" customHeight="1">
      <c r="A7" s="688"/>
      <c r="B7" s="755"/>
      <c r="C7" s="757"/>
      <c r="D7" s="757"/>
      <c r="E7" s="639"/>
      <c r="F7" s="71" t="s">
        <v>47</v>
      </c>
      <c r="G7" s="71" t="s">
        <v>487</v>
      </c>
      <c r="H7" s="415" t="s">
        <v>246</v>
      </c>
      <c r="I7" s="415" t="s">
        <v>238</v>
      </c>
      <c r="J7" s="415" t="s">
        <v>239</v>
      </c>
      <c r="K7" s="414" t="s">
        <v>244</v>
      </c>
      <c r="L7" s="414" t="s">
        <v>242</v>
      </c>
      <c r="M7" s="414" t="s">
        <v>243</v>
      </c>
      <c r="N7" s="419" t="s">
        <v>245</v>
      </c>
    </row>
    <row r="8" spans="1:15" ht="15.75" customHeight="1" thickBot="1">
      <c r="A8" s="56">
        <v>1</v>
      </c>
      <c r="B8" s="50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2">
        <v>14</v>
      </c>
    </row>
    <row r="9" spans="1:15" ht="13.5" thickTop="1">
      <c r="A9" s="306" t="s">
        <v>387</v>
      </c>
      <c r="B9" s="199">
        <v>0</v>
      </c>
      <c r="C9" s="246">
        <v>0</v>
      </c>
      <c r="D9" s="137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128">
        <v>0</v>
      </c>
      <c r="M9" s="128">
        <v>0</v>
      </c>
      <c r="N9" s="128">
        <v>0</v>
      </c>
    </row>
    <row r="10" spans="1:15">
      <c r="A10" s="312" t="s">
        <v>388</v>
      </c>
      <c r="B10" s="126">
        <v>0</v>
      </c>
      <c r="C10" s="248">
        <v>0</v>
      </c>
      <c r="D10" s="138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9">
        <v>0</v>
      </c>
      <c r="M10" s="129">
        <v>0</v>
      </c>
      <c r="N10" s="129">
        <v>0</v>
      </c>
    </row>
    <row r="11" spans="1:15">
      <c r="A11" s="312" t="s">
        <v>389</v>
      </c>
      <c r="B11" s="126">
        <v>0</v>
      </c>
      <c r="C11" s="248">
        <v>0</v>
      </c>
      <c r="D11" s="138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9">
        <v>0</v>
      </c>
      <c r="M11" s="129">
        <v>0</v>
      </c>
      <c r="N11" s="129">
        <v>0</v>
      </c>
    </row>
    <row r="12" spans="1:15">
      <c r="A12" s="312" t="s">
        <v>390</v>
      </c>
      <c r="B12" s="126">
        <v>0</v>
      </c>
      <c r="C12" s="248">
        <v>0</v>
      </c>
      <c r="D12" s="138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9">
        <v>0</v>
      </c>
      <c r="M12" s="129">
        <v>0</v>
      </c>
      <c r="N12" s="129">
        <v>0</v>
      </c>
    </row>
    <row r="13" spans="1:15">
      <c r="A13" s="312" t="s">
        <v>391</v>
      </c>
      <c r="B13" s="126">
        <v>0</v>
      </c>
      <c r="C13" s="248">
        <v>0</v>
      </c>
      <c r="D13" s="138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9">
        <v>0</v>
      </c>
      <c r="M13" s="129">
        <v>0</v>
      </c>
      <c r="N13" s="129">
        <v>0</v>
      </c>
    </row>
    <row r="14" spans="1:15">
      <c r="A14" s="312" t="s">
        <v>392</v>
      </c>
      <c r="B14" s="126">
        <v>0</v>
      </c>
      <c r="C14" s="248">
        <v>0</v>
      </c>
      <c r="D14" s="138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9">
        <v>0</v>
      </c>
      <c r="M14" s="129">
        <v>0</v>
      </c>
      <c r="N14" s="129">
        <v>0</v>
      </c>
    </row>
    <row r="15" spans="1:15">
      <c r="A15" s="312" t="s">
        <v>393</v>
      </c>
      <c r="B15" s="126">
        <v>0</v>
      </c>
      <c r="C15" s="248">
        <v>18000</v>
      </c>
      <c r="D15" s="138">
        <v>19</v>
      </c>
      <c r="E15" s="127">
        <v>89</v>
      </c>
      <c r="F15" s="127">
        <v>43</v>
      </c>
      <c r="G15" s="127">
        <v>20</v>
      </c>
      <c r="H15" s="127">
        <v>12</v>
      </c>
      <c r="I15" s="127">
        <v>73</v>
      </c>
      <c r="J15" s="127">
        <v>4</v>
      </c>
      <c r="K15" s="127">
        <v>4</v>
      </c>
      <c r="L15" s="129">
        <v>69</v>
      </c>
      <c r="M15" s="129">
        <v>0</v>
      </c>
      <c r="N15" s="129">
        <v>16</v>
      </c>
    </row>
    <row r="16" spans="1:15">
      <c r="A16" s="312" t="s">
        <v>394</v>
      </c>
      <c r="B16" s="126">
        <v>0</v>
      </c>
      <c r="C16" s="248">
        <v>18000</v>
      </c>
      <c r="D16" s="138">
        <v>19</v>
      </c>
      <c r="E16" s="127">
        <v>41</v>
      </c>
      <c r="F16" s="127">
        <v>23</v>
      </c>
      <c r="G16" s="127">
        <v>13</v>
      </c>
      <c r="H16" s="127">
        <v>6</v>
      </c>
      <c r="I16" s="127">
        <v>34</v>
      </c>
      <c r="J16" s="127">
        <v>1</v>
      </c>
      <c r="K16" s="127">
        <v>3</v>
      </c>
      <c r="L16" s="129">
        <v>30</v>
      </c>
      <c r="M16" s="129">
        <v>0</v>
      </c>
      <c r="N16" s="129">
        <v>8</v>
      </c>
    </row>
    <row r="17" spans="1:14" ht="13.5">
      <c r="A17" s="316" t="s">
        <v>395</v>
      </c>
      <c r="B17" s="200">
        <f>SUM(B9:B16)</f>
        <v>0</v>
      </c>
      <c r="C17" s="249">
        <f t="shared" ref="C17:N17" si="0">SUM(C9:C16)</f>
        <v>36000</v>
      </c>
      <c r="D17" s="139">
        <f t="shared" si="0"/>
        <v>38</v>
      </c>
      <c r="E17" s="130">
        <f t="shared" si="0"/>
        <v>130</v>
      </c>
      <c r="F17" s="130">
        <f t="shared" si="0"/>
        <v>66</v>
      </c>
      <c r="G17" s="130">
        <f t="shared" si="0"/>
        <v>33</v>
      </c>
      <c r="H17" s="130">
        <f t="shared" si="0"/>
        <v>18</v>
      </c>
      <c r="I17" s="130">
        <f t="shared" si="0"/>
        <v>107</v>
      </c>
      <c r="J17" s="130">
        <f t="shared" si="0"/>
        <v>5</v>
      </c>
      <c r="K17" s="130">
        <f t="shared" si="0"/>
        <v>7</v>
      </c>
      <c r="L17" s="141">
        <f t="shared" si="0"/>
        <v>99</v>
      </c>
      <c r="M17" s="141">
        <f t="shared" si="0"/>
        <v>0</v>
      </c>
      <c r="N17" s="141">
        <f t="shared" si="0"/>
        <v>24</v>
      </c>
    </row>
    <row r="18" spans="1:14">
      <c r="A18" s="312" t="s">
        <v>396</v>
      </c>
      <c r="B18" s="126">
        <v>0</v>
      </c>
      <c r="C18" s="248">
        <v>0</v>
      </c>
      <c r="D18" s="138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9">
        <v>0</v>
      </c>
      <c r="M18" s="129">
        <v>0</v>
      </c>
      <c r="N18" s="129">
        <v>0</v>
      </c>
    </row>
    <row r="19" spans="1:14">
      <c r="A19" s="312" t="s">
        <v>397</v>
      </c>
      <c r="B19" s="126">
        <v>0</v>
      </c>
      <c r="C19" s="248">
        <v>0</v>
      </c>
      <c r="D19" s="138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9">
        <v>0</v>
      </c>
      <c r="M19" s="129">
        <v>0</v>
      </c>
      <c r="N19" s="129">
        <v>0</v>
      </c>
    </row>
    <row r="20" spans="1:14">
      <c r="A20" s="312" t="s">
        <v>398</v>
      </c>
      <c r="B20" s="126">
        <v>0</v>
      </c>
      <c r="C20" s="248">
        <v>0</v>
      </c>
      <c r="D20" s="138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9">
        <v>0</v>
      </c>
      <c r="M20" s="129">
        <v>0</v>
      </c>
      <c r="N20" s="129">
        <v>0</v>
      </c>
    </row>
    <row r="21" spans="1:14">
      <c r="A21" s="312" t="s">
        <v>399</v>
      </c>
      <c r="B21" s="126">
        <v>0</v>
      </c>
      <c r="C21" s="248">
        <v>0</v>
      </c>
      <c r="D21" s="138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9">
        <v>0</v>
      </c>
      <c r="M21" s="129">
        <v>0</v>
      </c>
      <c r="N21" s="129">
        <v>0</v>
      </c>
    </row>
    <row r="22" spans="1:14">
      <c r="A22" s="312" t="s">
        <v>400</v>
      </c>
      <c r="B22" s="126">
        <v>0</v>
      </c>
      <c r="C22" s="248">
        <v>5760</v>
      </c>
      <c r="D22" s="138">
        <v>19</v>
      </c>
      <c r="E22" s="127">
        <v>64</v>
      </c>
      <c r="F22" s="127">
        <v>23</v>
      </c>
      <c r="G22" s="127">
        <v>21</v>
      </c>
      <c r="H22" s="127">
        <v>10</v>
      </c>
      <c r="I22" s="127">
        <v>50</v>
      </c>
      <c r="J22" s="127">
        <v>4</v>
      </c>
      <c r="K22" s="127">
        <v>18</v>
      </c>
      <c r="L22" s="129">
        <v>32</v>
      </c>
      <c r="M22" s="129">
        <v>3</v>
      </c>
      <c r="N22" s="129">
        <v>11</v>
      </c>
    </row>
    <row r="23" spans="1:14">
      <c r="A23" s="312" t="s">
        <v>401</v>
      </c>
      <c r="B23" s="126">
        <v>0</v>
      </c>
      <c r="C23" s="248">
        <v>3240</v>
      </c>
      <c r="D23" s="138">
        <v>19</v>
      </c>
      <c r="E23" s="127">
        <v>36</v>
      </c>
      <c r="F23" s="127">
        <v>20</v>
      </c>
      <c r="G23" s="127">
        <v>16</v>
      </c>
      <c r="H23" s="127">
        <v>7</v>
      </c>
      <c r="I23" s="127">
        <v>27</v>
      </c>
      <c r="J23" s="127">
        <v>2</v>
      </c>
      <c r="K23" s="127">
        <v>10</v>
      </c>
      <c r="L23" s="129">
        <v>18</v>
      </c>
      <c r="M23" s="129">
        <v>3</v>
      </c>
      <c r="N23" s="129">
        <v>5</v>
      </c>
    </row>
    <row r="24" spans="1:14">
      <c r="A24" s="312" t="s">
        <v>402</v>
      </c>
      <c r="B24" s="126">
        <v>0</v>
      </c>
      <c r="C24" s="248">
        <v>0</v>
      </c>
      <c r="D24" s="138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9">
        <v>0</v>
      </c>
      <c r="M24" s="129">
        <v>0</v>
      </c>
      <c r="N24" s="129">
        <v>0</v>
      </c>
    </row>
    <row r="25" spans="1:14" ht="13.5">
      <c r="A25" s="316" t="s">
        <v>403</v>
      </c>
      <c r="B25" s="200">
        <f>SUM(B18:B24)</f>
        <v>0</v>
      </c>
      <c r="C25" s="249">
        <f t="shared" ref="C25:N25" si="1">SUM(C18:C24)</f>
        <v>9000</v>
      </c>
      <c r="D25" s="139">
        <f t="shared" si="1"/>
        <v>38</v>
      </c>
      <c r="E25" s="130">
        <f t="shared" si="1"/>
        <v>100</v>
      </c>
      <c r="F25" s="130">
        <f t="shared" si="1"/>
        <v>43</v>
      </c>
      <c r="G25" s="130">
        <f t="shared" si="1"/>
        <v>37</v>
      </c>
      <c r="H25" s="130">
        <f t="shared" si="1"/>
        <v>17</v>
      </c>
      <c r="I25" s="130">
        <f t="shared" si="1"/>
        <v>77</v>
      </c>
      <c r="J25" s="130">
        <f t="shared" si="1"/>
        <v>6</v>
      </c>
      <c r="K25" s="130">
        <f t="shared" si="1"/>
        <v>28</v>
      </c>
      <c r="L25" s="141">
        <f t="shared" si="1"/>
        <v>50</v>
      </c>
      <c r="M25" s="141">
        <f t="shared" si="1"/>
        <v>6</v>
      </c>
      <c r="N25" s="141">
        <f t="shared" si="1"/>
        <v>16</v>
      </c>
    </row>
    <row r="26" spans="1:14">
      <c r="A26" s="312" t="s">
        <v>404</v>
      </c>
      <c r="B26" s="126">
        <v>0</v>
      </c>
      <c r="C26" s="248">
        <v>71830.5</v>
      </c>
      <c r="D26" s="138">
        <v>6</v>
      </c>
      <c r="E26" s="127">
        <v>20</v>
      </c>
      <c r="F26" s="127">
        <v>5</v>
      </c>
      <c r="G26" s="127">
        <v>17</v>
      </c>
      <c r="H26" s="127">
        <v>3</v>
      </c>
      <c r="I26" s="127">
        <v>10</v>
      </c>
      <c r="J26" s="127">
        <v>7</v>
      </c>
      <c r="K26" s="127">
        <v>7</v>
      </c>
      <c r="L26" s="129">
        <v>11</v>
      </c>
      <c r="M26" s="129">
        <v>0</v>
      </c>
      <c r="N26" s="129">
        <v>2</v>
      </c>
    </row>
    <row r="27" spans="1:14">
      <c r="A27" s="312" t="s">
        <v>405</v>
      </c>
      <c r="B27" s="126" t="s">
        <v>502</v>
      </c>
      <c r="C27" s="248">
        <v>0</v>
      </c>
      <c r="D27" s="138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9">
        <v>0</v>
      </c>
      <c r="M27" s="129">
        <v>0</v>
      </c>
      <c r="N27" s="129">
        <v>0</v>
      </c>
    </row>
    <row r="28" spans="1:14">
      <c r="A28" s="312" t="s">
        <v>406</v>
      </c>
      <c r="B28" s="126">
        <v>0</v>
      </c>
      <c r="C28" s="248">
        <v>0</v>
      </c>
      <c r="D28" s="138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9">
        <v>0</v>
      </c>
      <c r="M28" s="129">
        <v>0</v>
      </c>
      <c r="N28" s="129">
        <v>0</v>
      </c>
    </row>
    <row r="29" spans="1:14">
      <c r="A29" s="312" t="s">
        <v>407</v>
      </c>
      <c r="B29" s="126">
        <v>0</v>
      </c>
      <c r="C29" s="248">
        <v>0</v>
      </c>
      <c r="D29" s="138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9">
        <v>0</v>
      </c>
      <c r="M29" s="129">
        <v>0</v>
      </c>
      <c r="N29" s="129">
        <v>0</v>
      </c>
    </row>
    <row r="30" spans="1:14">
      <c r="A30" s="312" t="s">
        <v>408</v>
      </c>
      <c r="B30" s="126">
        <v>0</v>
      </c>
      <c r="C30" s="248">
        <v>0</v>
      </c>
      <c r="D30" s="138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9">
        <v>0</v>
      </c>
      <c r="M30" s="129">
        <v>0</v>
      </c>
      <c r="N30" s="129">
        <v>0</v>
      </c>
    </row>
    <row r="31" spans="1:14">
      <c r="A31" s="312" t="s">
        <v>409</v>
      </c>
      <c r="B31" s="126">
        <v>0</v>
      </c>
      <c r="C31" s="248">
        <v>0</v>
      </c>
      <c r="D31" s="138">
        <v>18</v>
      </c>
      <c r="E31" s="127">
        <v>6</v>
      </c>
      <c r="F31" s="127">
        <v>4</v>
      </c>
      <c r="G31" s="127">
        <v>2</v>
      </c>
      <c r="H31" s="127">
        <v>2</v>
      </c>
      <c r="I31" s="127">
        <v>4</v>
      </c>
      <c r="J31" s="127">
        <v>0</v>
      </c>
      <c r="K31" s="127">
        <v>0</v>
      </c>
      <c r="L31" s="129">
        <v>0</v>
      </c>
      <c r="M31" s="129">
        <v>3</v>
      </c>
      <c r="N31" s="129">
        <v>3</v>
      </c>
    </row>
    <row r="32" spans="1:14">
      <c r="A32" s="312" t="s">
        <v>410</v>
      </c>
      <c r="B32" s="126">
        <v>0</v>
      </c>
      <c r="C32" s="248">
        <v>0</v>
      </c>
      <c r="D32" s="138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9">
        <v>0</v>
      </c>
      <c r="M32" s="129">
        <v>0</v>
      </c>
      <c r="N32" s="129">
        <v>0</v>
      </c>
    </row>
    <row r="33" spans="1:14">
      <c r="A33" s="312" t="s">
        <v>411</v>
      </c>
      <c r="B33" s="126">
        <v>0</v>
      </c>
      <c r="C33" s="248">
        <v>0</v>
      </c>
      <c r="D33" s="138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9">
        <v>0</v>
      </c>
      <c r="M33" s="129">
        <v>0</v>
      </c>
      <c r="N33" s="129">
        <v>0</v>
      </c>
    </row>
    <row r="34" spans="1:14">
      <c r="A34" s="312" t="s">
        <v>412</v>
      </c>
      <c r="B34" s="126" t="s">
        <v>502</v>
      </c>
      <c r="C34" s="248">
        <v>0</v>
      </c>
      <c r="D34" s="138">
        <v>0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9">
        <v>0</v>
      </c>
      <c r="M34" s="129">
        <v>0</v>
      </c>
      <c r="N34" s="129">
        <v>0</v>
      </c>
    </row>
    <row r="35" spans="1:14" ht="13.5">
      <c r="A35" s="316" t="s">
        <v>413</v>
      </c>
      <c r="B35" s="200">
        <f>SUM(B26:B34)</f>
        <v>0</v>
      </c>
      <c r="C35" s="249">
        <f t="shared" ref="C35:N35" si="2">SUM(C26:C34)</f>
        <v>71830.5</v>
      </c>
      <c r="D35" s="139">
        <f t="shared" si="2"/>
        <v>24</v>
      </c>
      <c r="E35" s="130">
        <f t="shared" si="2"/>
        <v>26</v>
      </c>
      <c r="F35" s="130">
        <f t="shared" si="2"/>
        <v>9</v>
      </c>
      <c r="G35" s="130">
        <f t="shared" si="2"/>
        <v>19</v>
      </c>
      <c r="H35" s="130">
        <f t="shared" si="2"/>
        <v>5</v>
      </c>
      <c r="I35" s="130">
        <f t="shared" si="2"/>
        <v>14</v>
      </c>
      <c r="J35" s="130">
        <f t="shared" si="2"/>
        <v>7</v>
      </c>
      <c r="K35" s="130">
        <f t="shared" si="2"/>
        <v>7</v>
      </c>
      <c r="L35" s="141">
        <f t="shared" si="2"/>
        <v>11</v>
      </c>
      <c r="M35" s="141">
        <f t="shared" si="2"/>
        <v>3</v>
      </c>
      <c r="N35" s="141">
        <f t="shared" si="2"/>
        <v>5</v>
      </c>
    </row>
    <row r="36" spans="1:14">
      <c r="A36" s="312" t="s">
        <v>414</v>
      </c>
      <c r="B36" s="126">
        <v>0</v>
      </c>
      <c r="C36" s="248">
        <v>0</v>
      </c>
      <c r="D36" s="138">
        <v>0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9">
        <v>0</v>
      </c>
      <c r="M36" s="129">
        <v>0</v>
      </c>
      <c r="N36" s="129">
        <v>0</v>
      </c>
    </row>
    <row r="37" spans="1:14">
      <c r="A37" s="312" t="s">
        <v>415</v>
      </c>
      <c r="B37" s="126">
        <v>0</v>
      </c>
      <c r="C37" s="248">
        <v>9000</v>
      </c>
      <c r="D37" s="138">
        <v>20</v>
      </c>
      <c r="E37" s="127">
        <v>64</v>
      </c>
      <c r="F37" s="127">
        <v>27</v>
      </c>
      <c r="G37" s="127">
        <v>11</v>
      </c>
      <c r="H37" s="127">
        <v>10</v>
      </c>
      <c r="I37" s="127">
        <v>53</v>
      </c>
      <c r="J37" s="127">
        <v>1</v>
      </c>
      <c r="K37" s="127">
        <v>17</v>
      </c>
      <c r="L37" s="129">
        <v>27</v>
      </c>
      <c r="M37" s="129">
        <v>0</v>
      </c>
      <c r="N37" s="129">
        <v>20</v>
      </c>
    </row>
    <row r="38" spans="1:14">
      <c r="A38" s="312" t="s">
        <v>416</v>
      </c>
      <c r="B38" s="126">
        <v>0</v>
      </c>
      <c r="C38" s="248">
        <v>0</v>
      </c>
      <c r="D38" s="138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9">
        <v>0</v>
      </c>
      <c r="M38" s="129">
        <v>0</v>
      </c>
      <c r="N38" s="129">
        <v>0</v>
      </c>
    </row>
    <row r="39" spans="1:14">
      <c r="A39" s="312" t="s">
        <v>417</v>
      </c>
      <c r="B39" s="126">
        <v>0</v>
      </c>
      <c r="C39" s="248">
        <v>0</v>
      </c>
      <c r="D39" s="138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9">
        <v>0</v>
      </c>
      <c r="M39" s="129">
        <v>0</v>
      </c>
      <c r="N39" s="129">
        <v>0</v>
      </c>
    </row>
    <row r="40" spans="1:14">
      <c r="A40" s="312" t="s">
        <v>418</v>
      </c>
      <c r="B40" s="126">
        <v>0</v>
      </c>
      <c r="C40" s="248">
        <v>0</v>
      </c>
      <c r="D40" s="138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9">
        <v>0</v>
      </c>
      <c r="M40" s="129">
        <v>0</v>
      </c>
      <c r="N40" s="129">
        <v>0</v>
      </c>
    </row>
    <row r="41" spans="1:14">
      <c r="A41" s="312" t="s">
        <v>419</v>
      </c>
      <c r="B41" s="126">
        <v>0</v>
      </c>
      <c r="C41" s="248">
        <v>0</v>
      </c>
      <c r="D41" s="138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9">
        <v>0</v>
      </c>
      <c r="M41" s="129">
        <v>0</v>
      </c>
      <c r="N41" s="129">
        <v>0</v>
      </c>
    </row>
    <row r="42" spans="1:14">
      <c r="A42" s="312" t="s">
        <v>420</v>
      </c>
      <c r="B42" s="126">
        <v>0</v>
      </c>
      <c r="C42" s="248">
        <v>0</v>
      </c>
      <c r="D42" s="138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9">
        <v>0</v>
      </c>
      <c r="M42" s="129">
        <v>0</v>
      </c>
      <c r="N42" s="129">
        <v>0</v>
      </c>
    </row>
    <row r="43" spans="1:14" ht="13.5">
      <c r="A43" s="316" t="s">
        <v>421</v>
      </c>
      <c r="B43" s="200">
        <f>SUM(B36:B42)</f>
        <v>0</v>
      </c>
      <c r="C43" s="249">
        <f t="shared" ref="C43:N43" si="3">SUM(C36:C42)</f>
        <v>9000</v>
      </c>
      <c r="D43" s="139">
        <f t="shared" si="3"/>
        <v>20</v>
      </c>
      <c r="E43" s="130">
        <f t="shared" si="3"/>
        <v>64</v>
      </c>
      <c r="F43" s="130">
        <f t="shared" si="3"/>
        <v>27</v>
      </c>
      <c r="G43" s="130">
        <f t="shared" si="3"/>
        <v>11</v>
      </c>
      <c r="H43" s="130">
        <f t="shared" si="3"/>
        <v>10</v>
      </c>
      <c r="I43" s="130">
        <f t="shared" si="3"/>
        <v>53</v>
      </c>
      <c r="J43" s="130">
        <f t="shared" si="3"/>
        <v>1</v>
      </c>
      <c r="K43" s="130">
        <f t="shared" si="3"/>
        <v>17</v>
      </c>
      <c r="L43" s="141">
        <f t="shared" si="3"/>
        <v>27</v>
      </c>
      <c r="M43" s="141">
        <f t="shared" si="3"/>
        <v>0</v>
      </c>
      <c r="N43" s="141">
        <f t="shared" si="3"/>
        <v>20</v>
      </c>
    </row>
    <row r="44" spans="1:14">
      <c r="A44" s="312" t="s">
        <v>422</v>
      </c>
      <c r="B44" s="126">
        <v>0</v>
      </c>
      <c r="C44" s="248">
        <v>0</v>
      </c>
      <c r="D44" s="138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9">
        <v>0</v>
      </c>
      <c r="M44" s="129">
        <v>0</v>
      </c>
      <c r="N44" s="129">
        <v>0</v>
      </c>
    </row>
    <row r="45" spans="1:14">
      <c r="A45" s="312" t="s">
        <v>423</v>
      </c>
      <c r="B45" s="126">
        <v>0</v>
      </c>
      <c r="C45" s="248">
        <v>0</v>
      </c>
      <c r="D45" s="138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9">
        <v>0</v>
      </c>
      <c r="M45" s="129">
        <v>0</v>
      </c>
      <c r="N45" s="129">
        <v>0</v>
      </c>
    </row>
    <row r="46" spans="1:14">
      <c r="A46" s="312" t="s">
        <v>424</v>
      </c>
      <c r="B46" s="126">
        <v>0</v>
      </c>
      <c r="C46" s="248">
        <v>0</v>
      </c>
      <c r="D46" s="138">
        <v>0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9">
        <v>0</v>
      </c>
      <c r="M46" s="129">
        <v>0</v>
      </c>
      <c r="N46" s="129">
        <v>0</v>
      </c>
    </row>
    <row r="47" spans="1:14">
      <c r="A47" s="312" t="s">
        <v>425</v>
      </c>
      <c r="B47" s="126">
        <v>0</v>
      </c>
      <c r="C47" s="248">
        <v>0</v>
      </c>
      <c r="D47" s="138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9">
        <v>0</v>
      </c>
      <c r="M47" s="129">
        <v>0</v>
      </c>
      <c r="N47" s="129">
        <v>0</v>
      </c>
    </row>
    <row r="48" spans="1:14">
      <c r="A48" s="312" t="s">
        <v>426</v>
      </c>
      <c r="B48" s="126">
        <v>0</v>
      </c>
      <c r="C48" s="248">
        <v>0</v>
      </c>
      <c r="D48" s="138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9">
        <v>0</v>
      </c>
      <c r="M48" s="129">
        <v>0</v>
      </c>
      <c r="N48" s="129">
        <v>0</v>
      </c>
    </row>
    <row r="49" spans="1:14">
      <c r="A49" s="312" t="s">
        <v>427</v>
      </c>
      <c r="B49" s="126">
        <v>0</v>
      </c>
      <c r="C49" s="248">
        <v>14130</v>
      </c>
      <c r="D49" s="138">
        <v>7</v>
      </c>
      <c r="E49" s="127">
        <v>79</v>
      </c>
      <c r="F49" s="127">
        <v>38</v>
      </c>
      <c r="G49" s="127">
        <v>34</v>
      </c>
      <c r="H49" s="127">
        <v>13</v>
      </c>
      <c r="I49" s="127">
        <v>66</v>
      </c>
      <c r="J49" s="127">
        <v>0</v>
      </c>
      <c r="K49" s="127">
        <v>15</v>
      </c>
      <c r="L49" s="129">
        <v>43</v>
      </c>
      <c r="M49" s="129">
        <v>0</v>
      </c>
      <c r="N49" s="129">
        <v>21</v>
      </c>
    </row>
    <row r="50" spans="1:14">
      <c r="A50" s="312" t="s">
        <v>428</v>
      </c>
      <c r="B50" s="126">
        <v>0</v>
      </c>
      <c r="C50" s="248">
        <v>0</v>
      </c>
      <c r="D50" s="138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9">
        <v>0</v>
      </c>
      <c r="M50" s="129">
        <v>0</v>
      </c>
      <c r="N50" s="129">
        <v>0</v>
      </c>
    </row>
    <row r="51" spans="1:14">
      <c r="A51" s="312" t="s">
        <v>429</v>
      </c>
      <c r="B51" s="126">
        <v>0</v>
      </c>
      <c r="C51" s="248">
        <v>0</v>
      </c>
      <c r="D51" s="138">
        <v>0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9">
        <v>0</v>
      </c>
      <c r="M51" s="129">
        <v>0</v>
      </c>
      <c r="N51" s="129">
        <v>0</v>
      </c>
    </row>
    <row r="52" spans="1:14">
      <c r="A52" s="312" t="s">
        <v>430</v>
      </c>
      <c r="B52" s="126">
        <v>0</v>
      </c>
      <c r="C52" s="248">
        <v>810</v>
      </c>
      <c r="D52" s="138">
        <v>7</v>
      </c>
      <c r="E52" s="127">
        <v>5</v>
      </c>
      <c r="F52" s="127">
        <v>2</v>
      </c>
      <c r="G52" s="127">
        <v>3</v>
      </c>
      <c r="H52" s="127">
        <v>2</v>
      </c>
      <c r="I52" s="127">
        <v>3</v>
      </c>
      <c r="J52" s="127">
        <v>0</v>
      </c>
      <c r="K52" s="127">
        <v>1</v>
      </c>
      <c r="L52" s="129">
        <v>3</v>
      </c>
      <c r="M52" s="129">
        <v>0</v>
      </c>
      <c r="N52" s="129">
        <v>1</v>
      </c>
    </row>
    <row r="53" spans="1:14">
      <c r="A53" s="312" t="s">
        <v>431</v>
      </c>
      <c r="B53" s="126">
        <v>0</v>
      </c>
      <c r="C53" s="248">
        <v>0</v>
      </c>
      <c r="D53" s="138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9">
        <v>0</v>
      </c>
      <c r="M53" s="129">
        <v>0</v>
      </c>
      <c r="N53" s="129">
        <v>0</v>
      </c>
    </row>
    <row r="54" spans="1:14">
      <c r="A54" s="312" t="s">
        <v>432</v>
      </c>
      <c r="B54" s="126">
        <v>0</v>
      </c>
      <c r="C54" s="248">
        <v>0</v>
      </c>
      <c r="D54" s="138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9">
        <v>0</v>
      </c>
      <c r="M54" s="129">
        <v>0</v>
      </c>
      <c r="N54" s="129">
        <v>0</v>
      </c>
    </row>
    <row r="55" spans="1:14" ht="13.5">
      <c r="A55" s="316" t="s">
        <v>433</v>
      </c>
      <c r="B55" s="200">
        <f>SUM(B44:B54)</f>
        <v>0</v>
      </c>
      <c r="C55" s="249">
        <f t="shared" ref="C55:N55" si="4">SUM(C44:C54)</f>
        <v>14940</v>
      </c>
      <c r="D55" s="139">
        <f t="shared" si="4"/>
        <v>14</v>
      </c>
      <c r="E55" s="130">
        <f t="shared" si="4"/>
        <v>84</v>
      </c>
      <c r="F55" s="130">
        <f t="shared" si="4"/>
        <v>40</v>
      </c>
      <c r="G55" s="130">
        <f t="shared" si="4"/>
        <v>37</v>
      </c>
      <c r="H55" s="130">
        <f t="shared" si="4"/>
        <v>15</v>
      </c>
      <c r="I55" s="130">
        <f t="shared" si="4"/>
        <v>69</v>
      </c>
      <c r="J55" s="130">
        <f t="shared" si="4"/>
        <v>0</v>
      </c>
      <c r="K55" s="130">
        <f t="shared" si="4"/>
        <v>16</v>
      </c>
      <c r="L55" s="141">
        <f t="shared" si="4"/>
        <v>46</v>
      </c>
      <c r="M55" s="141">
        <f t="shared" si="4"/>
        <v>0</v>
      </c>
      <c r="N55" s="141">
        <f t="shared" si="4"/>
        <v>22</v>
      </c>
    </row>
    <row r="56" spans="1:14">
      <c r="A56" s="312" t="s">
        <v>434</v>
      </c>
      <c r="B56" s="126">
        <v>0</v>
      </c>
      <c r="C56" s="248">
        <v>0</v>
      </c>
      <c r="D56" s="138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9">
        <v>0</v>
      </c>
      <c r="M56" s="129">
        <v>0</v>
      </c>
      <c r="N56" s="129">
        <v>0</v>
      </c>
    </row>
    <row r="57" spans="1:14">
      <c r="A57" s="312" t="s">
        <v>435</v>
      </c>
      <c r="B57" s="126">
        <v>0</v>
      </c>
      <c r="C57" s="248">
        <v>0</v>
      </c>
      <c r="D57" s="138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9">
        <v>0</v>
      </c>
      <c r="M57" s="129">
        <v>0</v>
      </c>
      <c r="N57" s="129">
        <v>0</v>
      </c>
    </row>
    <row r="58" spans="1:14">
      <c r="A58" s="312" t="s">
        <v>436</v>
      </c>
      <c r="B58" s="126">
        <v>0</v>
      </c>
      <c r="C58" s="248">
        <v>0</v>
      </c>
      <c r="D58" s="138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9">
        <v>0</v>
      </c>
      <c r="M58" s="129">
        <v>0</v>
      </c>
      <c r="N58" s="129">
        <v>0</v>
      </c>
    </row>
    <row r="59" spans="1:14">
      <c r="A59" s="312" t="s">
        <v>437</v>
      </c>
      <c r="B59" s="126">
        <v>0</v>
      </c>
      <c r="C59" s="248">
        <v>0</v>
      </c>
      <c r="D59" s="138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9">
        <v>0</v>
      </c>
      <c r="M59" s="129">
        <v>0</v>
      </c>
      <c r="N59" s="129">
        <v>0</v>
      </c>
    </row>
    <row r="60" spans="1:14">
      <c r="A60" s="312" t="s">
        <v>438</v>
      </c>
      <c r="B60" s="126">
        <v>0</v>
      </c>
      <c r="C60" s="248">
        <v>0</v>
      </c>
      <c r="D60" s="138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9">
        <v>0</v>
      </c>
      <c r="M60" s="129">
        <v>0</v>
      </c>
      <c r="N60" s="129">
        <v>0</v>
      </c>
    </row>
    <row r="61" spans="1:14">
      <c r="A61" s="312" t="s">
        <v>439</v>
      </c>
      <c r="B61" s="126">
        <v>0</v>
      </c>
      <c r="C61" s="248">
        <v>0</v>
      </c>
      <c r="D61" s="138">
        <v>12</v>
      </c>
      <c r="E61" s="127">
        <v>137</v>
      </c>
      <c r="F61" s="127">
        <v>53</v>
      </c>
      <c r="G61" s="127">
        <v>51</v>
      </c>
      <c r="H61" s="127">
        <v>16</v>
      </c>
      <c r="I61" s="127">
        <v>116</v>
      </c>
      <c r="J61" s="127">
        <v>5</v>
      </c>
      <c r="K61" s="127">
        <v>39</v>
      </c>
      <c r="L61" s="129">
        <v>63</v>
      </c>
      <c r="M61" s="129">
        <v>0</v>
      </c>
      <c r="N61" s="129">
        <v>35</v>
      </c>
    </row>
    <row r="62" spans="1:14">
      <c r="A62" s="312" t="s">
        <v>440</v>
      </c>
      <c r="B62" s="126">
        <v>0</v>
      </c>
      <c r="C62" s="248">
        <v>0</v>
      </c>
      <c r="D62" s="138">
        <v>12</v>
      </c>
      <c r="E62" s="127">
        <v>68</v>
      </c>
      <c r="F62" s="127">
        <v>21</v>
      </c>
      <c r="G62" s="127">
        <v>27</v>
      </c>
      <c r="H62" s="127">
        <v>5</v>
      </c>
      <c r="I62" s="127">
        <v>59</v>
      </c>
      <c r="J62" s="127">
        <v>4</v>
      </c>
      <c r="K62" s="127">
        <v>36</v>
      </c>
      <c r="L62" s="129">
        <v>22</v>
      </c>
      <c r="M62" s="129">
        <v>0</v>
      </c>
      <c r="N62" s="129">
        <v>10</v>
      </c>
    </row>
    <row r="63" spans="1:14">
      <c r="A63" s="312" t="s">
        <v>441</v>
      </c>
      <c r="B63" s="126">
        <v>0</v>
      </c>
      <c r="C63" s="248">
        <v>0</v>
      </c>
      <c r="D63" s="138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9">
        <v>0</v>
      </c>
      <c r="M63" s="129">
        <v>0</v>
      </c>
      <c r="N63" s="129">
        <v>0</v>
      </c>
    </row>
    <row r="64" spans="1:14">
      <c r="A64" s="312" t="s">
        <v>442</v>
      </c>
      <c r="B64" s="126">
        <v>0</v>
      </c>
      <c r="C64" s="248">
        <v>0</v>
      </c>
      <c r="D64" s="138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9">
        <v>0</v>
      </c>
      <c r="M64" s="129">
        <v>0</v>
      </c>
      <c r="N64" s="129">
        <v>0</v>
      </c>
    </row>
    <row r="65" spans="1:14">
      <c r="A65" s="312" t="s">
        <v>443</v>
      </c>
      <c r="B65" s="126">
        <v>0</v>
      </c>
      <c r="C65" s="248">
        <v>0</v>
      </c>
      <c r="D65" s="138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9">
        <v>0</v>
      </c>
      <c r="M65" s="129">
        <v>0</v>
      </c>
      <c r="N65" s="129">
        <v>0</v>
      </c>
    </row>
    <row r="66" spans="1:14">
      <c r="A66" s="312" t="s">
        <v>444</v>
      </c>
      <c r="B66" s="126">
        <v>0</v>
      </c>
      <c r="C66" s="248">
        <v>0</v>
      </c>
      <c r="D66" s="138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9">
        <v>0</v>
      </c>
      <c r="M66" s="129">
        <v>0</v>
      </c>
      <c r="N66" s="129">
        <v>0</v>
      </c>
    </row>
    <row r="67" spans="1:14">
      <c r="A67" s="312" t="s">
        <v>445</v>
      </c>
      <c r="B67" s="126">
        <v>0</v>
      </c>
      <c r="C67" s="248">
        <v>0</v>
      </c>
      <c r="D67" s="138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9">
        <v>0</v>
      </c>
      <c r="M67" s="129">
        <v>0</v>
      </c>
      <c r="N67" s="129">
        <v>0</v>
      </c>
    </row>
    <row r="68" spans="1:14">
      <c r="A68" s="312" t="s">
        <v>446</v>
      </c>
      <c r="B68" s="126">
        <v>0</v>
      </c>
      <c r="C68" s="248">
        <v>0</v>
      </c>
      <c r="D68" s="138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9">
        <v>0</v>
      </c>
      <c r="M68" s="129">
        <v>0</v>
      </c>
      <c r="N68" s="129">
        <v>0</v>
      </c>
    </row>
    <row r="69" spans="1:14" ht="13.5">
      <c r="A69" s="316" t="s">
        <v>447</v>
      </c>
      <c r="B69" s="200">
        <f>SUM(B56:B68)</f>
        <v>0</v>
      </c>
      <c r="C69" s="249">
        <f t="shared" ref="C69:N69" si="5">SUM(C56:C68)</f>
        <v>0</v>
      </c>
      <c r="D69" s="139">
        <f t="shared" si="5"/>
        <v>24</v>
      </c>
      <c r="E69" s="130">
        <f t="shared" si="5"/>
        <v>205</v>
      </c>
      <c r="F69" s="130">
        <f t="shared" si="5"/>
        <v>74</v>
      </c>
      <c r="G69" s="130">
        <f t="shared" si="5"/>
        <v>78</v>
      </c>
      <c r="H69" s="130">
        <f t="shared" si="5"/>
        <v>21</v>
      </c>
      <c r="I69" s="130">
        <f t="shared" si="5"/>
        <v>175</v>
      </c>
      <c r="J69" s="130">
        <f t="shared" si="5"/>
        <v>9</v>
      </c>
      <c r="K69" s="130">
        <f t="shared" si="5"/>
        <v>75</v>
      </c>
      <c r="L69" s="141">
        <f t="shared" si="5"/>
        <v>85</v>
      </c>
      <c r="M69" s="141">
        <f t="shared" si="5"/>
        <v>0</v>
      </c>
      <c r="N69" s="141">
        <f t="shared" si="5"/>
        <v>45</v>
      </c>
    </row>
    <row r="70" spans="1:14">
      <c r="A70" s="312" t="s">
        <v>448</v>
      </c>
      <c r="B70" s="126">
        <v>0</v>
      </c>
      <c r="C70" s="248">
        <v>0</v>
      </c>
      <c r="D70" s="138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9">
        <v>0</v>
      </c>
      <c r="M70" s="129">
        <v>0</v>
      </c>
      <c r="N70" s="129">
        <v>0</v>
      </c>
    </row>
    <row r="71" spans="1:14">
      <c r="A71" s="312" t="s">
        <v>449</v>
      </c>
      <c r="B71" s="126">
        <v>0</v>
      </c>
      <c r="C71" s="248">
        <v>0</v>
      </c>
      <c r="D71" s="138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9">
        <v>0</v>
      </c>
      <c r="M71" s="129">
        <v>0</v>
      </c>
      <c r="N71" s="129">
        <v>0</v>
      </c>
    </row>
    <row r="72" spans="1:14">
      <c r="A72" s="312" t="s">
        <v>450</v>
      </c>
      <c r="B72" s="126">
        <v>0</v>
      </c>
      <c r="C72" s="248">
        <v>0</v>
      </c>
      <c r="D72" s="138">
        <v>11</v>
      </c>
      <c r="E72" s="127">
        <v>500</v>
      </c>
      <c r="F72" s="127">
        <v>162</v>
      </c>
      <c r="G72" s="127">
        <v>403</v>
      </c>
      <c r="H72" s="127">
        <v>188</v>
      </c>
      <c r="I72" s="127">
        <v>292</v>
      </c>
      <c r="J72" s="127">
        <v>20</v>
      </c>
      <c r="K72" s="127">
        <v>278</v>
      </c>
      <c r="L72" s="129">
        <v>153</v>
      </c>
      <c r="M72" s="129">
        <v>0</v>
      </c>
      <c r="N72" s="129">
        <v>69</v>
      </c>
    </row>
    <row r="73" spans="1:14">
      <c r="A73" s="312" t="s">
        <v>451</v>
      </c>
      <c r="B73" s="126">
        <v>0</v>
      </c>
      <c r="C73" s="248">
        <v>0</v>
      </c>
      <c r="D73" s="138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9">
        <v>0</v>
      </c>
      <c r="M73" s="129">
        <v>0</v>
      </c>
      <c r="N73" s="129">
        <v>0</v>
      </c>
    </row>
    <row r="74" spans="1:14">
      <c r="A74" s="312" t="s">
        <v>452</v>
      </c>
      <c r="B74" s="126">
        <v>0</v>
      </c>
      <c r="C74" s="248">
        <v>0</v>
      </c>
      <c r="D74" s="138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9">
        <v>0</v>
      </c>
      <c r="M74" s="129">
        <v>0</v>
      </c>
      <c r="N74" s="129">
        <v>0</v>
      </c>
    </row>
    <row r="75" spans="1:14">
      <c r="A75" s="312" t="s">
        <v>453</v>
      </c>
      <c r="B75" s="126">
        <v>0</v>
      </c>
      <c r="C75" s="248">
        <v>0</v>
      </c>
      <c r="D75" s="138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9">
        <v>0</v>
      </c>
      <c r="M75" s="129">
        <v>0</v>
      </c>
      <c r="N75" s="129">
        <v>0</v>
      </c>
    </row>
    <row r="76" spans="1:14">
      <c r="A76" s="312" t="s">
        <v>454</v>
      </c>
      <c r="B76" s="126">
        <v>0</v>
      </c>
      <c r="C76" s="248">
        <v>111312.82</v>
      </c>
      <c r="D76" s="138">
        <v>6</v>
      </c>
      <c r="E76" s="127">
        <v>35</v>
      </c>
      <c r="F76" s="127">
        <v>0</v>
      </c>
      <c r="G76" s="127">
        <v>18</v>
      </c>
      <c r="H76" s="127">
        <v>5</v>
      </c>
      <c r="I76" s="127">
        <v>28</v>
      </c>
      <c r="J76" s="127">
        <v>2</v>
      </c>
      <c r="K76" s="127">
        <v>4</v>
      </c>
      <c r="L76" s="129">
        <v>27</v>
      </c>
      <c r="M76" s="129">
        <v>0</v>
      </c>
      <c r="N76" s="129">
        <v>4</v>
      </c>
    </row>
    <row r="77" spans="1:14">
      <c r="A77" s="312" t="s">
        <v>455</v>
      </c>
      <c r="B77" s="126">
        <v>0</v>
      </c>
      <c r="C77" s="248">
        <v>0</v>
      </c>
      <c r="D77" s="138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9">
        <v>0</v>
      </c>
      <c r="M77" s="129">
        <v>0</v>
      </c>
      <c r="N77" s="129">
        <v>0</v>
      </c>
    </row>
    <row r="78" spans="1:14">
      <c r="A78" s="312" t="s">
        <v>456</v>
      </c>
      <c r="B78" s="126">
        <v>0</v>
      </c>
      <c r="C78" s="248">
        <v>0</v>
      </c>
      <c r="D78" s="138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9">
        <v>0</v>
      </c>
      <c r="M78" s="129">
        <v>0</v>
      </c>
      <c r="N78" s="129">
        <v>0</v>
      </c>
    </row>
    <row r="79" spans="1:14">
      <c r="A79" s="312" t="s">
        <v>457</v>
      </c>
      <c r="B79" s="126">
        <v>0</v>
      </c>
      <c r="C79" s="248">
        <v>0</v>
      </c>
      <c r="D79" s="138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9">
        <v>0</v>
      </c>
      <c r="M79" s="129">
        <v>0</v>
      </c>
      <c r="N79" s="129">
        <v>0</v>
      </c>
    </row>
    <row r="80" spans="1:14">
      <c r="A80" s="312" t="s">
        <v>458</v>
      </c>
      <c r="B80" s="126">
        <v>0</v>
      </c>
      <c r="C80" s="248">
        <v>0</v>
      </c>
      <c r="D80" s="138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9">
        <v>0</v>
      </c>
      <c r="M80" s="129">
        <v>0</v>
      </c>
      <c r="N80" s="129">
        <v>0</v>
      </c>
    </row>
    <row r="81" spans="1:14">
      <c r="A81" s="312" t="s">
        <v>459</v>
      </c>
      <c r="B81" s="126">
        <v>0</v>
      </c>
      <c r="C81" s="248">
        <v>0</v>
      </c>
      <c r="D81" s="138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9">
        <v>0</v>
      </c>
      <c r="M81" s="129">
        <v>0</v>
      </c>
      <c r="N81" s="129">
        <v>0</v>
      </c>
    </row>
    <row r="82" spans="1:14">
      <c r="A82" s="312" t="s">
        <v>460</v>
      </c>
      <c r="B82" s="126">
        <v>0</v>
      </c>
      <c r="C82" s="248">
        <v>0</v>
      </c>
      <c r="D82" s="138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9">
        <v>0</v>
      </c>
      <c r="M82" s="129">
        <v>0</v>
      </c>
      <c r="N82" s="129">
        <v>0</v>
      </c>
    </row>
    <row r="83" spans="1:14" ht="13.5">
      <c r="A83" s="316" t="s">
        <v>461</v>
      </c>
      <c r="B83" s="200">
        <f>SUM(B70:B82)</f>
        <v>0</v>
      </c>
      <c r="C83" s="249">
        <f t="shared" ref="C83:N83" si="6">SUM(C70:C82)</f>
        <v>111312.82</v>
      </c>
      <c r="D83" s="139">
        <f t="shared" si="6"/>
        <v>17</v>
      </c>
      <c r="E83" s="130">
        <f t="shared" si="6"/>
        <v>535</v>
      </c>
      <c r="F83" s="130">
        <f t="shared" si="6"/>
        <v>162</v>
      </c>
      <c r="G83" s="130">
        <f t="shared" si="6"/>
        <v>421</v>
      </c>
      <c r="H83" s="130">
        <f t="shared" si="6"/>
        <v>193</v>
      </c>
      <c r="I83" s="130">
        <f t="shared" si="6"/>
        <v>320</v>
      </c>
      <c r="J83" s="130">
        <f t="shared" si="6"/>
        <v>22</v>
      </c>
      <c r="K83" s="130">
        <f t="shared" si="6"/>
        <v>282</v>
      </c>
      <c r="L83" s="141">
        <f t="shared" si="6"/>
        <v>180</v>
      </c>
      <c r="M83" s="141">
        <f t="shared" si="6"/>
        <v>0</v>
      </c>
      <c r="N83" s="141">
        <f t="shared" si="6"/>
        <v>73</v>
      </c>
    </row>
    <row r="84" spans="1:14">
      <c r="A84" s="312" t="s">
        <v>462</v>
      </c>
      <c r="B84" s="126">
        <v>0</v>
      </c>
      <c r="C84" s="248">
        <v>0</v>
      </c>
      <c r="D84" s="138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9">
        <v>0</v>
      </c>
      <c r="M84" s="129">
        <v>0</v>
      </c>
      <c r="N84" s="129">
        <v>0</v>
      </c>
    </row>
    <row r="85" spans="1:14">
      <c r="A85" s="312" t="s">
        <v>463</v>
      </c>
      <c r="B85" s="126">
        <v>0</v>
      </c>
      <c r="C85" s="248">
        <v>0</v>
      </c>
      <c r="D85" s="138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9">
        <v>0</v>
      </c>
      <c r="M85" s="129">
        <v>0</v>
      </c>
      <c r="N85" s="129">
        <v>0</v>
      </c>
    </row>
    <row r="86" spans="1:14">
      <c r="A86" s="312" t="s">
        <v>464</v>
      </c>
      <c r="B86" s="126">
        <v>0</v>
      </c>
      <c r="C86" s="248">
        <v>0</v>
      </c>
      <c r="D86" s="138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9">
        <v>0</v>
      </c>
      <c r="M86" s="129">
        <v>0</v>
      </c>
      <c r="N86" s="129">
        <v>0</v>
      </c>
    </row>
    <row r="87" spans="1:14">
      <c r="A87" s="312" t="s">
        <v>465</v>
      </c>
      <c r="B87" s="126">
        <v>0</v>
      </c>
      <c r="C87" s="248">
        <v>0</v>
      </c>
      <c r="D87" s="138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9">
        <v>0</v>
      </c>
      <c r="M87" s="129">
        <v>0</v>
      </c>
      <c r="N87" s="129">
        <v>0</v>
      </c>
    </row>
    <row r="88" spans="1:14">
      <c r="A88" s="312" t="s">
        <v>466</v>
      </c>
      <c r="B88" s="126">
        <v>0</v>
      </c>
      <c r="C88" s="248">
        <v>0</v>
      </c>
      <c r="D88" s="138">
        <v>0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9">
        <v>0</v>
      </c>
      <c r="M88" s="129">
        <v>0</v>
      </c>
      <c r="N88" s="129">
        <v>0</v>
      </c>
    </row>
    <row r="89" spans="1:14">
      <c r="A89" s="312" t="s">
        <v>467</v>
      </c>
      <c r="B89" s="126">
        <v>0</v>
      </c>
      <c r="C89" s="248">
        <v>0</v>
      </c>
      <c r="D89" s="138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9">
        <v>0</v>
      </c>
      <c r="M89" s="129">
        <v>0</v>
      </c>
      <c r="N89" s="129">
        <v>0</v>
      </c>
    </row>
    <row r="90" spans="1:14">
      <c r="A90" s="312" t="s">
        <v>468</v>
      </c>
      <c r="B90" s="126">
        <v>0</v>
      </c>
      <c r="C90" s="248">
        <v>0</v>
      </c>
      <c r="D90" s="138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9">
        <v>0</v>
      </c>
      <c r="M90" s="129">
        <v>0</v>
      </c>
      <c r="N90" s="129">
        <v>0</v>
      </c>
    </row>
    <row r="91" spans="1:14">
      <c r="A91" s="312" t="s">
        <v>469</v>
      </c>
      <c r="B91" s="126">
        <v>0</v>
      </c>
      <c r="C91" s="248">
        <v>0</v>
      </c>
      <c r="D91" s="138">
        <v>21</v>
      </c>
      <c r="E91" s="127">
        <v>210</v>
      </c>
      <c r="F91" s="127">
        <v>78</v>
      </c>
      <c r="G91" s="127">
        <v>94</v>
      </c>
      <c r="H91" s="127">
        <v>48</v>
      </c>
      <c r="I91" s="127">
        <v>151</v>
      </c>
      <c r="J91" s="127">
        <v>11</v>
      </c>
      <c r="K91" s="127">
        <v>76</v>
      </c>
      <c r="L91" s="129">
        <v>99</v>
      </c>
      <c r="M91" s="129">
        <v>0</v>
      </c>
      <c r="N91" s="129">
        <v>35</v>
      </c>
    </row>
    <row r="92" spans="1:14">
      <c r="A92" s="312" t="s">
        <v>470</v>
      </c>
      <c r="B92" s="126">
        <v>0</v>
      </c>
      <c r="C92" s="248">
        <v>0</v>
      </c>
      <c r="D92" s="138"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9">
        <v>0</v>
      </c>
      <c r="M92" s="129">
        <v>0</v>
      </c>
      <c r="N92" s="129">
        <v>0</v>
      </c>
    </row>
    <row r="93" spans="1:14">
      <c r="A93" s="312" t="s">
        <v>471</v>
      </c>
      <c r="B93" s="126">
        <v>0</v>
      </c>
      <c r="C93" s="248">
        <v>0</v>
      </c>
      <c r="D93" s="138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9">
        <v>0</v>
      </c>
      <c r="M93" s="129">
        <v>0</v>
      </c>
      <c r="N93" s="129">
        <v>0</v>
      </c>
    </row>
    <row r="94" spans="1:14">
      <c r="A94" s="312" t="s">
        <v>472</v>
      </c>
      <c r="B94" s="126">
        <v>0</v>
      </c>
      <c r="C94" s="248">
        <v>0</v>
      </c>
      <c r="D94" s="138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9">
        <v>0</v>
      </c>
      <c r="M94" s="129">
        <v>0</v>
      </c>
      <c r="N94" s="129">
        <v>0</v>
      </c>
    </row>
    <row r="95" spans="1:14" ht="14.25" thickBot="1">
      <c r="A95" s="368" t="s">
        <v>473</v>
      </c>
      <c r="B95" s="202">
        <f>SUM(B84:B94)</f>
        <v>0</v>
      </c>
      <c r="C95" s="250">
        <f t="shared" ref="C95:N95" si="7">SUM(C84:C94)</f>
        <v>0</v>
      </c>
      <c r="D95" s="155">
        <f t="shared" si="7"/>
        <v>21</v>
      </c>
      <c r="E95" s="152">
        <f t="shared" si="7"/>
        <v>210</v>
      </c>
      <c r="F95" s="152">
        <f t="shared" si="7"/>
        <v>78</v>
      </c>
      <c r="G95" s="152">
        <f t="shared" si="7"/>
        <v>94</v>
      </c>
      <c r="H95" s="152">
        <f t="shared" si="7"/>
        <v>48</v>
      </c>
      <c r="I95" s="152">
        <f t="shared" si="7"/>
        <v>151</v>
      </c>
      <c r="J95" s="152">
        <f t="shared" si="7"/>
        <v>11</v>
      </c>
      <c r="K95" s="152">
        <f t="shared" si="7"/>
        <v>76</v>
      </c>
      <c r="L95" s="153">
        <f t="shared" si="7"/>
        <v>99</v>
      </c>
      <c r="M95" s="153">
        <f t="shared" si="7"/>
        <v>0</v>
      </c>
      <c r="N95" s="153">
        <f t="shared" si="7"/>
        <v>35</v>
      </c>
    </row>
    <row r="96" spans="1:14" ht="14.25" thickBot="1">
      <c r="A96" s="369" t="s">
        <v>386</v>
      </c>
      <c r="B96" s="150">
        <f>B17+B25+B35+B43+B55+B69+B83+B95</f>
        <v>0</v>
      </c>
      <c r="C96" s="218">
        <f>C17+C25+C35+C43+C55+C69+C83+C95</f>
        <v>252083.32</v>
      </c>
      <c r="D96" s="140">
        <f t="shared" ref="D96:L96" si="8">D17+D25+D35+D43+D55+D69+D83+D95</f>
        <v>196</v>
      </c>
      <c r="E96" s="131">
        <f t="shared" si="8"/>
        <v>1354</v>
      </c>
      <c r="F96" s="131">
        <f t="shared" si="8"/>
        <v>499</v>
      </c>
      <c r="G96" s="131">
        <f t="shared" si="8"/>
        <v>730</v>
      </c>
      <c r="H96" s="131">
        <f t="shared" si="8"/>
        <v>327</v>
      </c>
      <c r="I96" s="131">
        <f t="shared" si="8"/>
        <v>966</v>
      </c>
      <c r="J96" s="131">
        <f t="shared" si="8"/>
        <v>61</v>
      </c>
      <c r="K96" s="131">
        <f t="shared" si="8"/>
        <v>508</v>
      </c>
      <c r="L96" s="132">
        <f t="shared" si="8"/>
        <v>597</v>
      </c>
      <c r="M96" s="132">
        <f t="shared" ref="M96:N96" si="9">M17+M25+M35+M43+M55+M69+M83+M95</f>
        <v>9</v>
      </c>
      <c r="N96" s="132">
        <f t="shared" si="9"/>
        <v>240</v>
      </c>
    </row>
    <row r="98" spans="1:14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</row>
    <row r="99" spans="1:14">
      <c r="A99" s="1" t="s">
        <v>491</v>
      </c>
      <c r="B99" s="467">
        <f>B17</f>
        <v>0</v>
      </c>
      <c r="C99" s="352">
        <f t="shared" ref="C99:N99" si="10">C17</f>
        <v>36000</v>
      </c>
      <c r="D99" s="328">
        <f t="shared" si="10"/>
        <v>38</v>
      </c>
      <c r="E99" s="328">
        <f t="shared" si="10"/>
        <v>130</v>
      </c>
      <c r="F99" s="328">
        <f t="shared" si="10"/>
        <v>66</v>
      </c>
      <c r="G99" s="328">
        <f t="shared" si="10"/>
        <v>33</v>
      </c>
      <c r="H99" s="328">
        <f t="shared" si="10"/>
        <v>18</v>
      </c>
      <c r="I99" s="328">
        <f t="shared" si="10"/>
        <v>107</v>
      </c>
      <c r="J99" s="328">
        <f t="shared" si="10"/>
        <v>5</v>
      </c>
      <c r="K99" s="328">
        <f t="shared" si="10"/>
        <v>7</v>
      </c>
      <c r="L99" s="328">
        <f t="shared" si="10"/>
        <v>99</v>
      </c>
      <c r="M99" s="1">
        <f t="shared" si="10"/>
        <v>0</v>
      </c>
      <c r="N99" s="1">
        <f t="shared" si="10"/>
        <v>24</v>
      </c>
    </row>
    <row r="100" spans="1:14">
      <c r="A100" s="1" t="s">
        <v>386</v>
      </c>
      <c r="B100" s="467">
        <f>B96-B17</f>
        <v>0</v>
      </c>
      <c r="C100" s="352">
        <f t="shared" ref="C100:N100" si="11">C96-C17</f>
        <v>216083.32</v>
      </c>
      <c r="D100" s="328">
        <f t="shared" si="11"/>
        <v>158</v>
      </c>
      <c r="E100" s="328">
        <f t="shared" si="11"/>
        <v>1224</v>
      </c>
      <c r="F100" s="328">
        <f t="shared" si="11"/>
        <v>433</v>
      </c>
      <c r="G100" s="328">
        <f t="shared" si="11"/>
        <v>697</v>
      </c>
      <c r="H100" s="328">
        <f t="shared" si="11"/>
        <v>309</v>
      </c>
      <c r="I100" s="328">
        <f t="shared" si="11"/>
        <v>859</v>
      </c>
      <c r="J100" s="328">
        <f t="shared" si="11"/>
        <v>56</v>
      </c>
      <c r="K100" s="328">
        <f t="shared" si="11"/>
        <v>501</v>
      </c>
      <c r="L100" s="328">
        <f t="shared" si="11"/>
        <v>498</v>
      </c>
      <c r="M100" s="1">
        <f t="shared" si="11"/>
        <v>9</v>
      </c>
      <c r="N100" s="1">
        <f t="shared" si="11"/>
        <v>216</v>
      </c>
    </row>
    <row r="101" spans="1:14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</sheetData>
  <mergeCells count="9">
    <mergeCell ref="A5:A7"/>
    <mergeCell ref="B5:B7"/>
    <mergeCell ref="C5:C7"/>
    <mergeCell ref="D5:D7"/>
    <mergeCell ref="E5:N5"/>
    <mergeCell ref="E6:E7"/>
    <mergeCell ref="F6:G6"/>
    <mergeCell ref="H6:J6"/>
    <mergeCell ref="K6:N6"/>
  </mergeCells>
  <phoneticPr fontId="17" type="noConversion"/>
  <printOptions horizontalCentered="1"/>
  <pageMargins left="0.39370078740157483" right="0.39370078740157483" top="0.78740157480314965" bottom="0.59055118110236227" header="0.51181102362204722" footer="0.51181102362204722"/>
  <pageSetup paperSize="9" scale="8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árok19">
    <pageSetUpPr fitToPage="1"/>
  </sheetPr>
  <dimension ref="A1:AZ101"/>
  <sheetViews>
    <sheetView zoomScale="64" zoomScaleNormal="64" workbookViewId="0">
      <pane xSplit="1" ySplit="8" topLeftCell="B78" activePane="bottomRight" state="frozenSplit"/>
      <selection pane="topRight" activeCell="B1" sqref="B1"/>
      <selection pane="bottomLeft" activeCell="A8" sqref="A8"/>
      <selection pane="bottomRight" activeCell="K1" sqref="K1:K1048576"/>
    </sheetView>
  </sheetViews>
  <sheetFormatPr defaultRowHeight="12.75"/>
  <cols>
    <col min="1" max="1" width="24.140625" customWidth="1"/>
    <col min="2" max="2" width="10.7109375" style="1" customWidth="1"/>
    <col min="3" max="3" width="15.42578125" style="1" customWidth="1"/>
    <col min="4" max="5" width="10.7109375" style="1" customWidth="1"/>
    <col min="6" max="9" width="10.7109375" customWidth="1"/>
    <col min="10" max="24" width="8.7109375" customWidth="1"/>
    <col min="25" max="25" width="9" style="27" customWidth="1"/>
    <col min="26" max="27" width="8.7109375" style="27" customWidth="1"/>
    <col min="28" max="28" width="8.28515625" style="27" customWidth="1"/>
    <col min="29" max="29" width="7.42578125" style="27" customWidth="1"/>
    <col min="30" max="30" width="8.140625" style="27" customWidth="1"/>
    <col min="31" max="31" width="8.7109375" style="27" customWidth="1"/>
    <col min="32" max="33" width="10.7109375" customWidth="1"/>
    <col min="34" max="34" width="10.7109375" style="1" customWidth="1"/>
    <col min="35" max="35" width="13.28515625" style="1" customWidth="1"/>
    <col min="36" max="42" width="10.7109375" style="1" customWidth="1"/>
    <col min="43" max="48" width="10.7109375" customWidth="1"/>
    <col min="49" max="49" width="11.42578125" customWidth="1"/>
    <col min="50" max="51" width="10.7109375" customWidth="1"/>
  </cols>
  <sheetData>
    <row r="1" spans="1:51" s="1" customFormat="1" ht="20.25">
      <c r="A1" s="14" t="s">
        <v>190</v>
      </c>
      <c r="B1" s="9"/>
      <c r="C1" s="9"/>
      <c r="D1" s="9"/>
      <c r="E1" s="9"/>
      <c r="Y1" s="27"/>
      <c r="Z1" s="27"/>
      <c r="AA1" s="27"/>
      <c r="AB1" s="27"/>
      <c r="AC1" s="27"/>
      <c r="AD1" s="27"/>
      <c r="AE1" s="27"/>
      <c r="AP1" s="7"/>
    </row>
    <row r="2" spans="1:51" s="11" customFormat="1" ht="15.75">
      <c r="A2" s="28" t="s">
        <v>501</v>
      </c>
      <c r="B2" s="13"/>
      <c r="C2" s="13"/>
      <c r="D2" s="13"/>
      <c r="E2" s="13"/>
      <c r="Y2" s="29"/>
      <c r="Z2" s="29"/>
      <c r="AA2" s="29"/>
      <c r="AB2" s="29"/>
      <c r="AC2" s="29"/>
      <c r="AD2" s="29"/>
      <c r="AE2" s="29"/>
      <c r="AP2" s="12"/>
    </row>
    <row r="3" spans="1:51" s="1" customFormat="1" ht="15.75" thickBot="1">
      <c r="B3" s="10"/>
      <c r="C3" s="10"/>
      <c r="D3" s="10"/>
      <c r="E3" s="10"/>
      <c r="Y3" s="29"/>
      <c r="Z3" s="29"/>
      <c r="AA3" s="29"/>
      <c r="AB3" s="29"/>
      <c r="AC3" s="29"/>
      <c r="AD3" s="29"/>
      <c r="AE3" s="29"/>
      <c r="AY3" s="418" t="s">
        <v>220</v>
      </c>
    </row>
    <row r="4" spans="1:51" s="1" customFormat="1" ht="25.5" customHeight="1">
      <c r="A4" s="760" t="s">
        <v>231</v>
      </c>
      <c r="B4" s="668" t="s">
        <v>9</v>
      </c>
      <c r="C4" s="669"/>
      <c r="D4" s="536" t="s">
        <v>332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87"/>
      <c r="AF4" s="652" t="s">
        <v>334</v>
      </c>
      <c r="AG4" s="652"/>
      <c r="AH4" s="652"/>
      <c r="AI4" s="652"/>
      <c r="AJ4" s="652"/>
      <c r="AK4" s="652"/>
      <c r="AL4" s="652"/>
      <c r="AM4" s="652"/>
      <c r="AN4" s="652"/>
      <c r="AO4" s="653"/>
      <c r="AP4" s="652" t="s">
        <v>78</v>
      </c>
      <c r="AQ4" s="652"/>
      <c r="AR4" s="652"/>
      <c r="AS4" s="652"/>
      <c r="AT4" s="604" t="s">
        <v>336</v>
      </c>
      <c r="AU4" s="605"/>
      <c r="AV4" s="605"/>
      <c r="AW4" s="605"/>
      <c r="AX4" s="605"/>
      <c r="AY4" s="527"/>
    </row>
    <row r="5" spans="1:51" s="1" customFormat="1" ht="19.5" customHeight="1">
      <c r="A5" s="761"/>
      <c r="B5" s="763"/>
      <c r="C5" s="764"/>
      <c r="D5" s="602" t="s">
        <v>45</v>
      </c>
      <c r="E5" s="539" t="s">
        <v>46</v>
      </c>
      <c r="F5" s="603"/>
      <c r="G5" s="603"/>
      <c r="H5" s="603"/>
      <c r="I5" s="603"/>
      <c r="J5" s="770" t="s">
        <v>354</v>
      </c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65" t="s">
        <v>240</v>
      </c>
      <c r="Z5" s="766"/>
      <c r="AA5" s="767"/>
      <c r="AB5" s="765" t="s">
        <v>240</v>
      </c>
      <c r="AC5" s="766"/>
      <c r="AD5" s="766"/>
      <c r="AE5" s="774"/>
      <c r="AF5" s="655"/>
      <c r="AG5" s="655"/>
      <c r="AH5" s="655"/>
      <c r="AI5" s="655"/>
      <c r="AJ5" s="655"/>
      <c r="AK5" s="655"/>
      <c r="AL5" s="655"/>
      <c r="AM5" s="655"/>
      <c r="AN5" s="655"/>
      <c r="AO5" s="656"/>
      <c r="AP5" s="773"/>
      <c r="AQ5" s="773"/>
      <c r="AR5" s="773"/>
      <c r="AS5" s="773"/>
      <c r="AT5" s="606"/>
      <c r="AU5" s="603"/>
      <c r="AV5" s="603"/>
      <c r="AW5" s="603"/>
      <c r="AX5" s="603"/>
      <c r="AY5" s="529"/>
    </row>
    <row r="6" spans="1:51" s="1" customFormat="1" ht="24.75" customHeight="1">
      <c r="A6" s="761"/>
      <c r="B6" s="670"/>
      <c r="C6" s="671"/>
      <c r="D6" s="588"/>
      <c r="E6" s="551" t="s">
        <v>61</v>
      </c>
      <c r="F6" s="549"/>
      <c r="G6" s="550"/>
      <c r="H6" s="551" t="s">
        <v>62</v>
      </c>
      <c r="I6" s="550"/>
      <c r="J6" s="70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768"/>
      <c r="Z6" s="619"/>
      <c r="AA6" s="769"/>
      <c r="AB6" s="768"/>
      <c r="AC6" s="619"/>
      <c r="AD6" s="619"/>
      <c r="AE6" s="645"/>
      <c r="AF6" s="737" t="s">
        <v>45</v>
      </c>
      <c r="AG6" s="700" t="s">
        <v>61</v>
      </c>
      <c r="AH6" s="701"/>
      <c r="AI6" s="701"/>
      <c r="AJ6" s="551" t="s">
        <v>62</v>
      </c>
      <c r="AK6" s="550"/>
      <c r="AL6" s="700" t="s">
        <v>335</v>
      </c>
      <c r="AM6" s="701"/>
      <c r="AN6" s="701"/>
      <c r="AO6" s="772"/>
      <c r="AP6" s="655"/>
      <c r="AQ6" s="655"/>
      <c r="AR6" s="655"/>
      <c r="AS6" s="655"/>
      <c r="AT6" s="602" t="s">
        <v>45</v>
      </c>
      <c r="AU6" s="700" t="s">
        <v>61</v>
      </c>
      <c r="AV6" s="701"/>
      <c r="AW6" s="701"/>
      <c r="AX6" s="551" t="s">
        <v>62</v>
      </c>
      <c r="AY6" s="608"/>
    </row>
    <row r="7" spans="1:51" s="1" customFormat="1" ht="64.5" customHeight="1">
      <c r="A7" s="762"/>
      <c r="B7" s="290" t="s">
        <v>333</v>
      </c>
      <c r="C7" s="274" t="s">
        <v>260</v>
      </c>
      <c r="D7" s="589"/>
      <c r="E7" s="261" t="s">
        <v>45</v>
      </c>
      <c r="F7" s="261" t="s">
        <v>47</v>
      </c>
      <c r="G7" s="261" t="s">
        <v>67</v>
      </c>
      <c r="H7" s="261" t="s">
        <v>45</v>
      </c>
      <c r="I7" s="261" t="s">
        <v>47</v>
      </c>
      <c r="J7" s="284" t="s">
        <v>132</v>
      </c>
      <c r="K7" s="300" t="s">
        <v>133</v>
      </c>
      <c r="L7" s="300" t="s">
        <v>134</v>
      </c>
      <c r="M7" s="300" t="s">
        <v>135</v>
      </c>
      <c r="N7" s="300" t="s">
        <v>136</v>
      </c>
      <c r="O7" s="300" t="s">
        <v>137</v>
      </c>
      <c r="P7" s="300" t="s">
        <v>138</v>
      </c>
      <c r="Q7" s="279" t="s">
        <v>139</v>
      </c>
      <c r="R7" s="282" t="s">
        <v>140</v>
      </c>
      <c r="S7" s="300" t="s">
        <v>141</v>
      </c>
      <c r="T7" s="300" t="s">
        <v>227</v>
      </c>
      <c r="U7" s="300" t="s">
        <v>143</v>
      </c>
      <c r="V7" s="300" t="s">
        <v>144</v>
      </c>
      <c r="W7" s="300" t="s">
        <v>145</v>
      </c>
      <c r="X7" s="279" t="s">
        <v>228</v>
      </c>
      <c r="Y7" s="300" t="s">
        <v>246</v>
      </c>
      <c r="Z7" s="300" t="s">
        <v>238</v>
      </c>
      <c r="AA7" s="300" t="s">
        <v>239</v>
      </c>
      <c r="AB7" s="281" t="s">
        <v>244</v>
      </c>
      <c r="AC7" s="281" t="s">
        <v>242</v>
      </c>
      <c r="AD7" s="281" t="s">
        <v>243</v>
      </c>
      <c r="AE7" s="283" t="s">
        <v>245</v>
      </c>
      <c r="AF7" s="738"/>
      <c r="AG7" s="23" t="s">
        <v>45</v>
      </c>
      <c r="AH7" s="257" t="s">
        <v>47</v>
      </c>
      <c r="AI7" s="257" t="s">
        <v>54</v>
      </c>
      <c r="AJ7" s="17" t="s">
        <v>45</v>
      </c>
      <c r="AK7" s="261" t="s">
        <v>47</v>
      </c>
      <c r="AL7" s="282" t="s">
        <v>38</v>
      </c>
      <c r="AM7" s="282" t="s">
        <v>39</v>
      </c>
      <c r="AN7" s="282" t="s">
        <v>37</v>
      </c>
      <c r="AO7" s="283" t="s">
        <v>40</v>
      </c>
      <c r="AP7" s="278" t="s">
        <v>17</v>
      </c>
      <c r="AQ7" s="282" t="s">
        <v>25</v>
      </c>
      <c r="AR7" s="281" t="s">
        <v>26</v>
      </c>
      <c r="AS7" s="278" t="s">
        <v>18</v>
      </c>
      <c r="AT7" s="589"/>
      <c r="AU7" s="23" t="s">
        <v>45</v>
      </c>
      <c r="AV7" s="257" t="s">
        <v>47</v>
      </c>
      <c r="AW7" s="257" t="s">
        <v>54</v>
      </c>
      <c r="AX7" s="17" t="s">
        <v>45</v>
      </c>
      <c r="AY7" s="297" t="s">
        <v>47</v>
      </c>
    </row>
    <row r="8" spans="1:51" s="1" customFormat="1" ht="13.5" thickBot="1">
      <c r="A8" s="101">
        <v>1</v>
      </c>
      <c r="B8" s="18">
        <v>2</v>
      </c>
      <c r="C8" s="102">
        <v>3</v>
      </c>
      <c r="D8" s="18">
        <v>5</v>
      </c>
      <c r="E8" s="19">
        <v>6</v>
      </c>
      <c r="F8" s="19">
        <v>7</v>
      </c>
      <c r="G8" s="19">
        <v>8</v>
      </c>
      <c r="H8" s="19">
        <v>9</v>
      </c>
      <c r="I8" s="19">
        <v>10</v>
      </c>
      <c r="J8" s="19">
        <v>11</v>
      </c>
      <c r="K8" s="19">
        <v>12</v>
      </c>
      <c r="L8" s="19">
        <v>13</v>
      </c>
      <c r="M8" s="19">
        <v>14</v>
      </c>
      <c r="N8" s="19">
        <v>15</v>
      </c>
      <c r="O8" s="19">
        <v>16</v>
      </c>
      <c r="P8" s="19">
        <v>17</v>
      </c>
      <c r="Q8" s="19">
        <v>18</v>
      </c>
      <c r="R8" s="19">
        <v>19</v>
      </c>
      <c r="S8" s="19">
        <v>20</v>
      </c>
      <c r="T8" s="19">
        <v>21</v>
      </c>
      <c r="U8" s="19">
        <v>22</v>
      </c>
      <c r="V8" s="19">
        <v>23</v>
      </c>
      <c r="W8" s="19">
        <v>24</v>
      </c>
      <c r="X8" s="102">
        <v>25</v>
      </c>
      <c r="Y8" s="19">
        <v>26</v>
      </c>
      <c r="Z8" s="102">
        <v>27</v>
      </c>
      <c r="AA8" s="19">
        <v>28</v>
      </c>
      <c r="AB8" s="102">
        <v>29</v>
      </c>
      <c r="AC8" s="19">
        <v>30</v>
      </c>
      <c r="AD8" s="102">
        <v>31</v>
      </c>
      <c r="AE8" s="20">
        <v>32</v>
      </c>
      <c r="AF8" s="162">
        <v>33</v>
      </c>
      <c r="AG8" s="19">
        <v>34</v>
      </c>
      <c r="AH8" s="102">
        <v>35</v>
      </c>
      <c r="AI8" s="19">
        <v>36</v>
      </c>
      <c r="AJ8" s="102">
        <v>37</v>
      </c>
      <c r="AK8" s="19">
        <v>38</v>
      </c>
      <c r="AL8" s="102">
        <v>39</v>
      </c>
      <c r="AM8" s="19">
        <v>40</v>
      </c>
      <c r="AN8" s="102">
        <v>41</v>
      </c>
      <c r="AO8" s="20">
        <v>42</v>
      </c>
      <c r="AP8" s="162">
        <v>43</v>
      </c>
      <c r="AQ8" s="19">
        <v>44</v>
      </c>
      <c r="AR8" s="102">
        <v>45</v>
      </c>
      <c r="AS8" s="102">
        <v>46</v>
      </c>
      <c r="AT8" s="101">
        <v>47</v>
      </c>
      <c r="AU8" s="19">
        <v>48</v>
      </c>
      <c r="AV8" s="102">
        <v>49</v>
      </c>
      <c r="AW8" s="19">
        <v>50</v>
      </c>
      <c r="AX8" s="102">
        <v>51</v>
      </c>
      <c r="AY8" s="20">
        <v>52</v>
      </c>
    </row>
    <row r="9" spans="1:51" s="4" customFormat="1" ht="13.5" thickTop="1">
      <c r="A9" s="306" t="s">
        <v>387</v>
      </c>
      <c r="B9" s="147">
        <v>0</v>
      </c>
      <c r="C9" s="246">
        <v>0</v>
      </c>
      <c r="D9" s="137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128">
        <v>0</v>
      </c>
      <c r="AF9" s="13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93">
        <v>0</v>
      </c>
      <c r="AO9" s="128">
        <v>0</v>
      </c>
      <c r="AP9" s="133">
        <v>0</v>
      </c>
      <c r="AQ9" s="93">
        <v>0</v>
      </c>
      <c r="AR9" s="93">
        <v>0</v>
      </c>
      <c r="AS9" s="142">
        <v>0</v>
      </c>
      <c r="AT9" s="137">
        <v>0</v>
      </c>
      <c r="AU9" s="93">
        <v>0</v>
      </c>
      <c r="AV9" s="93">
        <v>0</v>
      </c>
      <c r="AW9" s="93">
        <v>0</v>
      </c>
      <c r="AX9" s="93">
        <v>0</v>
      </c>
      <c r="AY9" s="128">
        <v>0</v>
      </c>
    </row>
    <row r="10" spans="1:51">
      <c r="A10" s="312" t="s">
        <v>388</v>
      </c>
      <c r="B10" s="148">
        <v>0</v>
      </c>
      <c r="C10" s="248">
        <v>0</v>
      </c>
      <c r="D10" s="138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9">
        <v>0</v>
      </c>
      <c r="AF10" s="134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7">
        <v>0</v>
      </c>
      <c r="AM10" s="127">
        <v>0</v>
      </c>
      <c r="AN10" s="127">
        <v>0</v>
      </c>
      <c r="AO10" s="129">
        <v>0</v>
      </c>
      <c r="AP10" s="134">
        <v>0</v>
      </c>
      <c r="AQ10" s="127">
        <v>0</v>
      </c>
      <c r="AR10" s="127">
        <v>0</v>
      </c>
      <c r="AS10" s="143">
        <v>0</v>
      </c>
      <c r="AT10" s="138">
        <v>0</v>
      </c>
      <c r="AU10" s="127">
        <v>0</v>
      </c>
      <c r="AV10" s="127">
        <v>0</v>
      </c>
      <c r="AW10" s="127">
        <v>0</v>
      </c>
      <c r="AX10" s="127">
        <v>0</v>
      </c>
      <c r="AY10" s="129">
        <v>0</v>
      </c>
    </row>
    <row r="11" spans="1:51">
      <c r="A11" s="312" t="s">
        <v>389</v>
      </c>
      <c r="B11" s="148">
        <v>0</v>
      </c>
      <c r="C11" s="248">
        <v>0</v>
      </c>
      <c r="D11" s="138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127">
        <v>0</v>
      </c>
      <c r="AE11" s="129">
        <v>0</v>
      </c>
      <c r="AF11" s="134">
        <v>0</v>
      </c>
      <c r="AG11" s="127">
        <v>0</v>
      </c>
      <c r="AH11" s="127">
        <v>0</v>
      </c>
      <c r="AI11" s="127">
        <v>0</v>
      </c>
      <c r="AJ11" s="127">
        <v>0</v>
      </c>
      <c r="AK11" s="127">
        <v>0</v>
      </c>
      <c r="AL11" s="127">
        <v>0</v>
      </c>
      <c r="AM11" s="127">
        <v>0</v>
      </c>
      <c r="AN11" s="127">
        <v>0</v>
      </c>
      <c r="AO11" s="129">
        <v>0</v>
      </c>
      <c r="AP11" s="134">
        <v>0</v>
      </c>
      <c r="AQ11" s="127">
        <v>0</v>
      </c>
      <c r="AR11" s="127">
        <v>0</v>
      </c>
      <c r="AS11" s="143">
        <v>0</v>
      </c>
      <c r="AT11" s="138">
        <v>0</v>
      </c>
      <c r="AU11" s="127">
        <v>0</v>
      </c>
      <c r="AV11" s="127">
        <v>0</v>
      </c>
      <c r="AW11" s="127">
        <v>0</v>
      </c>
      <c r="AX11" s="127">
        <v>0</v>
      </c>
      <c r="AY11" s="129">
        <v>0</v>
      </c>
    </row>
    <row r="12" spans="1:51">
      <c r="A12" s="312" t="s">
        <v>390</v>
      </c>
      <c r="B12" s="148">
        <v>0</v>
      </c>
      <c r="C12" s="248">
        <v>0</v>
      </c>
      <c r="D12" s="138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0</v>
      </c>
      <c r="AA12" s="127">
        <v>0</v>
      </c>
      <c r="AB12" s="127">
        <v>0</v>
      </c>
      <c r="AC12" s="127">
        <v>0</v>
      </c>
      <c r="AD12" s="127">
        <v>0</v>
      </c>
      <c r="AE12" s="129">
        <v>0</v>
      </c>
      <c r="AF12" s="134">
        <v>0</v>
      </c>
      <c r="AG12" s="127">
        <v>0</v>
      </c>
      <c r="AH12" s="127">
        <v>0</v>
      </c>
      <c r="AI12" s="127">
        <v>0</v>
      </c>
      <c r="AJ12" s="127">
        <v>0</v>
      </c>
      <c r="AK12" s="127">
        <v>0</v>
      </c>
      <c r="AL12" s="127">
        <v>0</v>
      </c>
      <c r="AM12" s="127">
        <v>0</v>
      </c>
      <c r="AN12" s="127">
        <v>0</v>
      </c>
      <c r="AO12" s="129">
        <v>0</v>
      </c>
      <c r="AP12" s="134">
        <v>0</v>
      </c>
      <c r="AQ12" s="127">
        <v>0</v>
      </c>
      <c r="AR12" s="127">
        <v>0</v>
      </c>
      <c r="AS12" s="143">
        <v>0</v>
      </c>
      <c r="AT12" s="138">
        <v>0</v>
      </c>
      <c r="AU12" s="127">
        <v>0</v>
      </c>
      <c r="AV12" s="127">
        <v>0</v>
      </c>
      <c r="AW12" s="127">
        <v>0</v>
      </c>
      <c r="AX12" s="127">
        <v>0</v>
      </c>
      <c r="AY12" s="129">
        <v>0</v>
      </c>
    </row>
    <row r="13" spans="1:51">
      <c r="A13" s="312" t="s">
        <v>391</v>
      </c>
      <c r="B13" s="148">
        <v>0</v>
      </c>
      <c r="C13" s="248">
        <v>0</v>
      </c>
      <c r="D13" s="138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0</v>
      </c>
      <c r="AA13" s="127">
        <v>0</v>
      </c>
      <c r="AB13" s="127">
        <v>0</v>
      </c>
      <c r="AC13" s="127">
        <v>0</v>
      </c>
      <c r="AD13" s="127">
        <v>0</v>
      </c>
      <c r="AE13" s="129">
        <v>0</v>
      </c>
      <c r="AF13" s="134">
        <v>0</v>
      </c>
      <c r="AG13" s="127">
        <v>0</v>
      </c>
      <c r="AH13" s="127">
        <v>0</v>
      </c>
      <c r="AI13" s="127">
        <v>0</v>
      </c>
      <c r="AJ13" s="127">
        <v>0</v>
      </c>
      <c r="AK13" s="127">
        <v>0</v>
      </c>
      <c r="AL13" s="127">
        <v>0</v>
      </c>
      <c r="AM13" s="127">
        <v>0</v>
      </c>
      <c r="AN13" s="127">
        <v>0</v>
      </c>
      <c r="AO13" s="129">
        <v>0</v>
      </c>
      <c r="AP13" s="134">
        <v>0</v>
      </c>
      <c r="AQ13" s="127">
        <v>0</v>
      </c>
      <c r="AR13" s="127">
        <v>0</v>
      </c>
      <c r="AS13" s="143">
        <v>0</v>
      </c>
      <c r="AT13" s="138">
        <v>0</v>
      </c>
      <c r="AU13" s="127">
        <v>0</v>
      </c>
      <c r="AV13" s="127">
        <v>0</v>
      </c>
      <c r="AW13" s="127">
        <v>0</v>
      </c>
      <c r="AX13" s="127">
        <v>0</v>
      </c>
      <c r="AY13" s="129">
        <v>0</v>
      </c>
    </row>
    <row r="14" spans="1:51">
      <c r="A14" s="312" t="s">
        <v>392</v>
      </c>
      <c r="B14" s="148">
        <v>0</v>
      </c>
      <c r="C14" s="248">
        <v>0</v>
      </c>
      <c r="D14" s="138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9">
        <v>0</v>
      </c>
      <c r="AF14" s="134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0</v>
      </c>
      <c r="AL14" s="127">
        <v>0</v>
      </c>
      <c r="AM14" s="127">
        <v>0</v>
      </c>
      <c r="AN14" s="127">
        <v>0</v>
      </c>
      <c r="AO14" s="129">
        <v>0</v>
      </c>
      <c r="AP14" s="134">
        <v>0</v>
      </c>
      <c r="AQ14" s="127">
        <v>0</v>
      </c>
      <c r="AR14" s="127">
        <v>0</v>
      </c>
      <c r="AS14" s="143">
        <v>0</v>
      </c>
      <c r="AT14" s="138">
        <v>0</v>
      </c>
      <c r="AU14" s="127">
        <v>0</v>
      </c>
      <c r="AV14" s="127">
        <v>0</v>
      </c>
      <c r="AW14" s="127">
        <v>0</v>
      </c>
      <c r="AX14" s="127">
        <v>0</v>
      </c>
      <c r="AY14" s="129">
        <v>0</v>
      </c>
    </row>
    <row r="15" spans="1:51">
      <c r="A15" s="312" t="s">
        <v>393</v>
      </c>
      <c r="B15" s="148">
        <v>0</v>
      </c>
      <c r="C15" s="248">
        <v>0</v>
      </c>
      <c r="D15" s="138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9">
        <v>0</v>
      </c>
      <c r="AF15" s="134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7">
        <v>0</v>
      </c>
      <c r="AM15" s="127">
        <v>0</v>
      </c>
      <c r="AN15" s="127">
        <v>0</v>
      </c>
      <c r="AO15" s="129">
        <v>0</v>
      </c>
      <c r="AP15" s="134">
        <v>0</v>
      </c>
      <c r="AQ15" s="127">
        <v>0</v>
      </c>
      <c r="AR15" s="127">
        <v>0</v>
      </c>
      <c r="AS15" s="143">
        <v>0</v>
      </c>
      <c r="AT15" s="138">
        <v>0</v>
      </c>
      <c r="AU15" s="127">
        <v>0</v>
      </c>
      <c r="AV15" s="127">
        <v>0</v>
      </c>
      <c r="AW15" s="127">
        <v>0</v>
      </c>
      <c r="AX15" s="127">
        <v>0</v>
      </c>
      <c r="AY15" s="129">
        <v>0</v>
      </c>
    </row>
    <row r="16" spans="1:51">
      <c r="A16" s="312" t="s">
        <v>394</v>
      </c>
      <c r="B16" s="148">
        <v>0</v>
      </c>
      <c r="C16" s="248">
        <v>0</v>
      </c>
      <c r="D16" s="138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9">
        <v>0</v>
      </c>
      <c r="AF16" s="134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7">
        <v>0</v>
      </c>
      <c r="AM16" s="127">
        <v>0</v>
      </c>
      <c r="AN16" s="127">
        <v>0</v>
      </c>
      <c r="AO16" s="129">
        <v>0</v>
      </c>
      <c r="AP16" s="134">
        <v>0</v>
      </c>
      <c r="AQ16" s="127">
        <v>0</v>
      </c>
      <c r="AR16" s="127">
        <v>0</v>
      </c>
      <c r="AS16" s="143">
        <v>0</v>
      </c>
      <c r="AT16" s="138">
        <v>0</v>
      </c>
      <c r="AU16" s="127">
        <v>0</v>
      </c>
      <c r="AV16" s="127">
        <v>0</v>
      </c>
      <c r="AW16" s="127">
        <v>0</v>
      </c>
      <c r="AX16" s="127">
        <v>0</v>
      </c>
      <c r="AY16" s="129">
        <v>0</v>
      </c>
    </row>
    <row r="17" spans="1:51" ht="13.5">
      <c r="A17" s="316" t="s">
        <v>395</v>
      </c>
      <c r="B17" s="149">
        <f>SUM(B9:B16)</f>
        <v>0</v>
      </c>
      <c r="C17" s="249">
        <f t="shared" ref="C17:AY17" si="0">SUM(C9:C16)</f>
        <v>0</v>
      </c>
      <c r="D17" s="139">
        <f t="shared" si="0"/>
        <v>0</v>
      </c>
      <c r="E17" s="130">
        <f t="shared" si="0"/>
        <v>0</v>
      </c>
      <c r="F17" s="130">
        <f t="shared" si="0"/>
        <v>0</v>
      </c>
      <c r="G17" s="130">
        <f t="shared" si="0"/>
        <v>0</v>
      </c>
      <c r="H17" s="130">
        <f t="shared" si="0"/>
        <v>0</v>
      </c>
      <c r="I17" s="130">
        <f t="shared" si="0"/>
        <v>0</v>
      </c>
      <c r="J17" s="130">
        <f t="shared" si="0"/>
        <v>0</v>
      </c>
      <c r="K17" s="130">
        <f t="shared" si="0"/>
        <v>0</v>
      </c>
      <c r="L17" s="130">
        <f t="shared" si="0"/>
        <v>0</v>
      </c>
      <c r="M17" s="130">
        <f t="shared" si="0"/>
        <v>0</v>
      </c>
      <c r="N17" s="130">
        <f t="shared" si="0"/>
        <v>0</v>
      </c>
      <c r="O17" s="130">
        <f t="shared" si="0"/>
        <v>0</v>
      </c>
      <c r="P17" s="130">
        <f t="shared" si="0"/>
        <v>0</v>
      </c>
      <c r="Q17" s="130">
        <f t="shared" si="0"/>
        <v>0</v>
      </c>
      <c r="R17" s="130">
        <f t="shared" si="0"/>
        <v>0</v>
      </c>
      <c r="S17" s="130">
        <f t="shared" si="0"/>
        <v>0</v>
      </c>
      <c r="T17" s="130">
        <f t="shared" si="0"/>
        <v>0</v>
      </c>
      <c r="U17" s="130">
        <f t="shared" si="0"/>
        <v>0</v>
      </c>
      <c r="V17" s="130">
        <f t="shared" si="0"/>
        <v>0</v>
      </c>
      <c r="W17" s="130">
        <f t="shared" si="0"/>
        <v>0</v>
      </c>
      <c r="X17" s="130">
        <f t="shared" si="0"/>
        <v>0</v>
      </c>
      <c r="Y17" s="130">
        <f t="shared" si="0"/>
        <v>0</v>
      </c>
      <c r="Z17" s="130">
        <f t="shared" si="0"/>
        <v>0</v>
      </c>
      <c r="AA17" s="130">
        <f t="shared" si="0"/>
        <v>0</v>
      </c>
      <c r="AB17" s="130">
        <f t="shared" si="0"/>
        <v>0</v>
      </c>
      <c r="AC17" s="130">
        <f t="shared" si="0"/>
        <v>0</v>
      </c>
      <c r="AD17" s="130">
        <f t="shared" si="0"/>
        <v>0</v>
      </c>
      <c r="AE17" s="141">
        <f t="shared" si="0"/>
        <v>0</v>
      </c>
      <c r="AF17" s="135">
        <f t="shared" si="0"/>
        <v>0</v>
      </c>
      <c r="AG17" s="130">
        <f t="shared" si="0"/>
        <v>0</v>
      </c>
      <c r="AH17" s="130">
        <f t="shared" si="0"/>
        <v>0</v>
      </c>
      <c r="AI17" s="130">
        <f t="shared" si="0"/>
        <v>0</v>
      </c>
      <c r="AJ17" s="130">
        <f t="shared" si="0"/>
        <v>0</v>
      </c>
      <c r="AK17" s="130">
        <f t="shared" si="0"/>
        <v>0</v>
      </c>
      <c r="AL17" s="130">
        <f t="shared" si="0"/>
        <v>0</v>
      </c>
      <c r="AM17" s="130">
        <f t="shared" si="0"/>
        <v>0</v>
      </c>
      <c r="AN17" s="130">
        <f t="shared" si="0"/>
        <v>0</v>
      </c>
      <c r="AO17" s="141">
        <f t="shared" si="0"/>
        <v>0</v>
      </c>
      <c r="AP17" s="135">
        <f t="shared" si="0"/>
        <v>0</v>
      </c>
      <c r="AQ17" s="130">
        <f t="shared" si="0"/>
        <v>0</v>
      </c>
      <c r="AR17" s="130">
        <f t="shared" si="0"/>
        <v>0</v>
      </c>
      <c r="AS17" s="144">
        <f t="shared" si="0"/>
        <v>0</v>
      </c>
      <c r="AT17" s="139">
        <f t="shared" si="0"/>
        <v>0</v>
      </c>
      <c r="AU17" s="130">
        <f t="shared" si="0"/>
        <v>0</v>
      </c>
      <c r="AV17" s="130">
        <f t="shared" si="0"/>
        <v>0</v>
      </c>
      <c r="AW17" s="130">
        <f t="shared" si="0"/>
        <v>0</v>
      </c>
      <c r="AX17" s="130">
        <f t="shared" si="0"/>
        <v>0</v>
      </c>
      <c r="AY17" s="141">
        <f t="shared" si="0"/>
        <v>0</v>
      </c>
    </row>
    <row r="18" spans="1:51">
      <c r="A18" s="312" t="s">
        <v>396</v>
      </c>
      <c r="B18" s="148">
        <v>0</v>
      </c>
      <c r="C18" s="248">
        <v>0</v>
      </c>
      <c r="D18" s="138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9">
        <v>0</v>
      </c>
      <c r="AF18" s="134">
        <v>0</v>
      </c>
      <c r="AG18" s="127">
        <v>0</v>
      </c>
      <c r="AH18" s="127">
        <v>0</v>
      </c>
      <c r="AI18" s="127">
        <v>0</v>
      </c>
      <c r="AJ18" s="127">
        <v>0</v>
      </c>
      <c r="AK18" s="127">
        <v>0</v>
      </c>
      <c r="AL18" s="127">
        <v>0</v>
      </c>
      <c r="AM18" s="127">
        <v>0</v>
      </c>
      <c r="AN18" s="127">
        <v>0</v>
      </c>
      <c r="AO18" s="129">
        <v>0</v>
      </c>
      <c r="AP18" s="134">
        <v>0</v>
      </c>
      <c r="AQ18" s="127">
        <v>0</v>
      </c>
      <c r="AR18" s="127">
        <v>0</v>
      </c>
      <c r="AS18" s="143">
        <v>0</v>
      </c>
      <c r="AT18" s="138">
        <v>0</v>
      </c>
      <c r="AU18" s="127">
        <v>0</v>
      </c>
      <c r="AV18" s="127">
        <v>0</v>
      </c>
      <c r="AW18" s="127">
        <v>0</v>
      </c>
      <c r="AX18" s="127">
        <v>0</v>
      </c>
      <c r="AY18" s="129">
        <v>0</v>
      </c>
    </row>
    <row r="19" spans="1:51">
      <c r="A19" s="312" t="s">
        <v>397</v>
      </c>
      <c r="B19" s="148">
        <v>0</v>
      </c>
      <c r="C19" s="248">
        <v>0</v>
      </c>
      <c r="D19" s="138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9">
        <v>0</v>
      </c>
      <c r="AF19" s="134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9">
        <v>0</v>
      </c>
      <c r="AP19" s="134">
        <v>0</v>
      </c>
      <c r="AQ19" s="127">
        <v>0</v>
      </c>
      <c r="AR19" s="127">
        <v>0</v>
      </c>
      <c r="AS19" s="143">
        <v>0</v>
      </c>
      <c r="AT19" s="138">
        <v>0</v>
      </c>
      <c r="AU19" s="127">
        <v>0</v>
      </c>
      <c r="AV19" s="127">
        <v>0</v>
      </c>
      <c r="AW19" s="127">
        <v>0</v>
      </c>
      <c r="AX19" s="127">
        <v>0</v>
      </c>
      <c r="AY19" s="129">
        <v>0</v>
      </c>
    </row>
    <row r="20" spans="1:51">
      <c r="A20" s="312" t="s">
        <v>398</v>
      </c>
      <c r="B20" s="148">
        <v>0</v>
      </c>
      <c r="C20" s="248">
        <v>0</v>
      </c>
      <c r="D20" s="138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127">
        <v>0</v>
      </c>
      <c r="AA20" s="127">
        <v>0</v>
      </c>
      <c r="AB20" s="127">
        <v>0</v>
      </c>
      <c r="AC20" s="127">
        <v>0</v>
      </c>
      <c r="AD20" s="127">
        <v>0</v>
      </c>
      <c r="AE20" s="129">
        <v>0</v>
      </c>
      <c r="AF20" s="134">
        <v>0</v>
      </c>
      <c r="AG20" s="127">
        <v>0</v>
      </c>
      <c r="AH20" s="127">
        <v>0</v>
      </c>
      <c r="AI20" s="127">
        <v>0</v>
      </c>
      <c r="AJ20" s="127">
        <v>0</v>
      </c>
      <c r="AK20" s="127">
        <v>0</v>
      </c>
      <c r="AL20" s="127">
        <v>0</v>
      </c>
      <c r="AM20" s="127">
        <v>0</v>
      </c>
      <c r="AN20" s="127">
        <v>0</v>
      </c>
      <c r="AO20" s="129">
        <v>0</v>
      </c>
      <c r="AP20" s="134">
        <v>0</v>
      </c>
      <c r="AQ20" s="127">
        <v>0</v>
      </c>
      <c r="AR20" s="127">
        <v>0</v>
      </c>
      <c r="AS20" s="143">
        <v>0</v>
      </c>
      <c r="AT20" s="138">
        <v>0</v>
      </c>
      <c r="AU20" s="127">
        <v>0</v>
      </c>
      <c r="AV20" s="127">
        <v>0</v>
      </c>
      <c r="AW20" s="127">
        <v>0</v>
      </c>
      <c r="AX20" s="127">
        <v>0</v>
      </c>
      <c r="AY20" s="129">
        <v>0</v>
      </c>
    </row>
    <row r="21" spans="1:51">
      <c r="A21" s="312" t="s">
        <v>399</v>
      </c>
      <c r="B21" s="148">
        <v>0</v>
      </c>
      <c r="C21" s="248">
        <v>0</v>
      </c>
      <c r="D21" s="138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9">
        <v>0</v>
      </c>
      <c r="AF21" s="134">
        <v>0</v>
      </c>
      <c r="AG21" s="127">
        <v>0</v>
      </c>
      <c r="AH21" s="127">
        <v>0</v>
      </c>
      <c r="AI21" s="127">
        <v>0</v>
      </c>
      <c r="AJ21" s="127">
        <v>0</v>
      </c>
      <c r="AK21" s="127">
        <v>0</v>
      </c>
      <c r="AL21" s="127">
        <v>0</v>
      </c>
      <c r="AM21" s="127">
        <v>0</v>
      </c>
      <c r="AN21" s="127">
        <v>0</v>
      </c>
      <c r="AO21" s="129">
        <v>0</v>
      </c>
      <c r="AP21" s="134">
        <v>0</v>
      </c>
      <c r="AQ21" s="127">
        <v>0</v>
      </c>
      <c r="AR21" s="127">
        <v>0</v>
      </c>
      <c r="AS21" s="143">
        <v>0</v>
      </c>
      <c r="AT21" s="138">
        <v>0</v>
      </c>
      <c r="AU21" s="127">
        <v>0</v>
      </c>
      <c r="AV21" s="127">
        <v>0</v>
      </c>
      <c r="AW21" s="127">
        <v>0</v>
      </c>
      <c r="AX21" s="127">
        <v>0</v>
      </c>
      <c r="AY21" s="129">
        <v>0</v>
      </c>
    </row>
    <row r="22" spans="1:51">
      <c r="A22" s="312" t="s">
        <v>400</v>
      </c>
      <c r="B22" s="148">
        <v>0</v>
      </c>
      <c r="C22" s="248">
        <v>0</v>
      </c>
      <c r="D22" s="138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9">
        <v>0</v>
      </c>
      <c r="AF22" s="134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0</v>
      </c>
      <c r="AO22" s="129">
        <v>0</v>
      </c>
      <c r="AP22" s="134">
        <v>0</v>
      </c>
      <c r="AQ22" s="127">
        <v>0</v>
      </c>
      <c r="AR22" s="127">
        <v>0</v>
      </c>
      <c r="AS22" s="143">
        <v>0</v>
      </c>
      <c r="AT22" s="138">
        <v>0</v>
      </c>
      <c r="AU22" s="127">
        <v>0</v>
      </c>
      <c r="AV22" s="127">
        <v>0</v>
      </c>
      <c r="AW22" s="127">
        <v>0</v>
      </c>
      <c r="AX22" s="127">
        <v>0</v>
      </c>
      <c r="AY22" s="129">
        <v>0</v>
      </c>
    </row>
    <row r="23" spans="1:51">
      <c r="A23" s="312" t="s">
        <v>401</v>
      </c>
      <c r="B23" s="148">
        <v>0</v>
      </c>
      <c r="C23" s="248">
        <v>0</v>
      </c>
      <c r="D23" s="138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127">
        <v>0</v>
      </c>
      <c r="AA23" s="127">
        <v>0</v>
      </c>
      <c r="AB23" s="127">
        <v>0</v>
      </c>
      <c r="AC23" s="127">
        <v>0</v>
      </c>
      <c r="AD23" s="127">
        <v>0</v>
      </c>
      <c r="AE23" s="129">
        <v>0</v>
      </c>
      <c r="AF23" s="134">
        <v>0</v>
      </c>
      <c r="AG23" s="127">
        <v>0</v>
      </c>
      <c r="AH23" s="127">
        <v>0</v>
      </c>
      <c r="AI23" s="127">
        <v>0</v>
      </c>
      <c r="AJ23" s="127">
        <v>0</v>
      </c>
      <c r="AK23" s="127">
        <v>0</v>
      </c>
      <c r="AL23" s="127">
        <v>0</v>
      </c>
      <c r="AM23" s="127">
        <v>0</v>
      </c>
      <c r="AN23" s="127">
        <v>0</v>
      </c>
      <c r="AO23" s="129">
        <v>0</v>
      </c>
      <c r="AP23" s="134">
        <v>0</v>
      </c>
      <c r="AQ23" s="127">
        <v>0</v>
      </c>
      <c r="AR23" s="127">
        <v>0</v>
      </c>
      <c r="AS23" s="143">
        <v>0</v>
      </c>
      <c r="AT23" s="138">
        <v>0</v>
      </c>
      <c r="AU23" s="127">
        <v>0</v>
      </c>
      <c r="AV23" s="127">
        <v>0</v>
      </c>
      <c r="AW23" s="127">
        <v>0</v>
      </c>
      <c r="AX23" s="127">
        <v>0</v>
      </c>
      <c r="AY23" s="129">
        <v>0</v>
      </c>
    </row>
    <row r="24" spans="1:51">
      <c r="A24" s="312" t="s">
        <v>402</v>
      </c>
      <c r="B24" s="148">
        <v>0</v>
      </c>
      <c r="C24" s="248">
        <v>0</v>
      </c>
      <c r="D24" s="138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</v>
      </c>
      <c r="AD24" s="127">
        <v>0</v>
      </c>
      <c r="AE24" s="129">
        <v>0</v>
      </c>
      <c r="AF24" s="134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7">
        <v>0</v>
      </c>
      <c r="AM24" s="127">
        <v>0</v>
      </c>
      <c r="AN24" s="127">
        <v>0</v>
      </c>
      <c r="AO24" s="129">
        <v>0</v>
      </c>
      <c r="AP24" s="134">
        <v>0</v>
      </c>
      <c r="AQ24" s="127">
        <v>0</v>
      </c>
      <c r="AR24" s="127">
        <v>0</v>
      </c>
      <c r="AS24" s="143">
        <v>0</v>
      </c>
      <c r="AT24" s="138">
        <v>0</v>
      </c>
      <c r="AU24" s="127">
        <v>0</v>
      </c>
      <c r="AV24" s="127">
        <v>0</v>
      </c>
      <c r="AW24" s="127">
        <v>0</v>
      </c>
      <c r="AX24" s="127">
        <v>0</v>
      </c>
      <c r="AY24" s="129">
        <v>0</v>
      </c>
    </row>
    <row r="25" spans="1:51" ht="13.5">
      <c r="A25" s="316" t="s">
        <v>403</v>
      </c>
      <c r="B25" s="149">
        <f>SUM(B18:B24)</f>
        <v>0</v>
      </c>
      <c r="C25" s="249">
        <f t="shared" ref="C25:AY25" si="1">SUM(C18:C24)</f>
        <v>0</v>
      </c>
      <c r="D25" s="139">
        <f t="shared" si="1"/>
        <v>0</v>
      </c>
      <c r="E25" s="130">
        <f t="shared" si="1"/>
        <v>0</v>
      </c>
      <c r="F25" s="130">
        <f t="shared" si="1"/>
        <v>0</v>
      </c>
      <c r="G25" s="130">
        <f t="shared" si="1"/>
        <v>0</v>
      </c>
      <c r="H25" s="130">
        <f t="shared" si="1"/>
        <v>0</v>
      </c>
      <c r="I25" s="130">
        <f t="shared" si="1"/>
        <v>0</v>
      </c>
      <c r="J25" s="130">
        <f t="shared" si="1"/>
        <v>0</v>
      </c>
      <c r="K25" s="130">
        <f t="shared" si="1"/>
        <v>0</v>
      </c>
      <c r="L25" s="130">
        <f t="shared" si="1"/>
        <v>0</v>
      </c>
      <c r="M25" s="130">
        <f t="shared" si="1"/>
        <v>0</v>
      </c>
      <c r="N25" s="130">
        <f t="shared" si="1"/>
        <v>0</v>
      </c>
      <c r="O25" s="130">
        <f t="shared" si="1"/>
        <v>0</v>
      </c>
      <c r="P25" s="130">
        <f t="shared" si="1"/>
        <v>0</v>
      </c>
      <c r="Q25" s="130">
        <f t="shared" si="1"/>
        <v>0</v>
      </c>
      <c r="R25" s="130">
        <f t="shared" si="1"/>
        <v>0</v>
      </c>
      <c r="S25" s="130">
        <f t="shared" si="1"/>
        <v>0</v>
      </c>
      <c r="T25" s="130">
        <f t="shared" si="1"/>
        <v>0</v>
      </c>
      <c r="U25" s="130">
        <f t="shared" si="1"/>
        <v>0</v>
      </c>
      <c r="V25" s="130">
        <f t="shared" si="1"/>
        <v>0</v>
      </c>
      <c r="W25" s="130">
        <f t="shared" si="1"/>
        <v>0</v>
      </c>
      <c r="X25" s="130">
        <f t="shared" si="1"/>
        <v>0</v>
      </c>
      <c r="Y25" s="130">
        <f t="shared" si="1"/>
        <v>0</v>
      </c>
      <c r="Z25" s="130">
        <f t="shared" si="1"/>
        <v>0</v>
      </c>
      <c r="AA25" s="130">
        <f t="shared" si="1"/>
        <v>0</v>
      </c>
      <c r="AB25" s="130">
        <f t="shared" si="1"/>
        <v>0</v>
      </c>
      <c r="AC25" s="130">
        <f t="shared" si="1"/>
        <v>0</v>
      </c>
      <c r="AD25" s="130">
        <f t="shared" si="1"/>
        <v>0</v>
      </c>
      <c r="AE25" s="141">
        <f t="shared" si="1"/>
        <v>0</v>
      </c>
      <c r="AF25" s="135">
        <f t="shared" si="1"/>
        <v>0</v>
      </c>
      <c r="AG25" s="130">
        <f t="shared" si="1"/>
        <v>0</v>
      </c>
      <c r="AH25" s="130">
        <f t="shared" si="1"/>
        <v>0</v>
      </c>
      <c r="AI25" s="130">
        <f t="shared" si="1"/>
        <v>0</v>
      </c>
      <c r="AJ25" s="130">
        <f t="shared" si="1"/>
        <v>0</v>
      </c>
      <c r="AK25" s="130">
        <f t="shared" si="1"/>
        <v>0</v>
      </c>
      <c r="AL25" s="130">
        <f t="shared" si="1"/>
        <v>0</v>
      </c>
      <c r="AM25" s="130">
        <f t="shared" si="1"/>
        <v>0</v>
      </c>
      <c r="AN25" s="130">
        <f t="shared" si="1"/>
        <v>0</v>
      </c>
      <c r="AO25" s="141">
        <f t="shared" si="1"/>
        <v>0</v>
      </c>
      <c r="AP25" s="135">
        <f t="shared" si="1"/>
        <v>0</v>
      </c>
      <c r="AQ25" s="130">
        <f t="shared" si="1"/>
        <v>0</v>
      </c>
      <c r="AR25" s="130">
        <f t="shared" si="1"/>
        <v>0</v>
      </c>
      <c r="AS25" s="144">
        <f t="shared" si="1"/>
        <v>0</v>
      </c>
      <c r="AT25" s="139">
        <f t="shared" si="1"/>
        <v>0</v>
      </c>
      <c r="AU25" s="130">
        <f t="shared" si="1"/>
        <v>0</v>
      </c>
      <c r="AV25" s="130">
        <f t="shared" si="1"/>
        <v>0</v>
      </c>
      <c r="AW25" s="130">
        <f t="shared" si="1"/>
        <v>0</v>
      </c>
      <c r="AX25" s="130">
        <f t="shared" si="1"/>
        <v>0</v>
      </c>
      <c r="AY25" s="141">
        <f t="shared" si="1"/>
        <v>0</v>
      </c>
    </row>
    <row r="26" spans="1:51">
      <c r="A26" s="312" t="s">
        <v>404</v>
      </c>
      <c r="B26" s="148">
        <v>0</v>
      </c>
      <c r="C26" s="248">
        <v>0</v>
      </c>
      <c r="D26" s="138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9">
        <v>0</v>
      </c>
      <c r="AF26" s="134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7">
        <v>0</v>
      </c>
      <c r="AM26" s="127">
        <v>0</v>
      </c>
      <c r="AN26" s="127">
        <v>0</v>
      </c>
      <c r="AO26" s="129">
        <v>0</v>
      </c>
      <c r="AP26" s="134">
        <v>0</v>
      </c>
      <c r="AQ26" s="127">
        <v>0</v>
      </c>
      <c r="AR26" s="127">
        <v>0</v>
      </c>
      <c r="AS26" s="143">
        <v>0</v>
      </c>
      <c r="AT26" s="138">
        <v>0</v>
      </c>
      <c r="AU26" s="127">
        <v>0</v>
      </c>
      <c r="AV26" s="127">
        <v>0</v>
      </c>
      <c r="AW26" s="127">
        <v>0</v>
      </c>
      <c r="AX26" s="127">
        <v>0</v>
      </c>
      <c r="AY26" s="129">
        <v>0</v>
      </c>
    </row>
    <row r="27" spans="1:51">
      <c r="A27" s="312" t="s">
        <v>405</v>
      </c>
      <c r="B27" s="148">
        <v>0</v>
      </c>
      <c r="C27" s="248">
        <v>0</v>
      </c>
      <c r="D27" s="138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9">
        <v>0</v>
      </c>
      <c r="AF27" s="134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9">
        <v>0</v>
      </c>
      <c r="AP27" s="134">
        <v>0</v>
      </c>
      <c r="AQ27" s="127">
        <v>0</v>
      </c>
      <c r="AR27" s="127">
        <v>0</v>
      </c>
      <c r="AS27" s="143">
        <v>0</v>
      </c>
      <c r="AT27" s="138">
        <v>0</v>
      </c>
      <c r="AU27" s="127">
        <v>0</v>
      </c>
      <c r="AV27" s="127">
        <v>0</v>
      </c>
      <c r="AW27" s="127">
        <v>0</v>
      </c>
      <c r="AX27" s="127">
        <v>0</v>
      </c>
      <c r="AY27" s="129">
        <v>0</v>
      </c>
    </row>
    <row r="28" spans="1:51">
      <c r="A28" s="312" t="s">
        <v>406</v>
      </c>
      <c r="B28" s="148">
        <v>0</v>
      </c>
      <c r="C28" s="248">
        <v>0</v>
      </c>
      <c r="D28" s="138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9">
        <v>0</v>
      </c>
      <c r="AF28" s="134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9">
        <v>0</v>
      </c>
      <c r="AP28" s="134">
        <v>0</v>
      </c>
      <c r="AQ28" s="127">
        <v>0</v>
      </c>
      <c r="AR28" s="127">
        <v>0</v>
      </c>
      <c r="AS28" s="143">
        <v>0</v>
      </c>
      <c r="AT28" s="138">
        <v>0</v>
      </c>
      <c r="AU28" s="127">
        <v>0</v>
      </c>
      <c r="AV28" s="127">
        <v>0</v>
      </c>
      <c r="AW28" s="127">
        <v>0</v>
      </c>
      <c r="AX28" s="127">
        <v>0</v>
      </c>
      <c r="AY28" s="129">
        <v>0</v>
      </c>
    </row>
    <row r="29" spans="1:51">
      <c r="A29" s="312" t="s">
        <v>407</v>
      </c>
      <c r="B29" s="148">
        <v>0</v>
      </c>
      <c r="C29" s="248">
        <v>0</v>
      </c>
      <c r="D29" s="138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7">
        <v>0</v>
      </c>
      <c r="W29" s="127">
        <v>0</v>
      </c>
      <c r="X29" s="127">
        <v>0</v>
      </c>
      <c r="Y29" s="127">
        <v>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9">
        <v>0</v>
      </c>
      <c r="AF29" s="134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9">
        <v>0</v>
      </c>
      <c r="AP29" s="134">
        <v>0</v>
      </c>
      <c r="AQ29" s="127">
        <v>0</v>
      </c>
      <c r="AR29" s="127">
        <v>0</v>
      </c>
      <c r="AS29" s="143">
        <v>0</v>
      </c>
      <c r="AT29" s="138">
        <v>0</v>
      </c>
      <c r="AU29" s="127">
        <v>0</v>
      </c>
      <c r="AV29" s="127">
        <v>0</v>
      </c>
      <c r="AW29" s="127">
        <v>0</v>
      </c>
      <c r="AX29" s="127">
        <v>0</v>
      </c>
      <c r="AY29" s="129">
        <v>0</v>
      </c>
    </row>
    <row r="30" spans="1:51">
      <c r="A30" s="312" t="s">
        <v>408</v>
      </c>
      <c r="B30" s="148">
        <v>0</v>
      </c>
      <c r="C30" s="248">
        <v>0</v>
      </c>
      <c r="D30" s="138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9">
        <v>0</v>
      </c>
      <c r="AF30" s="134">
        <v>0</v>
      </c>
      <c r="AG30" s="127">
        <v>0</v>
      </c>
      <c r="AH30" s="127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9">
        <v>0</v>
      </c>
      <c r="AP30" s="134">
        <v>0</v>
      </c>
      <c r="AQ30" s="127">
        <v>0</v>
      </c>
      <c r="AR30" s="127">
        <v>0</v>
      </c>
      <c r="AS30" s="143">
        <v>0</v>
      </c>
      <c r="AT30" s="138">
        <v>0</v>
      </c>
      <c r="AU30" s="127">
        <v>0</v>
      </c>
      <c r="AV30" s="127">
        <v>0</v>
      </c>
      <c r="AW30" s="127">
        <v>0</v>
      </c>
      <c r="AX30" s="127">
        <v>0</v>
      </c>
      <c r="AY30" s="129">
        <v>0</v>
      </c>
    </row>
    <row r="31" spans="1:51">
      <c r="A31" s="312" t="s">
        <v>409</v>
      </c>
      <c r="B31" s="148">
        <v>0</v>
      </c>
      <c r="C31" s="248">
        <v>0</v>
      </c>
      <c r="D31" s="138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9">
        <v>0</v>
      </c>
      <c r="AF31" s="134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9">
        <v>0</v>
      </c>
      <c r="AP31" s="134">
        <v>0</v>
      </c>
      <c r="AQ31" s="127">
        <v>0</v>
      </c>
      <c r="AR31" s="127">
        <v>0</v>
      </c>
      <c r="AS31" s="143">
        <v>0</v>
      </c>
      <c r="AT31" s="138">
        <v>0</v>
      </c>
      <c r="AU31" s="127">
        <v>0</v>
      </c>
      <c r="AV31" s="127">
        <v>0</v>
      </c>
      <c r="AW31" s="127">
        <v>0</v>
      </c>
      <c r="AX31" s="127">
        <v>0</v>
      </c>
      <c r="AY31" s="129">
        <v>0</v>
      </c>
    </row>
    <row r="32" spans="1:51">
      <c r="A32" s="312" t="s">
        <v>410</v>
      </c>
      <c r="B32" s="148">
        <v>0</v>
      </c>
      <c r="C32" s="248">
        <v>0</v>
      </c>
      <c r="D32" s="138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9">
        <v>0</v>
      </c>
      <c r="AF32" s="134">
        <v>0</v>
      </c>
      <c r="AG32" s="127">
        <v>0</v>
      </c>
      <c r="AH32" s="127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9">
        <v>0</v>
      </c>
      <c r="AP32" s="134">
        <v>0</v>
      </c>
      <c r="AQ32" s="127">
        <v>0</v>
      </c>
      <c r="AR32" s="127">
        <v>0</v>
      </c>
      <c r="AS32" s="143">
        <v>0</v>
      </c>
      <c r="AT32" s="138">
        <v>0</v>
      </c>
      <c r="AU32" s="127">
        <v>0</v>
      </c>
      <c r="AV32" s="127">
        <v>0</v>
      </c>
      <c r="AW32" s="127">
        <v>0</v>
      </c>
      <c r="AX32" s="127">
        <v>0</v>
      </c>
      <c r="AY32" s="129">
        <v>0</v>
      </c>
    </row>
    <row r="33" spans="1:51">
      <c r="A33" s="312" t="s">
        <v>411</v>
      </c>
      <c r="B33" s="148">
        <v>0</v>
      </c>
      <c r="C33" s="248">
        <v>0</v>
      </c>
      <c r="D33" s="138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9">
        <v>0</v>
      </c>
      <c r="AF33" s="134">
        <v>0</v>
      </c>
      <c r="AG33" s="127">
        <v>0</v>
      </c>
      <c r="AH33" s="127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9">
        <v>0</v>
      </c>
      <c r="AP33" s="134">
        <v>0</v>
      </c>
      <c r="AQ33" s="127">
        <v>0</v>
      </c>
      <c r="AR33" s="127">
        <v>0</v>
      </c>
      <c r="AS33" s="143">
        <v>0</v>
      </c>
      <c r="AT33" s="138">
        <v>0</v>
      </c>
      <c r="AU33" s="127">
        <v>0</v>
      </c>
      <c r="AV33" s="127">
        <v>0</v>
      </c>
      <c r="AW33" s="127">
        <v>0</v>
      </c>
      <c r="AX33" s="127">
        <v>0</v>
      </c>
      <c r="AY33" s="129">
        <v>0</v>
      </c>
    </row>
    <row r="34" spans="1:51">
      <c r="A34" s="312" t="s">
        <v>412</v>
      </c>
      <c r="B34" s="148">
        <v>0</v>
      </c>
      <c r="C34" s="248">
        <v>0</v>
      </c>
      <c r="D34" s="138">
        <v>0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</v>
      </c>
      <c r="AC34" s="127">
        <v>0</v>
      </c>
      <c r="AD34" s="127">
        <v>0</v>
      </c>
      <c r="AE34" s="129">
        <v>0</v>
      </c>
      <c r="AF34" s="134">
        <v>0</v>
      </c>
      <c r="AG34" s="127">
        <v>0</v>
      </c>
      <c r="AH34" s="127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9">
        <v>0</v>
      </c>
      <c r="AP34" s="134">
        <v>0</v>
      </c>
      <c r="AQ34" s="127">
        <v>0</v>
      </c>
      <c r="AR34" s="127">
        <v>0</v>
      </c>
      <c r="AS34" s="143">
        <v>0</v>
      </c>
      <c r="AT34" s="138">
        <v>0</v>
      </c>
      <c r="AU34" s="127">
        <v>0</v>
      </c>
      <c r="AV34" s="127">
        <v>0</v>
      </c>
      <c r="AW34" s="127">
        <v>0</v>
      </c>
      <c r="AX34" s="127">
        <v>0</v>
      </c>
      <c r="AY34" s="129">
        <v>0</v>
      </c>
    </row>
    <row r="35" spans="1:51" ht="13.5">
      <c r="A35" s="316" t="s">
        <v>413</v>
      </c>
      <c r="B35" s="149">
        <f>SUM(B26:B34)</f>
        <v>0</v>
      </c>
      <c r="C35" s="249">
        <f t="shared" ref="C35:AY35" si="2">SUM(C26:C34)</f>
        <v>0</v>
      </c>
      <c r="D35" s="139">
        <f t="shared" si="2"/>
        <v>0</v>
      </c>
      <c r="E35" s="130">
        <f t="shared" si="2"/>
        <v>0</v>
      </c>
      <c r="F35" s="130">
        <f t="shared" si="2"/>
        <v>0</v>
      </c>
      <c r="G35" s="130">
        <f t="shared" si="2"/>
        <v>0</v>
      </c>
      <c r="H35" s="130">
        <f t="shared" si="2"/>
        <v>0</v>
      </c>
      <c r="I35" s="130">
        <f t="shared" si="2"/>
        <v>0</v>
      </c>
      <c r="J35" s="130">
        <f t="shared" si="2"/>
        <v>0</v>
      </c>
      <c r="K35" s="130">
        <f t="shared" si="2"/>
        <v>0</v>
      </c>
      <c r="L35" s="130">
        <f t="shared" si="2"/>
        <v>0</v>
      </c>
      <c r="M35" s="130">
        <f t="shared" si="2"/>
        <v>0</v>
      </c>
      <c r="N35" s="130">
        <f t="shared" si="2"/>
        <v>0</v>
      </c>
      <c r="O35" s="130">
        <f t="shared" si="2"/>
        <v>0</v>
      </c>
      <c r="P35" s="130">
        <f t="shared" si="2"/>
        <v>0</v>
      </c>
      <c r="Q35" s="130">
        <f t="shared" si="2"/>
        <v>0</v>
      </c>
      <c r="R35" s="130">
        <f t="shared" si="2"/>
        <v>0</v>
      </c>
      <c r="S35" s="130">
        <f t="shared" si="2"/>
        <v>0</v>
      </c>
      <c r="T35" s="130">
        <f t="shared" si="2"/>
        <v>0</v>
      </c>
      <c r="U35" s="130">
        <f t="shared" si="2"/>
        <v>0</v>
      </c>
      <c r="V35" s="130">
        <f t="shared" si="2"/>
        <v>0</v>
      </c>
      <c r="W35" s="130">
        <f t="shared" si="2"/>
        <v>0</v>
      </c>
      <c r="X35" s="130">
        <f t="shared" si="2"/>
        <v>0</v>
      </c>
      <c r="Y35" s="130">
        <f t="shared" si="2"/>
        <v>0</v>
      </c>
      <c r="Z35" s="130">
        <f t="shared" si="2"/>
        <v>0</v>
      </c>
      <c r="AA35" s="130">
        <f t="shared" si="2"/>
        <v>0</v>
      </c>
      <c r="AB35" s="130">
        <f t="shared" si="2"/>
        <v>0</v>
      </c>
      <c r="AC35" s="130">
        <f t="shared" si="2"/>
        <v>0</v>
      </c>
      <c r="AD35" s="130">
        <f t="shared" si="2"/>
        <v>0</v>
      </c>
      <c r="AE35" s="141">
        <f t="shared" si="2"/>
        <v>0</v>
      </c>
      <c r="AF35" s="135">
        <f t="shared" si="2"/>
        <v>0</v>
      </c>
      <c r="AG35" s="130">
        <f t="shared" si="2"/>
        <v>0</v>
      </c>
      <c r="AH35" s="130">
        <f t="shared" si="2"/>
        <v>0</v>
      </c>
      <c r="AI35" s="130">
        <f t="shared" si="2"/>
        <v>0</v>
      </c>
      <c r="AJ35" s="130">
        <f t="shared" si="2"/>
        <v>0</v>
      </c>
      <c r="AK35" s="130">
        <f t="shared" si="2"/>
        <v>0</v>
      </c>
      <c r="AL35" s="130">
        <f t="shared" si="2"/>
        <v>0</v>
      </c>
      <c r="AM35" s="130">
        <f t="shared" si="2"/>
        <v>0</v>
      </c>
      <c r="AN35" s="130">
        <f t="shared" si="2"/>
        <v>0</v>
      </c>
      <c r="AO35" s="141">
        <f t="shared" si="2"/>
        <v>0</v>
      </c>
      <c r="AP35" s="135">
        <f t="shared" si="2"/>
        <v>0</v>
      </c>
      <c r="AQ35" s="130">
        <f t="shared" si="2"/>
        <v>0</v>
      </c>
      <c r="AR35" s="130">
        <f t="shared" si="2"/>
        <v>0</v>
      </c>
      <c r="AS35" s="144">
        <f t="shared" si="2"/>
        <v>0</v>
      </c>
      <c r="AT35" s="139">
        <f t="shared" si="2"/>
        <v>0</v>
      </c>
      <c r="AU35" s="130">
        <f t="shared" si="2"/>
        <v>0</v>
      </c>
      <c r="AV35" s="130">
        <f t="shared" si="2"/>
        <v>0</v>
      </c>
      <c r="AW35" s="130">
        <f t="shared" si="2"/>
        <v>0</v>
      </c>
      <c r="AX35" s="130">
        <f t="shared" si="2"/>
        <v>0</v>
      </c>
      <c r="AY35" s="141">
        <f t="shared" si="2"/>
        <v>0</v>
      </c>
    </row>
    <row r="36" spans="1:51">
      <c r="A36" s="312" t="s">
        <v>414</v>
      </c>
      <c r="B36" s="148">
        <v>0</v>
      </c>
      <c r="C36" s="248">
        <v>0</v>
      </c>
      <c r="D36" s="138">
        <v>0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9">
        <v>0</v>
      </c>
      <c r="AF36" s="134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9">
        <v>0</v>
      </c>
      <c r="AP36" s="134">
        <v>0</v>
      </c>
      <c r="AQ36" s="127">
        <v>0</v>
      </c>
      <c r="AR36" s="127">
        <v>0</v>
      </c>
      <c r="AS36" s="143">
        <v>0</v>
      </c>
      <c r="AT36" s="138">
        <v>0</v>
      </c>
      <c r="AU36" s="127">
        <v>0</v>
      </c>
      <c r="AV36" s="127">
        <v>0</v>
      </c>
      <c r="AW36" s="127">
        <v>0</v>
      </c>
      <c r="AX36" s="127">
        <v>0</v>
      </c>
      <c r="AY36" s="129">
        <v>0</v>
      </c>
    </row>
    <row r="37" spans="1:51">
      <c r="A37" s="312" t="s">
        <v>415</v>
      </c>
      <c r="B37" s="148">
        <v>0</v>
      </c>
      <c r="C37" s="248">
        <v>0</v>
      </c>
      <c r="D37" s="138">
        <v>0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9">
        <v>0</v>
      </c>
      <c r="AF37" s="134">
        <v>0</v>
      </c>
      <c r="AG37" s="127">
        <v>0</v>
      </c>
      <c r="AH37" s="127">
        <v>0</v>
      </c>
      <c r="AI37" s="127">
        <v>0</v>
      </c>
      <c r="AJ37" s="127">
        <v>0</v>
      </c>
      <c r="AK37" s="127">
        <v>0</v>
      </c>
      <c r="AL37" s="127">
        <v>0</v>
      </c>
      <c r="AM37" s="127">
        <v>0</v>
      </c>
      <c r="AN37" s="127">
        <v>0</v>
      </c>
      <c r="AO37" s="129">
        <v>0</v>
      </c>
      <c r="AP37" s="134">
        <v>0</v>
      </c>
      <c r="AQ37" s="127">
        <v>0</v>
      </c>
      <c r="AR37" s="127">
        <v>0</v>
      </c>
      <c r="AS37" s="143">
        <v>0</v>
      </c>
      <c r="AT37" s="138">
        <v>0</v>
      </c>
      <c r="AU37" s="127">
        <v>0</v>
      </c>
      <c r="AV37" s="127">
        <v>0</v>
      </c>
      <c r="AW37" s="127">
        <v>0</v>
      </c>
      <c r="AX37" s="127">
        <v>0</v>
      </c>
      <c r="AY37" s="129">
        <v>0</v>
      </c>
    </row>
    <row r="38" spans="1:51">
      <c r="A38" s="312" t="s">
        <v>416</v>
      </c>
      <c r="B38" s="148">
        <v>0</v>
      </c>
      <c r="C38" s="248">
        <v>0</v>
      </c>
      <c r="D38" s="138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9">
        <v>0</v>
      </c>
      <c r="AF38" s="134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9">
        <v>0</v>
      </c>
      <c r="AP38" s="134">
        <v>0</v>
      </c>
      <c r="AQ38" s="127">
        <v>0</v>
      </c>
      <c r="AR38" s="127">
        <v>0</v>
      </c>
      <c r="AS38" s="143">
        <v>0</v>
      </c>
      <c r="AT38" s="138">
        <v>0</v>
      </c>
      <c r="AU38" s="127">
        <v>0</v>
      </c>
      <c r="AV38" s="127">
        <v>0</v>
      </c>
      <c r="AW38" s="127">
        <v>0</v>
      </c>
      <c r="AX38" s="127">
        <v>0</v>
      </c>
      <c r="AY38" s="129">
        <v>0</v>
      </c>
    </row>
    <row r="39" spans="1:51">
      <c r="A39" s="312" t="s">
        <v>417</v>
      </c>
      <c r="B39" s="148">
        <v>0</v>
      </c>
      <c r="C39" s="248">
        <v>0</v>
      </c>
      <c r="D39" s="138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9">
        <v>0</v>
      </c>
      <c r="AF39" s="134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9">
        <v>0</v>
      </c>
      <c r="AP39" s="134">
        <v>0</v>
      </c>
      <c r="AQ39" s="127">
        <v>0</v>
      </c>
      <c r="AR39" s="127">
        <v>0</v>
      </c>
      <c r="AS39" s="143">
        <v>0</v>
      </c>
      <c r="AT39" s="138">
        <v>0</v>
      </c>
      <c r="AU39" s="127">
        <v>0</v>
      </c>
      <c r="AV39" s="127">
        <v>0</v>
      </c>
      <c r="AW39" s="127">
        <v>0</v>
      </c>
      <c r="AX39" s="127">
        <v>0</v>
      </c>
      <c r="AY39" s="129">
        <v>0</v>
      </c>
    </row>
    <row r="40" spans="1:51">
      <c r="A40" s="312" t="s">
        <v>418</v>
      </c>
      <c r="B40" s="148">
        <v>0</v>
      </c>
      <c r="C40" s="248">
        <v>0</v>
      </c>
      <c r="D40" s="138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9">
        <v>0</v>
      </c>
      <c r="AF40" s="134">
        <v>0</v>
      </c>
      <c r="AG40" s="127">
        <v>0</v>
      </c>
      <c r="AH40" s="127">
        <v>0</v>
      </c>
      <c r="AI40" s="127">
        <v>0</v>
      </c>
      <c r="AJ40" s="127">
        <v>0</v>
      </c>
      <c r="AK40" s="127">
        <v>0</v>
      </c>
      <c r="AL40" s="127">
        <v>0</v>
      </c>
      <c r="AM40" s="127">
        <v>0</v>
      </c>
      <c r="AN40" s="127">
        <v>0</v>
      </c>
      <c r="AO40" s="129">
        <v>0</v>
      </c>
      <c r="AP40" s="134">
        <v>0</v>
      </c>
      <c r="AQ40" s="127">
        <v>0</v>
      </c>
      <c r="AR40" s="127">
        <v>0</v>
      </c>
      <c r="AS40" s="143">
        <v>0</v>
      </c>
      <c r="AT40" s="138">
        <v>0</v>
      </c>
      <c r="AU40" s="127">
        <v>0</v>
      </c>
      <c r="AV40" s="127">
        <v>0</v>
      </c>
      <c r="AW40" s="127">
        <v>0</v>
      </c>
      <c r="AX40" s="127">
        <v>0</v>
      </c>
      <c r="AY40" s="129">
        <v>0</v>
      </c>
    </row>
    <row r="41" spans="1:51">
      <c r="A41" s="312" t="s">
        <v>419</v>
      </c>
      <c r="B41" s="148">
        <v>0</v>
      </c>
      <c r="C41" s="248">
        <v>0</v>
      </c>
      <c r="D41" s="138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9">
        <v>0</v>
      </c>
      <c r="AF41" s="134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9">
        <v>0</v>
      </c>
      <c r="AP41" s="134">
        <v>0</v>
      </c>
      <c r="AQ41" s="127">
        <v>0</v>
      </c>
      <c r="AR41" s="127">
        <v>0</v>
      </c>
      <c r="AS41" s="143">
        <v>0</v>
      </c>
      <c r="AT41" s="138">
        <v>0</v>
      </c>
      <c r="AU41" s="127">
        <v>0</v>
      </c>
      <c r="AV41" s="127">
        <v>0</v>
      </c>
      <c r="AW41" s="127">
        <v>0</v>
      </c>
      <c r="AX41" s="127">
        <v>0</v>
      </c>
      <c r="AY41" s="129">
        <v>0</v>
      </c>
    </row>
    <row r="42" spans="1:51">
      <c r="A42" s="312" t="s">
        <v>420</v>
      </c>
      <c r="B42" s="148">
        <v>0</v>
      </c>
      <c r="C42" s="248">
        <v>0</v>
      </c>
      <c r="D42" s="138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9">
        <v>0</v>
      </c>
      <c r="AF42" s="134">
        <v>0</v>
      </c>
      <c r="AG42" s="127">
        <v>0</v>
      </c>
      <c r="AH42" s="127">
        <v>0</v>
      </c>
      <c r="AI42" s="127">
        <v>0</v>
      </c>
      <c r="AJ42" s="127">
        <v>0</v>
      </c>
      <c r="AK42" s="127">
        <v>0</v>
      </c>
      <c r="AL42" s="127">
        <v>0</v>
      </c>
      <c r="AM42" s="127">
        <v>0</v>
      </c>
      <c r="AN42" s="127">
        <v>0</v>
      </c>
      <c r="AO42" s="129">
        <v>0</v>
      </c>
      <c r="AP42" s="134">
        <v>0</v>
      </c>
      <c r="AQ42" s="127">
        <v>0</v>
      </c>
      <c r="AR42" s="127">
        <v>0</v>
      </c>
      <c r="AS42" s="143">
        <v>0</v>
      </c>
      <c r="AT42" s="138">
        <v>0</v>
      </c>
      <c r="AU42" s="127">
        <v>0</v>
      </c>
      <c r="AV42" s="127">
        <v>0</v>
      </c>
      <c r="AW42" s="127">
        <v>0</v>
      </c>
      <c r="AX42" s="127">
        <v>0</v>
      </c>
      <c r="AY42" s="129">
        <v>0</v>
      </c>
    </row>
    <row r="43" spans="1:51" ht="13.5">
      <c r="A43" s="316" t="s">
        <v>421</v>
      </c>
      <c r="B43" s="149">
        <f>SUM(B36:B42)</f>
        <v>0</v>
      </c>
      <c r="C43" s="249">
        <f t="shared" ref="C43:AY43" si="3">SUM(C36:C42)</f>
        <v>0</v>
      </c>
      <c r="D43" s="139">
        <f t="shared" si="3"/>
        <v>0</v>
      </c>
      <c r="E43" s="130">
        <f t="shared" si="3"/>
        <v>0</v>
      </c>
      <c r="F43" s="130">
        <f t="shared" si="3"/>
        <v>0</v>
      </c>
      <c r="G43" s="130">
        <f t="shared" si="3"/>
        <v>0</v>
      </c>
      <c r="H43" s="130">
        <f t="shared" si="3"/>
        <v>0</v>
      </c>
      <c r="I43" s="130">
        <f t="shared" si="3"/>
        <v>0</v>
      </c>
      <c r="J43" s="130">
        <f t="shared" si="3"/>
        <v>0</v>
      </c>
      <c r="K43" s="130">
        <f t="shared" si="3"/>
        <v>0</v>
      </c>
      <c r="L43" s="130">
        <f t="shared" si="3"/>
        <v>0</v>
      </c>
      <c r="M43" s="130">
        <f t="shared" si="3"/>
        <v>0</v>
      </c>
      <c r="N43" s="130">
        <f t="shared" si="3"/>
        <v>0</v>
      </c>
      <c r="O43" s="130">
        <f t="shared" si="3"/>
        <v>0</v>
      </c>
      <c r="P43" s="130">
        <f t="shared" si="3"/>
        <v>0</v>
      </c>
      <c r="Q43" s="130">
        <f t="shared" si="3"/>
        <v>0</v>
      </c>
      <c r="R43" s="130">
        <f t="shared" si="3"/>
        <v>0</v>
      </c>
      <c r="S43" s="130">
        <f t="shared" si="3"/>
        <v>0</v>
      </c>
      <c r="T43" s="130">
        <f t="shared" si="3"/>
        <v>0</v>
      </c>
      <c r="U43" s="130">
        <f t="shared" si="3"/>
        <v>0</v>
      </c>
      <c r="V43" s="130">
        <f t="shared" si="3"/>
        <v>0</v>
      </c>
      <c r="W43" s="130">
        <f t="shared" si="3"/>
        <v>0</v>
      </c>
      <c r="X43" s="130">
        <f t="shared" si="3"/>
        <v>0</v>
      </c>
      <c r="Y43" s="130">
        <f t="shared" si="3"/>
        <v>0</v>
      </c>
      <c r="Z43" s="130">
        <f t="shared" si="3"/>
        <v>0</v>
      </c>
      <c r="AA43" s="130">
        <f t="shared" si="3"/>
        <v>0</v>
      </c>
      <c r="AB43" s="130">
        <f t="shared" si="3"/>
        <v>0</v>
      </c>
      <c r="AC43" s="130">
        <f t="shared" si="3"/>
        <v>0</v>
      </c>
      <c r="AD43" s="130">
        <f t="shared" si="3"/>
        <v>0</v>
      </c>
      <c r="AE43" s="141">
        <f t="shared" si="3"/>
        <v>0</v>
      </c>
      <c r="AF43" s="135">
        <f t="shared" si="3"/>
        <v>0</v>
      </c>
      <c r="AG43" s="130">
        <f t="shared" si="3"/>
        <v>0</v>
      </c>
      <c r="AH43" s="130">
        <f t="shared" si="3"/>
        <v>0</v>
      </c>
      <c r="AI43" s="130">
        <f t="shared" si="3"/>
        <v>0</v>
      </c>
      <c r="AJ43" s="130">
        <f t="shared" si="3"/>
        <v>0</v>
      </c>
      <c r="AK43" s="130">
        <f t="shared" si="3"/>
        <v>0</v>
      </c>
      <c r="AL43" s="130">
        <f t="shared" si="3"/>
        <v>0</v>
      </c>
      <c r="AM43" s="130">
        <f t="shared" si="3"/>
        <v>0</v>
      </c>
      <c r="AN43" s="130">
        <f t="shared" si="3"/>
        <v>0</v>
      </c>
      <c r="AO43" s="141">
        <f t="shared" si="3"/>
        <v>0</v>
      </c>
      <c r="AP43" s="135">
        <f t="shared" si="3"/>
        <v>0</v>
      </c>
      <c r="AQ43" s="130">
        <f t="shared" si="3"/>
        <v>0</v>
      </c>
      <c r="AR43" s="130">
        <f t="shared" si="3"/>
        <v>0</v>
      </c>
      <c r="AS43" s="144">
        <f t="shared" si="3"/>
        <v>0</v>
      </c>
      <c r="AT43" s="139">
        <f t="shared" si="3"/>
        <v>0</v>
      </c>
      <c r="AU43" s="130">
        <f t="shared" si="3"/>
        <v>0</v>
      </c>
      <c r="AV43" s="130">
        <f t="shared" si="3"/>
        <v>0</v>
      </c>
      <c r="AW43" s="130">
        <f t="shared" si="3"/>
        <v>0</v>
      </c>
      <c r="AX43" s="130">
        <f t="shared" si="3"/>
        <v>0</v>
      </c>
      <c r="AY43" s="141">
        <f t="shared" si="3"/>
        <v>0</v>
      </c>
    </row>
    <row r="44" spans="1:51">
      <c r="A44" s="312" t="s">
        <v>422</v>
      </c>
      <c r="B44" s="148">
        <v>0</v>
      </c>
      <c r="C44" s="248">
        <v>0</v>
      </c>
      <c r="D44" s="138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9">
        <v>0</v>
      </c>
      <c r="AF44" s="134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9">
        <v>0</v>
      </c>
      <c r="AP44" s="134">
        <v>0</v>
      </c>
      <c r="AQ44" s="127">
        <v>0</v>
      </c>
      <c r="AR44" s="127">
        <v>0</v>
      </c>
      <c r="AS44" s="143">
        <v>0</v>
      </c>
      <c r="AT44" s="138">
        <v>0</v>
      </c>
      <c r="AU44" s="127">
        <v>0</v>
      </c>
      <c r="AV44" s="127">
        <v>0</v>
      </c>
      <c r="AW44" s="127">
        <v>0</v>
      </c>
      <c r="AX44" s="127">
        <v>0</v>
      </c>
      <c r="AY44" s="129">
        <v>0</v>
      </c>
    </row>
    <row r="45" spans="1:51">
      <c r="A45" s="312" t="s">
        <v>423</v>
      </c>
      <c r="B45" s="148">
        <v>0</v>
      </c>
      <c r="C45" s="248">
        <v>0</v>
      </c>
      <c r="D45" s="138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>
        <v>0</v>
      </c>
      <c r="AB45" s="127">
        <v>0</v>
      </c>
      <c r="AC45" s="127">
        <v>0</v>
      </c>
      <c r="AD45" s="127">
        <v>0</v>
      </c>
      <c r="AE45" s="129">
        <v>0</v>
      </c>
      <c r="AF45" s="134">
        <v>0</v>
      </c>
      <c r="AG45" s="127">
        <v>0</v>
      </c>
      <c r="AH45" s="127">
        <v>0</v>
      </c>
      <c r="AI45" s="127">
        <v>0</v>
      </c>
      <c r="AJ45" s="127">
        <v>0</v>
      </c>
      <c r="AK45" s="127">
        <v>0</v>
      </c>
      <c r="AL45" s="127">
        <v>0</v>
      </c>
      <c r="AM45" s="127">
        <v>0</v>
      </c>
      <c r="AN45" s="127">
        <v>0</v>
      </c>
      <c r="AO45" s="129">
        <v>0</v>
      </c>
      <c r="AP45" s="134">
        <v>0</v>
      </c>
      <c r="AQ45" s="127">
        <v>0</v>
      </c>
      <c r="AR45" s="127">
        <v>0</v>
      </c>
      <c r="AS45" s="143">
        <v>0</v>
      </c>
      <c r="AT45" s="138">
        <v>0</v>
      </c>
      <c r="AU45" s="127">
        <v>0</v>
      </c>
      <c r="AV45" s="127">
        <v>0</v>
      </c>
      <c r="AW45" s="127">
        <v>0</v>
      </c>
      <c r="AX45" s="127">
        <v>0</v>
      </c>
      <c r="AY45" s="129">
        <v>0</v>
      </c>
    </row>
    <row r="46" spans="1:51">
      <c r="A46" s="312" t="s">
        <v>424</v>
      </c>
      <c r="B46" s="148">
        <v>0</v>
      </c>
      <c r="C46" s="248">
        <v>0</v>
      </c>
      <c r="D46" s="138">
        <v>0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0</v>
      </c>
      <c r="V46" s="127">
        <v>0</v>
      </c>
      <c r="W46" s="127">
        <v>0</v>
      </c>
      <c r="X46" s="127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0</v>
      </c>
      <c r="AE46" s="129">
        <v>0</v>
      </c>
      <c r="AF46" s="134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7">
        <v>0</v>
      </c>
      <c r="AN46" s="127">
        <v>0</v>
      </c>
      <c r="AO46" s="129">
        <v>0</v>
      </c>
      <c r="AP46" s="134">
        <v>0</v>
      </c>
      <c r="AQ46" s="127">
        <v>0</v>
      </c>
      <c r="AR46" s="127">
        <v>0</v>
      </c>
      <c r="AS46" s="143">
        <v>0</v>
      </c>
      <c r="AT46" s="138">
        <v>0</v>
      </c>
      <c r="AU46" s="127">
        <v>0</v>
      </c>
      <c r="AV46" s="127">
        <v>0</v>
      </c>
      <c r="AW46" s="127">
        <v>0</v>
      </c>
      <c r="AX46" s="127">
        <v>0</v>
      </c>
      <c r="AY46" s="129">
        <v>0</v>
      </c>
    </row>
    <row r="47" spans="1:51">
      <c r="A47" s="312" t="s">
        <v>425</v>
      </c>
      <c r="B47" s="148">
        <v>0</v>
      </c>
      <c r="C47" s="248">
        <v>0</v>
      </c>
      <c r="D47" s="138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0</v>
      </c>
      <c r="AE47" s="129">
        <v>0</v>
      </c>
      <c r="AF47" s="134">
        <v>0</v>
      </c>
      <c r="AG47" s="127">
        <v>0</v>
      </c>
      <c r="AH47" s="127">
        <v>0</v>
      </c>
      <c r="AI47" s="127">
        <v>0</v>
      </c>
      <c r="AJ47" s="127">
        <v>0</v>
      </c>
      <c r="AK47" s="127">
        <v>0</v>
      </c>
      <c r="AL47" s="127">
        <v>0</v>
      </c>
      <c r="AM47" s="127">
        <v>0</v>
      </c>
      <c r="AN47" s="127">
        <v>0</v>
      </c>
      <c r="AO47" s="129">
        <v>0</v>
      </c>
      <c r="AP47" s="134">
        <v>0</v>
      </c>
      <c r="AQ47" s="127">
        <v>0</v>
      </c>
      <c r="AR47" s="127">
        <v>0</v>
      </c>
      <c r="AS47" s="143">
        <v>0</v>
      </c>
      <c r="AT47" s="138">
        <v>0</v>
      </c>
      <c r="AU47" s="127">
        <v>0</v>
      </c>
      <c r="AV47" s="127">
        <v>0</v>
      </c>
      <c r="AW47" s="127">
        <v>0</v>
      </c>
      <c r="AX47" s="127">
        <v>0</v>
      </c>
      <c r="AY47" s="129">
        <v>0</v>
      </c>
    </row>
    <row r="48" spans="1:51">
      <c r="A48" s="312" t="s">
        <v>426</v>
      </c>
      <c r="B48" s="148">
        <v>0</v>
      </c>
      <c r="C48" s="248">
        <v>0</v>
      </c>
      <c r="D48" s="138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7">
        <v>0</v>
      </c>
      <c r="W48" s="127">
        <v>0</v>
      </c>
      <c r="X48" s="127">
        <v>0</v>
      </c>
      <c r="Y48" s="127">
        <v>0</v>
      </c>
      <c r="Z48" s="127">
        <v>0</v>
      </c>
      <c r="AA48" s="127">
        <v>0</v>
      </c>
      <c r="AB48" s="127">
        <v>0</v>
      </c>
      <c r="AC48" s="127">
        <v>0</v>
      </c>
      <c r="AD48" s="127">
        <v>0</v>
      </c>
      <c r="AE48" s="129">
        <v>0</v>
      </c>
      <c r="AF48" s="134">
        <v>0</v>
      </c>
      <c r="AG48" s="127">
        <v>0</v>
      </c>
      <c r="AH48" s="127">
        <v>0</v>
      </c>
      <c r="AI48" s="127">
        <v>0</v>
      </c>
      <c r="AJ48" s="127">
        <v>0</v>
      </c>
      <c r="AK48" s="127">
        <v>0</v>
      </c>
      <c r="AL48" s="127">
        <v>0</v>
      </c>
      <c r="AM48" s="127">
        <v>0</v>
      </c>
      <c r="AN48" s="127">
        <v>0</v>
      </c>
      <c r="AO48" s="129">
        <v>0</v>
      </c>
      <c r="AP48" s="134">
        <v>0</v>
      </c>
      <c r="AQ48" s="127">
        <v>0</v>
      </c>
      <c r="AR48" s="127">
        <v>0</v>
      </c>
      <c r="AS48" s="143">
        <v>0</v>
      </c>
      <c r="AT48" s="138">
        <v>0</v>
      </c>
      <c r="AU48" s="127">
        <v>1</v>
      </c>
      <c r="AV48" s="127">
        <v>4</v>
      </c>
      <c r="AW48" s="127">
        <v>8</v>
      </c>
      <c r="AX48" s="127">
        <v>0</v>
      </c>
      <c r="AY48" s="129">
        <v>0</v>
      </c>
    </row>
    <row r="49" spans="1:51">
      <c r="A49" s="312" t="s">
        <v>427</v>
      </c>
      <c r="B49" s="148">
        <v>0</v>
      </c>
      <c r="C49" s="248">
        <v>0</v>
      </c>
      <c r="D49" s="138">
        <v>0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7">
        <v>0</v>
      </c>
      <c r="Q49" s="127">
        <v>0</v>
      </c>
      <c r="R49" s="127">
        <v>0</v>
      </c>
      <c r="S49" s="127">
        <v>0</v>
      </c>
      <c r="T49" s="127">
        <v>0</v>
      </c>
      <c r="U49" s="127">
        <v>0</v>
      </c>
      <c r="V49" s="127">
        <v>0</v>
      </c>
      <c r="W49" s="127">
        <v>0</v>
      </c>
      <c r="X49" s="127">
        <v>0</v>
      </c>
      <c r="Y49" s="127">
        <v>0</v>
      </c>
      <c r="Z49" s="127">
        <v>0</v>
      </c>
      <c r="AA49" s="127">
        <v>0</v>
      </c>
      <c r="AB49" s="127">
        <v>0</v>
      </c>
      <c r="AC49" s="127">
        <v>0</v>
      </c>
      <c r="AD49" s="127">
        <v>0</v>
      </c>
      <c r="AE49" s="129">
        <v>0</v>
      </c>
      <c r="AF49" s="134">
        <v>0</v>
      </c>
      <c r="AG49" s="127">
        <v>0</v>
      </c>
      <c r="AH49" s="127">
        <v>0</v>
      </c>
      <c r="AI49" s="127">
        <v>0</v>
      </c>
      <c r="AJ49" s="127">
        <v>0</v>
      </c>
      <c r="AK49" s="127">
        <v>0</v>
      </c>
      <c r="AL49" s="127">
        <v>0</v>
      </c>
      <c r="AM49" s="127">
        <v>0</v>
      </c>
      <c r="AN49" s="127">
        <v>0</v>
      </c>
      <c r="AO49" s="129">
        <v>0</v>
      </c>
      <c r="AP49" s="134">
        <v>0</v>
      </c>
      <c r="AQ49" s="127">
        <v>0</v>
      </c>
      <c r="AR49" s="127">
        <v>0</v>
      </c>
      <c r="AS49" s="143">
        <v>0</v>
      </c>
      <c r="AT49" s="138">
        <v>0</v>
      </c>
      <c r="AU49" s="127">
        <v>0</v>
      </c>
      <c r="AV49" s="127">
        <v>0</v>
      </c>
      <c r="AW49" s="127">
        <v>0</v>
      </c>
      <c r="AX49" s="127">
        <v>0</v>
      </c>
      <c r="AY49" s="129">
        <v>0</v>
      </c>
    </row>
    <row r="50" spans="1:51">
      <c r="A50" s="312" t="s">
        <v>428</v>
      </c>
      <c r="B50" s="148">
        <v>0</v>
      </c>
      <c r="C50" s="248">
        <v>0</v>
      </c>
      <c r="D50" s="138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9">
        <v>0</v>
      </c>
      <c r="AF50" s="134">
        <v>0</v>
      </c>
      <c r="AG50" s="127">
        <v>0</v>
      </c>
      <c r="AH50" s="127">
        <v>0</v>
      </c>
      <c r="AI50" s="127">
        <v>0</v>
      </c>
      <c r="AJ50" s="127">
        <v>0</v>
      </c>
      <c r="AK50" s="127">
        <v>0</v>
      </c>
      <c r="AL50" s="127">
        <v>0</v>
      </c>
      <c r="AM50" s="127">
        <v>0</v>
      </c>
      <c r="AN50" s="127">
        <v>0</v>
      </c>
      <c r="AO50" s="129">
        <v>0</v>
      </c>
      <c r="AP50" s="134">
        <v>0</v>
      </c>
      <c r="AQ50" s="127">
        <v>0</v>
      </c>
      <c r="AR50" s="127">
        <v>0</v>
      </c>
      <c r="AS50" s="143">
        <v>0</v>
      </c>
      <c r="AT50" s="138">
        <v>0</v>
      </c>
      <c r="AU50" s="127">
        <v>0</v>
      </c>
      <c r="AV50" s="127">
        <v>0</v>
      </c>
      <c r="AW50" s="127">
        <v>0</v>
      </c>
      <c r="AX50" s="127">
        <v>0</v>
      </c>
      <c r="AY50" s="129">
        <v>0</v>
      </c>
    </row>
    <row r="51" spans="1:51">
      <c r="A51" s="312" t="s">
        <v>429</v>
      </c>
      <c r="B51" s="148">
        <v>0</v>
      </c>
      <c r="C51" s="248">
        <v>0</v>
      </c>
      <c r="D51" s="138">
        <v>0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27">
        <v>0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B51" s="127">
        <v>0</v>
      </c>
      <c r="AC51" s="127">
        <v>0</v>
      </c>
      <c r="AD51" s="127">
        <v>0</v>
      </c>
      <c r="AE51" s="129">
        <v>0</v>
      </c>
      <c r="AF51" s="134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9">
        <v>0</v>
      </c>
      <c r="AP51" s="134">
        <v>0</v>
      </c>
      <c r="AQ51" s="127">
        <v>0</v>
      </c>
      <c r="AR51" s="127">
        <v>0</v>
      </c>
      <c r="AS51" s="143">
        <v>0</v>
      </c>
      <c r="AT51" s="138">
        <v>0</v>
      </c>
      <c r="AU51" s="127">
        <v>0</v>
      </c>
      <c r="AV51" s="127">
        <v>0</v>
      </c>
      <c r="AW51" s="127">
        <v>0</v>
      </c>
      <c r="AX51" s="127">
        <v>0</v>
      </c>
      <c r="AY51" s="129">
        <v>0</v>
      </c>
    </row>
    <row r="52" spans="1:51">
      <c r="A52" s="312" t="s">
        <v>430</v>
      </c>
      <c r="B52" s="148">
        <v>0</v>
      </c>
      <c r="C52" s="248">
        <v>0</v>
      </c>
      <c r="D52" s="138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127">
        <v>0</v>
      </c>
      <c r="AC52" s="127">
        <v>0</v>
      </c>
      <c r="AD52" s="127">
        <v>0</v>
      </c>
      <c r="AE52" s="129">
        <v>0</v>
      </c>
      <c r="AF52" s="134">
        <v>0</v>
      </c>
      <c r="AG52" s="127">
        <v>0</v>
      </c>
      <c r="AH52" s="127">
        <v>0</v>
      </c>
      <c r="AI52" s="127">
        <v>0</v>
      </c>
      <c r="AJ52" s="127">
        <v>0</v>
      </c>
      <c r="AK52" s="127">
        <v>0</v>
      </c>
      <c r="AL52" s="127">
        <v>0</v>
      </c>
      <c r="AM52" s="127">
        <v>0</v>
      </c>
      <c r="AN52" s="127">
        <v>0</v>
      </c>
      <c r="AO52" s="129">
        <v>0</v>
      </c>
      <c r="AP52" s="134">
        <v>0</v>
      </c>
      <c r="AQ52" s="127">
        <v>0</v>
      </c>
      <c r="AR52" s="127">
        <v>0</v>
      </c>
      <c r="AS52" s="143">
        <v>0</v>
      </c>
      <c r="AT52" s="138">
        <v>0</v>
      </c>
      <c r="AU52" s="127">
        <v>0</v>
      </c>
      <c r="AV52" s="127">
        <v>0</v>
      </c>
      <c r="AW52" s="127">
        <v>0</v>
      </c>
      <c r="AX52" s="127">
        <v>0</v>
      </c>
      <c r="AY52" s="129">
        <v>0</v>
      </c>
    </row>
    <row r="53" spans="1:51">
      <c r="A53" s="312" t="s">
        <v>431</v>
      </c>
      <c r="B53" s="148">
        <v>0</v>
      </c>
      <c r="C53" s="248">
        <v>0</v>
      </c>
      <c r="D53" s="138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9">
        <v>0</v>
      </c>
      <c r="AF53" s="134">
        <v>0</v>
      </c>
      <c r="AG53" s="127">
        <v>0</v>
      </c>
      <c r="AH53" s="127">
        <v>0</v>
      </c>
      <c r="AI53" s="127">
        <v>0</v>
      </c>
      <c r="AJ53" s="127">
        <v>0</v>
      </c>
      <c r="AK53" s="127">
        <v>0</v>
      </c>
      <c r="AL53" s="127">
        <v>0</v>
      </c>
      <c r="AM53" s="127">
        <v>0</v>
      </c>
      <c r="AN53" s="127">
        <v>0</v>
      </c>
      <c r="AO53" s="129">
        <v>0</v>
      </c>
      <c r="AP53" s="134">
        <v>0</v>
      </c>
      <c r="AQ53" s="127">
        <v>0</v>
      </c>
      <c r="AR53" s="127">
        <v>0</v>
      </c>
      <c r="AS53" s="143">
        <v>0</v>
      </c>
      <c r="AT53" s="138">
        <v>0</v>
      </c>
      <c r="AU53" s="127">
        <v>0</v>
      </c>
      <c r="AV53" s="127">
        <v>0</v>
      </c>
      <c r="AW53" s="127">
        <v>0</v>
      </c>
      <c r="AX53" s="127">
        <v>0</v>
      </c>
      <c r="AY53" s="129">
        <v>0</v>
      </c>
    </row>
    <row r="54" spans="1:51">
      <c r="A54" s="312" t="s">
        <v>432</v>
      </c>
      <c r="B54" s="148">
        <v>0</v>
      </c>
      <c r="C54" s="248">
        <v>0</v>
      </c>
      <c r="D54" s="138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9">
        <v>0</v>
      </c>
      <c r="AF54" s="134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9">
        <v>0</v>
      </c>
      <c r="AP54" s="134">
        <v>0</v>
      </c>
      <c r="AQ54" s="127">
        <v>0</v>
      </c>
      <c r="AR54" s="127">
        <v>0</v>
      </c>
      <c r="AS54" s="143">
        <v>0</v>
      </c>
      <c r="AT54" s="138">
        <v>0</v>
      </c>
      <c r="AU54" s="127">
        <v>0</v>
      </c>
      <c r="AV54" s="127">
        <v>0</v>
      </c>
      <c r="AW54" s="127">
        <v>0</v>
      </c>
      <c r="AX54" s="127">
        <v>0</v>
      </c>
      <c r="AY54" s="129">
        <v>0</v>
      </c>
    </row>
    <row r="55" spans="1:51" ht="13.5">
      <c r="A55" s="316" t="s">
        <v>433</v>
      </c>
      <c r="B55" s="149">
        <f>SUM(B44:B54)</f>
        <v>0</v>
      </c>
      <c r="C55" s="249">
        <f t="shared" ref="C55:AY55" si="4">SUM(C44:C54)</f>
        <v>0</v>
      </c>
      <c r="D55" s="139">
        <f t="shared" si="4"/>
        <v>0</v>
      </c>
      <c r="E55" s="130">
        <f t="shared" si="4"/>
        <v>0</v>
      </c>
      <c r="F55" s="130">
        <f t="shared" si="4"/>
        <v>0</v>
      </c>
      <c r="G55" s="130">
        <f t="shared" si="4"/>
        <v>0</v>
      </c>
      <c r="H55" s="130">
        <f t="shared" si="4"/>
        <v>0</v>
      </c>
      <c r="I55" s="130">
        <f t="shared" si="4"/>
        <v>0</v>
      </c>
      <c r="J55" s="130">
        <f t="shared" si="4"/>
        <v>0</v>
      </c>
      <c r="K55" s="130">
        <f t="shared" si="4"/>
        <v>0</v>
      </c>
      <c r="L55" s="130">
        <f t="shared" si="4"/>
        <v>0</v>
      </c>
      <c r="M55" s="130">
        <f t="shared" si="4"/>
        <v>0</v>
      </c>
      <c r="N55" s="130">
        <f t="shared" si="4"/>
        <v>0</v>
      </c>
      <c r="O55" s="130">
        <f t="shared" si="4"/>
        <v>0</v>
      </c>
      <c r="P55" s="130">
        <f t="shared" si="4"/>
        <v>0</v>
      </c>
      <c r="Q55" s="130">
        <f t="shared" si="4"/>
        <v>0</v>
      </c>
      <c r="R55" s="130">
        <f t="shared" si="4"/>
        <v>0</v>
      </c>
      <c r="S55" s="130">
        <f t="shared" si="4"/>
        <v>0</v>
      </c>
      <c r="T55" s="130">
        <f t="shared" si="4"/>
        <v>0</v>
      </c>
      <c r="U55" s="130">
        <f t="shared" si="4"/>
        <v>0</v>
      </c>
      <c r="V55" s="130">
        <f t="shared" si="4"/>
        <v>0</v>
      </c>
      <c r="W55" s="130">
        <f t="shared" si="4"/>
        <v>0</v>
      </c>
      <c r="X55" s="130">
        <f t="shared" si="4"/>
        <v>0</v>
      </c>
      <c r="Y55" s="130">
        <f t="shared" si="4"/>
        <v>0</v>
      </c>
      <c r="Z55" s="130">
        <f t="shared" si="4"/>
        <v>0</v>
      </c>
      <c r="AA55" s="130">
        <f t="shared" si="4"/>
        <v>0</v>
      </c>
      <c r="AB55" s="130">
        <f t="shared" si="4"/>
        <v>0</v>
      </c>
      <c r="AC55" s="130">
        <f t="shared" si="4"/>
        <v>0</v>
      </c>
      <c r="AD55" s="130">
        <f t="shared" si="4"/>
        <v>0</v>
      </c>
      <c r="AE55" s="141">
        <f t="shared" si="4"/>
        <v>0</v>
      </c>
      <c r="AF55" s="135">
        <f t="shared" si="4"/>
        <v>0</v>
      </c>
      <c r="AG55" s="130">
        <f t="shared" si="4"/>
        <v>0</v>
      </c>
      <c r="AH55" s="130">
        <f t="shared" si="4"/>
        <v>0</v>
      </c>
      <c r="AI55" s="130">
        <f t="shared" si="4"/>
        <v>0</v>
      </c>
      <c r="AJ55" s="130">
        <f t="shared" si="4"/>
        <v>0</v>
      </c>
      <c r="AK55" s="130">
        <f t="shared" si="4"/>
        <v>0</v>
      </c>
      <c r="AL55" s="130">
        <f t="shared" si="4"/>
        <v>0</v>
      </c>
      <c r="AM55" s="130">
        <f t="shared" si="4"/>
        <v>0</v>
      </c>
      <c r="AN55" s="130">
        <f t="shared" si="4"/>
        <v>0</v>
      </c>
      <c r="AO55" s="141">
        <f t="shared" si="4"/>
        <v>0</v>
      </c>
      <c r="AP55" s="135">
        <f t="shared" si="4"/>
        <v>0</v>
      </c>
      <c r="AQ55" s="130">
        <f t="shared" si="4"/>
        <v>0</v>
      </c>
      <c r="AR55" s="130">
        <f t="shared" si="4"/>
        <v>0</v>
      </c>
      <c r="AS55" s="144">
        <f t="shared" si="4"/>
        <v>0</v>
      </c>
      <c r="AT55" s="139">
        <f t="shared" si="4"/>
        <v>0</v>
      </c>
      <c r="AU55" s="130">
        <f t="shared" si="4"/>
        <v>1</v>
      </c>
      <c r="AV55" s="130">
        <f t="shared" si="4"/>
        <v>4</v>
      </c>
      <c r="AW55" s="130">
        <f t="shared" si="4"/>
        <v>8</v>
      </c>
      <c r="AX55" s="130">
        <f t="shared" si="4"/>
        <v>0</v>
      </c>
      <c r="AY55" s="141">
        <f t="shared" si="4"/>
        <v>0</v>
      </c>
    </row>
    <row r="56" spans="1:51">
      <c r="A56" s="312" t="s">
        <v>434</v>
      </c>
      <c r="B56" s="148">
        <v>0</v>
      </c>
      <c r="C56" s="248">
        <v>0</v>
      </c>
      <c r="D56" s="138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9">
        <v>0</v>
      </c>
      <c r="AF56" s="134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9">
        <v>0</v>
      </c>
      <c r="AP56" s="134">
        <v>0</v>
      </c>
      <c r="AQ56" s="127">
        <v>0</v>
      </c>
      <c r="AR56" s="127">
        <v>0</v>
      </c>
      <c r="AS56" s="143">
        <v>0</v>
      </c>
      <c r="AT56" s="138">
        <v>0</v>
      </c>
      <c r="AU56" s="127">
        <v>5</v>
      </c>
      <c r="AV56" s="127">
        <v>0</v>
      </c>
      <c r="AW56" s="127">
        <v>4</v>
      </c>
      <c r="AX56" s="127">
        <v>0</v>
      </c>
      <c r="AY56" s="129">
        <v>0</v>
      </c>
    </row>
    <row r="57" spans="1:51">
      <c r="A57" s="312" t="s">
        <v>435</v>
      </c>
      <c r="B57" s="148">
        <v>0</v>
      </c>
      <c r="C57" s="248">
        <v>0</v>
      </c>
      <c r="D57" s="138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9">
        <v>0</v>
      </c>
      <c r="AF57" s="134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9">
        <v>0</v>
      </c>
      <c r="AP57" s="134">
        <v>0</v>
      </c>
      <c r="AQ57" s="127">
        <v>0</v>
      </c>
      <c r="AR57" s="127">
        <v>0</v>
      </c>
      <c r="AS57" s="143">
        <v>0</v>
      </c>
      <c r="AT57" s="138">
        <v>0</v>
      </c>
      <c r="AU57" s="127">
        <v>0</v>
      </c>
      <c r="AV57" s="127">
        <v>0</v>
      </c>
      <c r="AW57" s="127">
        <v>0</v>
      </c>
      <c r="AX57" s="127">
        <v>0</v>
      </c>
      <c r="AY57" s="129">
        <v>0</v>
      </c>
    </row>
    <row r="58" spans="1:51">
      <c r="A58" s="312" t="s">
        <v>436</v>
      </c>
      <c r="B58" s="148">
        <v>0</v>
      </c>
      <c r="C58" s="248">
        <v>0</v>
      </c>
      <c r="D58" s="138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9">
        <v>0</v>
      </c>
      <c r="AF58" s="134">
        <v>0</v>
      </c>
      <c r="AG58" s="127">
        <v>0</v>
      </c>
      <c r="AH58" s="127">
        <v>0</v>
      </c>
      <c r="AI58" s="127">
        <v>0</v>
      </c>
      <c r="AJ58" s="127">
        <v>0</v>
      </c>
      <c r="AK58" s="127">
        <v>0</v>
      </c>
      <c r="AL58" s="127">
        <v>0</v>
      </c>
      <c r="AM58" s="127">
        <v>0</v>
      </c>
      <c r="AN58" s="127">
        <v>0</v>
      </c>
      <c r="AO58" s="129">
        <v>0</v>
      </c>
      <c r="AP58" s="134">
        <v>0</v>
      </c>
      <c r="AQ58" s="127">
        <v>0</v>
      </c>
      <c r="AR58" s="127">
        <v>0</v>
      </c>
      <c r="AS58" s="143">
        <v>0</v>
      </c>
      <c r="AT58" s="138">
        <v>0</v>
      </c>
      <c r="AU58" s="127">
        <v>0</v>
      </c>
      <c r="AV58" s="127">
        <v>0</v>
      </c>
      <c r="AW58" s="127">
        <v>0</v>
      </c>
      <c r="AX58" s="127">
        <v>0</v>
      </c>
      <c r="AY58" s="129">
        <v>0</v>
      </c>
    </row>
    <row r="59" spans="1:51">
      <c r="A59" s="312" t="s">
        <v>437</v>
      </c>
      <c r="B59" s="148">
        <v>0</v>
      </c>
      <c r="C59" s="248">
        <v>0</v>
      </c>
      <c r="D59" s="138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9">
        <v>0</v>
      </c>
      <c r="AF59" s="134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9">
        <v>0</v>
      </c>
      <c r="AP59" s="134">
        <v>0</v>
      </c>
      <c r="AQ59" s="127">
        <v>0</v>
      </c>
      <c r="AR59" s="127">
        <v>0</v>
      </c>
      <c r="AS59" s="143">
        <v>0</v>
      </c>
      <c r="AT59" s="138">
        <v>0</v>
      </c>
      <c r="AU59" s="127">
        <v>0</v>
      </c>
      <c r="AV59" s="127">
        <v>0</v>
      </c>
      <c r="AW59" s="127">
        <v>0</v>
      </c>
      <c r="AX59" s="127">
        <v>0</v>
      </c>
      <c r="AY59" s="129">
        <v>0</v>
      </c>
    </row>
    <row r="60" spans="1:51">
      <c r="A60" s="312" t="s">
        <v>438</v>
      </c>
      <c r="B60" s="148">
        <v>0</v>
      </c>
      <c r="C60" s="248">
        <v>0</v>
      </c>
      <c r="D60" s="138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9">
        <v>0</v>
      </c>
      <c r="AF60" s="134">
        <v>0</v>
      </c>
      <c r="AG60" s="127">
        <v>0</v>
      </c>
      <c r="AH60" s="127">
        <v>0</v>
      </c>
      <c r="AI60" s="127">
        <v>0</v>
      </c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29">
        <v>0</v>
      </c>
      <c r="AP60" s="134">
        <v>0</v>
      </c>
      <c r="AQ60" s="127">
        <v>0</v>
      </c>
      <c r="AR60" s="127">
        <v>0</v>
      </c>
      <c r="AS60" s="143">
        <v>0</v>
      </c>
      <c r="AT60" s="138">
        <v>0</v>
      </c>
      <c r="AU60" s="127">
        <v>0</v>
      </c>
      <c r="AV60" s="127">
        <v>0</v>
      </c>
      <c r="AW60" s="127">
        <v>0</v>
      </c>
      <c r="AX60" s="127">
        <v>0</v>
      </c>
      <c r="AY60" s="129">
        <v>0</v>
      </c>
    </row>
    <row r="61" spans="1:51">
      <c r="A61" s="312" t="s">
        <v>439</v>
      </c>
      <c r="B61" s="148">
        <v>0</v>
      </c>
      <c r="C61" s="248">
        <v>0</v>
      </c>
      <c r="D61" s="138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9">
        <v>0</v>
      </c>
      <c r="AF61" s="134">
        <v>0</v>
      </c>
      <c r="AG61" s="127">
        <v>0</v>
      </c>
      <c r="AH61" s="127">
        <v>0</v>
      </c>
      <c r="AI61" s="127">
        <v>0</v>
      </c>
      <c r="AJ61" s="127">
        <v>0</v>
      </c>
      <c r="AK61" s="127">
        <v>0</v>
      </c>
      <c r="AL61" s="127">
        <v>0</v>
      </c>
      <c r="AM61" s="127">
        <v>0</v>
      </c>
      <c r="AN61" s="127">
        <v>0</v>
      </c>
      <c r="AO61" s="129">
        <v>0</v>
      </c>
      <c r="AP61" s="134">
        <v>0</v>
      </c>
      <c r="AQ61" s="127">
        <v>0</v>
      </c>
      <c r="AR61" s="127">
        <v>0</v>
      </c>
      <c r="AS61" s="143">
        <v>0</v>
      </c>
      <c r="AT61" s="138">
        <v>0</v>
      </c>
      <c r="AU61" s="127">
        <v>0</v>
      </c>
      <c r="AV61" s="127">
        <v>0</v>
      </c>
      <c r="AW61" s="127">
        <v>0</v>
      </c>
      <c r="AX61" s="127">
        <v>0</v>
      </c>
      <c r="AY61" s="129">
        <v>0</v>
      </c>
    </row>
    <row r="62" spans="1:51">
      <c r="A62" s="312" t="s">
        <v>440</v>
      </c>
      <c r="B62" s="148">
        <v>0</v>
      </c>
      <c r="C62" s="248">
        <v>0</v>
      </c>
      <c r="D62" s="138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9">
        <v>0</v>
      </c>
      <c r="AF62" s="134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9">
        <v>0</v>
      </c>
      <c r="AP62" s="134">
        <v>0</v>
      </c>
      <c r="AQ62" s="127">
        <v>0</v>
      </c>
      <c r="AR62" s="127">
        <v>0</v>
      </c>
      <c r="AS62" s="143">
        <v>0</v>
      </c>
      <c r="AT62" s="138">
        <v>0</v>
      </c>
      <c r="AU62" s="127">
        <v>0</v>
      </c>
      <c r="AV62" s="127">
        <v>0</v>
      </c>
      <c r="AW62" s="127">
        <v>0</v>
      </c>
      <c r="AX62" s="127">
        <v>0</v>
      </c>
      <c r="AY62" s="129">
        <v>0</v>
      </c>
    </row>
    <row r="63" spans="1:51">
      <c r="A63" s="312" t="s">
        <v>441</v>
      </c>
      <c r="B63" s="148">
        <v>0</v>
      </c>
      <c r="C63" s="248">
        <v>0</v>
      </c>
      <c r="D63" s="138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9">
        <v>0</v>
      </c>
      <c r="AF63" s="134">
        <v>0</v>
      </c>
      <c r="AG63" s="127">
        <v>0</v>
      </c>
      <c r="AH63" s="127">
        <v>0</v>
      </c>
      <c r="AI63" s="127">
        <v>0</v>
      </c>
      <c r="AJ63" s="127">
        <v>0</v>
      </c>
      <c r="AK63" s="127">
        <v>0</v>
      </c>
      <c r="AL63" s="127">
        <v>0</v>
      </c>
      <c r="AM63" s="127">
        <v>0</v>
      </c>
      <c r="AN63" s="127">
        <v>0</v>
      </c>
      <c r="AO63" s="129">
        <v>0</v>
      </c>
      <c r="AP63" s="134">
        <v>0</v>
      </c>
      <c r="AQ63" s="127">
        <v>0</v>
      </c>
      <c r="AR63" s="127">
        <v>0</v>
      </c>
      <c r="AS63" s="143">
        <v>0</v>
      </c>
      <c r="AT63" s="138">
        <v>0</v>
      </c>
      <c r="AU63" s="127">
        <v>0</v>
      </c>
      <c r="AV63" s="127">
        <v>0</v>
      </c>
      <c r="AW63" s="127">
        <v>0</v>
      </c>
      <c r="AX63" s="127">
        <v>0</v>
      </c>
      <c r="AY63" s="129">
        <v>0</v>
      </c>
    </row>
    <row r="64" spans="1:51">
      <c r="A64" s="312" t="s">
        <v>442</v>
      </c>
      <c r="B64" s="148">
        <v>0</v>
      </c>
      <c r="C64" s="248">
        <v>0</v>
      </c>
      <c r="D64" s="138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9">
        <v>0</v>
      </c>
      <c r="AF64" s="134">
        <v>0</v>
      </c>
      <c r="AG64" s="127">
        <v>0</v>
      </c>
      <c r="AH64" s="127">
        <v>0</v>
      </c>
      <c r="AI64" s="127">
        <v>0</v>
      </c>
      <c r="AJ64" s="127">
        <v>0</v>
      </c>
      <c r="AK64" s="127">
        <v>0</v>
      </c>
      <c r="AL64" s="127">
        <v>0</v>
      </c>
      <c r="AM64" s="127">
        <v>0</v>
      </c>
      <c r="AN64" s="127">
        <v>0</v>
      </c>
      <c r="AO64" s="129">
        <v>0</v>
      </c>
      <c r="AP64" s="134">
        <v>0</v>
      </c>
      <c r="AQ64" s="127">
        <v>0</v>
      </c>
      <c r="AR64" s="127">
        <v>0</v>
      </c>
      <c r="AS64" s="143">
        <v>0</v>
      </c>
      <c r="AT64" s="138">
        <v>0</v>
      </c>
      <c r="AU64" s="127">
        <v>0</v>
      </c>
      <c r="AV64" s="127">
        <v>0</v>
      </c>
      <c r="AW64" s="127">
        <v>0</v>
      </c>
      <c r="AX64" s="127">
        <v>0</v>
      </c>
      <c r="AY64" s="129">
        <v>0</v>
      </c>
    </row>
    <row r="65" spans="1:51">
      <c r="A65" s="312" t="s">
        <v>443</v>
      </c>
      <c r="B65" s="148">
        <v>0</v>
      </c>
      <c r="C65" s="248">
        <v>0</v>
      </c>
      <c r="D65" s="138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9">
        <v>0</v>
      </c>
      <c r="AF65" s="134">
        <v>0</v>
      </c>
      <c r="AG65" s="127">
        <v>0</v>
      </c>
      <c r="AH65" s="127">
        <v>0</v>
      </c>
      <c r="AI65" s="127">
        <v>0</v>
      </c>
      <c r="AJ65" s="127">
        <v>0</v>
      </c>
      <c r="AK65" s="127">
        <v>0</v>
      </c>
      <c r="AL65" s="127">
        <v>0</v>
      </c>
      <c r="AM65" s="127">
        <v>0</v>
      </c>
      <c r="AN65" s="127">
        <v>0</v>
      </c>
      <c r="AO65" s="129">
        <v>0</v>
      </c>
      <c r="AP65" s="134">
        <v>0</v>
      </c>
      <c r="AQ65" s="127">
        <v>0</v>
      </c>
      <c r="AR65" s="127">
        <v>0</v>
      </c>
      <c r="AS65" s="143">
        <v>0</v>
      </c>
      <c r="AT65" s="138">
        <v>0</v>
      </c>
      <c r="AU65" s="127">
        <v>0</v>
      </c>
      <c r="AV65" s="127">
        <v>0</v>
      </c>
      <c r="AW65" s="127">
        <v>0</v>
      </c>
      <c r="AX65" s="127">
        <v>0</v>
      </c>
      <c r="AY65" s="129">
        <v>0</v>
      </c>
    </row>
    <row r="66" spans="1:51">
      <c r="A66" s="312" t="s">
        <v>444</v>
      </c>
      <c r="B66" s="148">
        <v>0</v>
      </c>
      <c r="C66" s="248">
        <v>0</v>
      </c>
      <c r="D66" s="138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9">
        <v>0</v>
      </c>
      <c r="AF66" s="134">
        <v>0</v>
      </c>
      <c r="AG66" s="127">
        <v>0</v>
      </c>
      <c r="AH66" s="127">
        <v>0</v>
      </c>
      <c r="AI66" s="127">
        <v>0</v>
      </c>
      <c r="AJ66" s="127">
        <v>0</v>
      </c>
      <c r="AK66" s="127">
        <v>0</v>
      </c>
      <c r="AL66" s="127">
        <v>0</v>
      </c>
      <c r="AM66" s="127">
        <v>0</v>
      </c>
      <c r="AN66" s="127">
        <v>0</v>
      </c>
      <c r="AO66" s="129">
        <v>0</v>
      </c>
      <c r="AP66" s="134">
        <v>0</v>
      </c>
      <c r="AQ66" s="127">
        <v>0</v>
      </c>
      <c r="AR66" s="127">
        <v>0</v>
      </c>
      <c r="AS66" s="143">
        <v>0</v>
      </c>
      <c r="AT66" s="138">
        <v>0</v>
      </c>
      <c r="AU66" s="127">
        <v>0</v>
      </c>
      <c r="AV66" s="127">
        <v>0</v>
      </c>
      <c r="AW66" s="127">
        <v>0</v>
      </c>
      <c r="AX66" s="127">
        <v>0</v>
      </c>
      <c r="AY66" s="129">
        <v>0</v>
      </c>
    </row>
    <row r="67" spans="1:51">
      <c r="A67" s="312" t="s">
        <v>445</v>
      </c>
      <c r="B67" s="148">
        <v>0</v>
      </c>
      <c r="C67" s="248">
        <v>0</v>
      </c>
      <c r="D67" s="138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9">
        <v>0</v>
      </c>
      <c r="AF67" s="134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9">
        <v>0</v>
      </c>
      <c r="AP67" s="134">
        <v>0</v>
      </c>
      <c r="AQ67" s="127">
        <v>0</v>
      </c>
      <c r="AR67" s="127">
        <v>0</v>
      </c>
      <c r="AS67" s="143">
        <v>0</v>
      </c>
      <c r="AT67" s="138">
        <v>0</v>
      </c>
      <c r="AU67" s="127">
        <v>0</v>
      </c>
      <c r="AV67" s="127">
        <v>0</v>
      </c>
      <c r="AW67" s="127">
        <v>0</v>
      </c>
      <c r="AX67" s="127">
        <v>0</v>
      </c>
      <c r="AY67" s="129">
        <v>0</v>
      </c>
    </row>
    <row r="68" spans="1:51">
      <c r="A68" s="312" t="s">
        <v>446</v>
      </c>
      <c r="B68" s="148">
        <v>0</v>
      </c>
      <c r="C68" s="248">
        <v>0</v>
      </c>
      <c r="D68" s="138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9">
        <v>0</v>
      </c>
      <c r="AF68" s="134">
        <v>0</v>
      </c>
      <c r="AG68" s="127">
        <v>0</v>
      </c>
      <c r="AH68" s="127">
        <v>0</v>
      </c>
      <c r="AI68" s="127">
        <v>0</v>
      </c>
      <c r="AJ68" s="127">
        <v>0</v>
      </c>
      <c r="AK68" s="127">
        <v>0</v>
      </c>
      <c r="AL68" s="127">
        <v>0</v>
      </c>
      <c r="AM68" s="127">
        <v>0</v>
      </c>
      <c r="AN68" s="127">
        <v>0</v>
      </c>
      <c r="AO68" s="129">
        <v>0</v>
      </c>
      <c r="AP68" s="134">
        <v>0</v>
      </c>
      <c r="AQ68" s="127">
        <v>0</v>
      </c>
      <c r="AR68" s="127">
        <v>0</v>
      </c>
      <c r="AS68" s="143">
        <v>0</v>
      </c>
      <c r="AT68" s="138">
        <v>0</v>
      </c>
      <c r="AU68" s="127">
        <v>0</v>
      </c>
      <c r="AV68" s="127">
        <v>0</v>
      </c>
      <c r="AW68" s="127">
        <v>0</v>
      </c>
      <c r="AX68" s="127">
        <v>0</v>
      </c>
      <c r="AY68" s="129">
        <v>0</v>
      </c>
    </row>
    <row r="69" spans="1:51" ht="13.5">
      <c r="A69" s="316" t="s">
        <v>447</v>
      </c>
      <c r="B69" s="149">
        <f>SUM(B56:B68)</f>
        <v>0</v>
      </c>
      <c r="C69" s="249">
        <f t="shared" ref="C69:AY69" si="5">SUM(C56:C68)</f>
        <v>0</v>
      </c>
      <c r="D69" s="139">
        <f t="shared" si="5"/>
        <v>0</v>
      </c>
      <c r="E69" s="130">
        <f t="shared" si="5"/>
        <v>0</v>
      </c>
      <c r="F69" s="130">
        <f t="shared" si="5"/>
        <v>0</v>
      </c>
      <c r="G69" s="130">
        <f t="shared" si="5"/>
        <v>0</v>
      </c>
      <c r="H69" s="130">
        <f t="shared" si="5"/>
        <v>0</v>
      </c>
      <c r="I69" s="130">
        <f t="shared" si="5"/>
        <v>0</v>
      </c>
      <c r="J69" s="130">
        <f t="shared" si="5"/>
        <v>0</v>
      </c>
      <c r="K69" s="130">
        <f t="shared" si="5"/>
        <v>0</v>
      </c>
      <c r="L69" s="130">
        <f t="shared" si="5"/>
        <v>0</v>
      </c>
      <c r="M69" s="130">
        <f t="shared" si="5"/>
        <v>0</v>
      </c>
      <c r="N69" s="130">
        <f t="shared" si="5"/>
        <v>0</v>
      </c>
      <c r="O69" s="130">
        <f t="shared" si="5"/>
        <v>0</v>
      </c>
      <c r="P69" s="130">
        <f t="shared" si="5"/>
        <v>0</v>
      </c>
      <c r="Q69" s="130">
        <f t="shared" si="5"/>
        <v>0</v>
      </c>
      <c r="R69" s="130">
        <f t="shared" si="5"/>
        <v>0</v>
      </c>
      <c r="S69" s="130">
        <f t="shared" si="5"/>
        <v>0</v>
      </c>
      <c r="T69" s="130">
        <f t="shared" si="5"/>
        <v>0</v>
      </c>
      <c r="U69" s="130">
        <f t="shared" si="5"/>
        <v>0</v>
      </c>
      <c r="V69" s="130">
        <f t="shared" si="5"/>
        <v>0</v>
      </c>
      <c r="W69" s="130">
        <f t="shared" si="5"/>
        <v>0</v>
      </c>
      <c r="X69" s="130">
        <f t="shared" si="5"/>
        <v>0</v>
      </c>
      <c r="Y69" s="130">
        <f t="shared" si="5"/>
        <v>0</v>
      </c>
      <c r="Z69" s="130">
        <f t="shared" si="5"/>
        <v>0</v>
      </c>
      <c r="AA69" s="130">
        <f t="shared" si="5"/>
        <v>0</v>
      </c>
      <c r="AB69" s="130">
        <f t="shared" si="5"/>
        <v>0</v>
      </c>
      <c r="AC69" s="130">
        <f t="shared" si="5"/>
        <v>0</v>
      </c>
      <c r="AD69" s="130">
        <f t="shared" si="5"/>
        <v>0</v>
      </c>
      <c r="AE69" s="141">
        <f t="shared" si="5"/>
        <v>0</v>
      </c>
      <c r="AF69" s="135">
        <f t="shared" si="5"/>
        <v>0</v>
      </c>
      <c r="AG69" s="130">
        <f t="shared" si="5"/>
        <v>0</v>
      </c>
      <c r="AH69" s="130">
        <f t="shared" si="5"/>
        <v>0</v>
      </c>
      <c r="AI69" s="130">
        <f t="shared" si="5"/>
        <v>0</v>
      </c>
      <c r="AJ69" s="130">
        <f t="shared" si="5"/>
        <v>0</v>
      </c>
      <c r="AK69" s="130">
        <f t="shared" si="5"/>
        <v>0</v>
      </c>
      <c r="AL69" s="130">
        <f t="shared" si="5"/>
        <v>0</v>
      </c>
      <c r="AM69" s="130">
        <f t="shared" si="5"/>
        <v>0</v>
      </c>
      <c r="AN69" s="130">
        <f t="shared" si="5"/>
        <v>0</v>
      </c>
      <c r="AO69" s="141">
        <f t="shared" si="5"/>
        <v>0</v>
      </c>
      <c r="AP69" s="135">
        <f t="shared" si="5"/>
        <v>0</v>
      </c>
      <c r="AQ69" s="130">
        <f t="shared" si="5"/>
        <v>0</v>
      </c>
      <c r="AR69" s="130">
        <f t="shared" si="5"/>
        <v>0</v>
      </c>
      <c r="AS69" s="144">
        <f t="shared" si="5"/>
        <v>0</v>
      </c>
      <c r="AT69" s="139">
        <f t="shared" si="5"/>
        <v>0</v>
      </c>
      <c r="AU69" s="130">
        <f t="shared" si="5"/>
        <v>5</v>
      </c>
      <c r="AV69" s="130">
        <f t="shared" si="5"/>
        <v>0</v>
      </c>
      <c r="AW69" s="130">
        <f t="shared" si="5"/>
        <v>4</v>
      </c>
      <c r="AX69" s="130">
        <f t="shared" si="5"/>
        <v>0</v>
      </c>
      <c r="AY69" s="141">
        <f t="shared" si="5"/>
        <v>0</v>
      </c>
    </row>
    <row r="70" spans="1:51">
      <c r="A70" s="312" t="s">
        <v>448</v>
      </c>
      <c r="B70" s="148">
        <v>0</v>
      </c>
      <c r="C70" s="248">
        <v>0</v>
      </c>
      <c r="D70" s="138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9">
        <v>0</v>
      </c>
      <c r="AF70" s="134">
        <v>0</v>
      </c>
      <c r="AG70" s="127">
        <v>0</v>
      </c>
      <c r="AH70" s="127">
        <v>0</v>
      </c>
      <c r="AI70" s="127">
        <v>0</v>
      </c>
      <c r="AJ70" s="127">
        <v>0</v>
      </c>
      <c r="AK70" s="127">
        <v>0</v>
      </c>
      <c r="AL70" s="127">
        <v>0</v>
      </c>
      <c r="AM70" s="127">
        <v>0</v>
      </c>
      <c r="AN70" s="127">
        <v>0</v>
      </c>
      <c r="AO70" s="129">
        <v>0</v>
      </c>
      <c r="AP70" s="134">
        <v>0</v>
      </c>
      <c r="AQ70" s="127">
        <v>0</v>
      </c>
      <c r="AR70" s="127">
        <v>0</v>
      </c>
      <c r="AS70" s="143">
        <v>0</v>
      </c>
      <c r="AT70" s="138">
        <v>0</v>
      </c>
      <c r="AU70" s="127">
        <v>0</v>
      </c>
      <c r="AV70" s="127">
        <v>0</v>
      </c>
      <c r="AW70" s="127">
        <v>0</v>
      </c>
      <c r="AX70" s="127">
        <v>0</v>
      </c>
      <c r="AY70" s="129">
        <v>0</v>
      </c>
    </row>
    <row r="71" spans="1:51">
      <c r="A71" s="312" t="s">
        <v>449</v>
      </c>
      <c r="B71" s="148">
        <v>0</v>
      </c>
      <c r="C71" s="248">
        <v>0</v>
      </c>
      <c r="D71" s="138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9">
        <v>0</v>
      </c>
      <c r="AF71" s="134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9">
        <v>0</v>
      </c>
      <c r="AP71" s="134">
        <v>0</v>
      </c>
      <c r="AQ71" s="127">
        <v>0</v>
      </c>
      <c r="AR71" s="127">
        <v>0</v>
      </c>
      <c r="AS71" s="143">
        <v>0</v>
      </c>
      <c r="AT71" s="138">
        <v>0</v>
      </c>
      <c r="AU71" s="127">
        <v>0</v>
      </c>
      <c r="AV71" s="127">
        <v>0</v>
      </c>
      <c r="AW71" s="127">
        <v>0</v>
      </c>
      <c r="AX71" s="127">
        <v>0</v>
      </c>
      <c r="AY71" s="129">
        <v>0</v>
      </c>
    </row>
    <row r="72" spans="1:51">
      <c r="A72" s="312" t="s">
        <v>450</v>
      </c>
      <c r="B72" s="148">
        <v>0</v>
      </c>
      <c r="C72" s="248">
        <v>0</v>
      </c>
      <c r="D72" s="138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9">
        <v>0</v>
      </c>
      <c r="AF72" s="134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9">
        <v>0</v>
      </c>
      <c r="AP72" s="134">
        <v>0</v>
      </c>
      <c r="AQ72" s="127">
        <v>0</v>
      </c>
      <c r="AR72" s="127">
        <v>0</v>
      </c>
      <c r="AS72" s="143">
        <v>0</v>
      </c>
      <c r="AT72" s="138">
        <v>0</v>
      </c>
      <c r="AU72" s="127">
        <v>0</v>
      </c>
      <c r="AV72" s="127">
        <v>0</v>
      </c>
      <c r="AW72" s="127">
        <v>0</v>
      </c>
      <c r="AX72" s="127">
        <v>0</v>
      </c>
      <c r="AY72" s="129">
        <v>0</v>
      </c>
    </row>
    <row r="73" spans="1:51">
      <c r="A73" s="312" t="s">
        <v>451</v>
      </c>
      <c r="B73" s="148">
        <v>0</v>
      </c>
      <c r="C73" s="248">
        <v>0</v>
      </c>
      <c r="D73" s="138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9">
        <v>0</v>
      </c>
      <c r="AF73" s="134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9">
        <v>0</v>
      </c>
      <c r="AP73" s="134">
        <v>0</v>
      </c>
      <c r="AQ73" s="127">
        <v>0</v>
      </c>
      <c r="AR73" s="127">
        <v>0</v>
      </c>
      <c r="AS73" s="143">
        <v>0</v>
      </c>
      <c r="AT73" s="138">
        <v>0</v>
      </c>
      <c r="AU73" s="127">
        <v>0</v>
      </c>
      <c r="AV73" s="127">
        <v>0</v>
      </c>
      <c r="AW73" s="127">
        <v>0</v>
      </c>
      <c r="AX73" s="127">
        <v>0</v>
      </c>
      <c r="AY73" s="129">
        <v>0</v>
      </c>
    </row>
    <row r="74" spans="1:51">
      <c r="A74" s="312" t="s">
        <v>452</v>
      </c>
      <c r="B74" s="148">
        <v>0</v>
      </c>
      <c r="C74" s="248">
        <v>0</v>
      </c>
      <c r="D74" s="138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9">
        <v>0</v>
      </c>
      <c r="AF74" s="134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9">
        <v>0</v>
      </c>
      <c r="AP74" s="134">
        <v>0</v>
      </c>
      <c r="AQ74" s="127">
        <v>0</v>
      </c>
      <c r="AR74" s="127">
        <v>0</v>
      </c>
      <c r="AS74" s="143">
        <v>0</v>
      </c>
      <c r="AT74" s="138">
        <v>0</v>
      </c>
      <c r="AU74" s="127">
        <v>0</v>
      </c>
      <c r="AV74" s="127">
        <v>0</v>
      </c>
      <c r="AW74" s="127">
        <v>0</v>
      </c>
      <c r="AX74" s="127">
        <v>0</v>
      </c>
      <c r="AY74" s="129">
        <v>0</v>
      </c>
    </row>
    <row r="75" spans="1:51">
      <c r="A75" s="312" t="s">
        <v>453</v>
      </c>
      <c r="B75" s="148">
        <v>0</v>
      </c>
      <c r="C75" s="248">
        <v>0</v>
      </c>
      <c r="D75" s="138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9">
        <v>0</v>
      </c>
      <c r="AF75" s="134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9">
        <v>0</v>
      </c>
      <c r="AP75" s="134">
        <v>0</v>
      </c>
      <c r="AQ75" s="127">
        <v>0</v>
      </c>
      <c r="AR75" s="127">
        <v>0</v>
      </c>
      <c r="AS75" s="143">
        <v>0</v>
      </c>
      <c r="AT75" s="138">
        <v>0</v>
      </c>
      <c r="AU75" s="127">
        <v>0</v>
      </c>
      <c r="AV75" s="127">
        <v>0</v>
      </c>
      <c r="AW75" s="127">
        <v>0</v>
      </c>
      <c r="AX75" s="127">
        <v>0</v>
      </c>
      <c r="AY75" s="129">
        <v>0</v>
      </c>
    </row>
    <row r="76" spans="1:51">
      <c r="A76" s="312" t="s">
        <v>454</v>
      </c>
      <c r="B76" s="148">
        <v>0</v>
      </c>
      <c r="C76" s="248">
        <v>0</v>
      </c>
      <c r="D76" s="138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9">
        <v>0</v>
      </c>
      <c r="AF76" s="134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9">
        <v>0</v>
      </c>
      <c r="AP76" s="134">
        <v>0</v>
      </c>
      <c r="AQ76" s="127">
        <v>0</v>
      </c>
      <c r="AR76" s="127">
        <v>0</v>
      </c>
      <c r="AS76" s="143">
        <v>0</v>
      </c>
      <c r="AT76" s="138">
        <v>0</v>
      </c>
      <c r="AU76" s="127">
        <v>0</v>
      </c>
      <c r="AV76" s="127">
        <v>0</v>
      </c>
      <c r="AW76" s="127">
        <v>0</v>
      </c>
      <c r="AX76" s="127">
        <v>0</v>
      </c>
      <c r="AY76" s="129">
        <v>0</v>
      </c>
    </row>
    <row r="77" spans="1:51">
      <c r="A77" s="312" t="s">
        <v>455</v>
      </c>
      <c r="B77" s="148">
        <v>0</v>
      </c>
      <c r="C77" s="248">
        <v>0</v>
      </c>
      <c r="D77" s="138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9">
        <v>0</v>
      </c>
      <c r="AF77" s="134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9">
        <v>0</v>
      </c>
      <c r="AP77" s="134">
        <v>0</v>
      </c>
      <c r="AQ77" s="127">
        <v>0</v>
      </c>
      <c r="AR77" s="127">
        <v>0</v>
      </c>
      <c r="AS77" s="143">
        <v>0</v>
      </c>
      <c r="AT77" s="138">
        <v>0</v>
      </c>
      <c r="AU77" s="127">
        <v>0</v>
      </c>
      <c r="AV77" s="127">
        <v>0</v>
      </c>
      <c r="AW77" s="127">
        <v>0</v>
      </c>
      <c r="AX77" s="127">
        <v>0</v>
      </c>
      <c r="AY77" s="129">
        <v>0</v>
      </c>
    </row>
    <row r="78" spans="1:51">
      <c r="A78" s="312" t="s">
        <v>456</v>
      </c>
      <c r="B78" s="148">
        <v>0</v>
      </c>
      <c r="C78" s="248">
        <v>0</v>
      </c>
      <c r="D78" s="138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9">
        <v>0</v>
      </c>
      <c r="AF78" s="134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9">
        <v>0</v>
      </c>
      <c r="AP78" s="134">
        <v>0</v>
      </c>
      <c r="AQ78" s="127">
        <v>0</v>
      </c>
      <c r="AR78" s="127">
        <v>0</v>
      </c>
      <c r="AS78" s="143">
        <v>0</v>
      </c>
      <c r="AT78" s="138">
        <v>0</v>
      </c>
      <c r="AU78" s="127">
        <v>0</v>
      </c>
      <c r="AV78" s="127">
        <v>0</v>
      </c>
      <c r="AW78" s="127">
        <v>0</v>
      </c>
      <c r="AX78" s="127">
        <v>0</v>
      </c>
      <c r="AY78" s="129">
        <v>0</v>
      </c>
    </row>
    <row r="79" spans="1:51">
      <c r="A79" s="312" t="s">
        <v>457</v>
      </c>
      <c r="B79" s="148">
        <v>0</v>
      </c>
      <c r="C79" s="248">
        <v>0</v>
      </c>
      <c r="D79" s="138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9">
        <v>0</v>
      </c>
      <c r="AF79" s="134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9">
        <v>0</v>
      </c>
      <c r="AP79" s="134">
        <v>0</v>
      </c>
      <c r="AQ79" s="127">
        <v>0</v>
      </c>
      <c r="AR79" s="127">
        <v>0</v>
      </c>
      <c r="AS79" s="143">
        <v>0</v>
      </c>
      <c r="AT79" s="138">
        <v>0</v>
      </c>
      <c r="AU79" s="127">
        <v>0</v>
      </c>
      <c r="AV79" s="127">
        <v>0</v>
      </c>
      <c r="AW79" s="127">
        <v>0</v>
      </c>
      <c r="AX79" s="127">
        <v>0</v>
      </c>
      <c r="AY79" s="129">
        <v>0</v>
      </c>
    </row>
    <row r="80" spans="1:51">
      <c r="A80" s="312" t="s">
        <v>458</v>
      </c>
      <c r="B80" s="148">
        <v>0</v>
      </c>
      <c r="C80" s="248">
        <v>0</v>
      </c>
      <c r="D80" s="138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9">
        <v>0</v>
      </c>
      <c r="AF80" s="134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9">
        <v>0</v>
      </c>
      <c r="AP80" s="134">
        <v>0</v>
      </c>
      <c r="AQ80" s="127">
        <v>0</v>
      </c>
      <c r="AR80" s="127">
        <v>0</v>
      </c>
      <c r="AS80" s="143">
        <v>0</v>
      </c>
      <c r="AT80" s="138">
        <v>0</v>
      </c>
      <c r="AU80" s="127">
        <v>0</v>
      </c>
      <c r="AV80" s="127">
        <v>0</v>
      </c>
      <c r="AW80" s="127">
        <v>0</v>
      </c>
      <c r="AX80" s="127">
        <v>0</v>
      </c>
      <c r="AY80" s="129">
        <v>0</v>
      </c>
    </row>
    <row r="81" spans="1:51">
      <c r="A81" s="312" t="s">
        <v>459</v>
      </c>
      <c r="B81" s="148">
        <v>0</v>
      </c>
      <c r="C81" s="248">
        <v>0</v>
      </c>
      <c r="D81" s="138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9">
        <v>0</v>
      </c>
      <c r="AF81" s="134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9">
        <v>0</v>
      </c>
      <c r="AP81" s="134">
        <v>0</v>
      </c>
      <c r="AQ81" s="127">
        <v>0</v>
      </c>
      <c r="AR81" s="127">
        <v>0</v>
      </c>
      <c r="AS81" s="143">
        <v>0</v>
      </c>
      <c r="AT81" s="138">
        <v>0</v>
      </c>
      <c r="AU81" s="127">
        <v>0</v>
      </c>
      <c r="AV81" s="127">
        <v>0</v>
      </c>
      <c r="AW81" s="127">
        <v>0</v>
      </c>
      <c r="AX81" s="127">
        <v>0</v>
      </c>
      <c r="AY81" s="129">
        <v>0</v>
      </c>
    </row>
    <row r="82" spans="1:51">
      <c r="A82" s="312" t="s">
        <v>460</v>
      </c>
      <c r="B82" s="148">
        <v>0</v>
      </c>
      <c r="C82" s="248">
        <v>0</v>
      </c>
      <c r="D82" s="138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9">
        <v>0</v>
      </c>
      <c r="AF82" s="134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9">
        <v>0</v>
      </c>
      <c r="AP82" s="134">
        <v>0</v>
      </c>
      <c r="AQ82" s="127">
        <v>0</v>
      </c>
      <c r="AR82" s="127">
        <v>0</v>
      </c>
      <c r="AS82" s="143">
        <v>0</v>
      </c>
      <c r="AT82" s="138">
        <v>0</v>
      </c>
      <c r="AU82" s="127">
        <v>0</v>
      </c>
      <c r="AV82" s="127">
        <v>0</v>
      </c>
      <c r="AW82" s="127">
        <v>0</v>
      </c>
      <c r="AX82" s="127">
        <v>0</v>
      </c>
      <c r="AY82" s="129">
        <v>0</v>
      </c>
    </row>
    <row r="83" spans="1:51" ht="13.5">
      <c r="A83" s="316" t="s">
        <v>461</v>
      </c>
      <c r="B83" s="149">
        <f>SUM(B70:B82)</f>
        <v>0</v>
      </c>
      <c r="C83" s="249">
        <f t="shared" ref="C83:AY83" si="6">SUM(C70:C82)</f>
        <v>0</v>
      </c>
      <c r="D83" s="139">
        <f t="shared" si="6"/>
        <v>0</v>
      </c>
      <c r="E83" s="130">
        <f t="shared" si="6"/>
        <v>0</v>
      </c>
      <c r="F83" s="130">
        <f t="shared" si="6"/>
        <v>0</v>
      </c>
      <c r="G83" s="130">
        <f t="shared" si="6"/>
        <v>0</v>
      </c>
      <c r="H83" s="130">
        <f t="shared" si="6"/>
        <v>0</v>
      </c>
      <c r="I83" s="130">
        <f t="shared" si="6"/>
        <v>0</v>
      </c>
      <c r="J83" s="130">
        <f t="shared" si="6"/>
        <v>0</v>
      </c>
      <c r="K83" s="130">
        <f t="shared" si="6"/>
        <v>0</v>
      </c>
      <c r="L83" s="130">
        <f t="shared" si="6"/>
        <v>0</v>
      </c>
      <c r="M83" s="130">
        <f t="shared" si="6"/>
        <v>0</v>
      </c>
      <c r="N83" s="130">
        <f t="shared" si="6"/>
        <v>0</v>
      </c>
      <c r="O83" s="130">
        <f t="shared" si="6"/>
        <v>0</v>
      </c>
      <c r="P83" s="130">
        <f t="shared" si="6"/>
        <v>0</v>
      </c>
      <c r="Q83" s="130">
        <f t="shared" si="6"/>
        <v>0</v>
      </c>
      <c r="R83" s="130">
        <f t="shared" si="6"/>
        <v>0</v>
      </c>
      <c r="S83" s="130">
        <f t="shared" si="6"/>
        <v>0</v>
      </c>
      <c r="T83" s="130">
        <f t="shared" si="6"/>
        <v>0</v>
      </c>
      <c r="U83" s="130">
        <f t="shared" si="6"/>
        <v>0</v>
      </c>
      <c r="V83" s="130">
        <f t="shared" si="6"/>
        <v>0</v>
      </c>
      <c r="W83" s="130">
        <f t="shared" si="6"/>
        <v>0</v>
      </c>
      <c r="X83" s="130">
        <f t="shared" si="6"/>
        <v>0</v>
      </c>
      <c r="Y83" s="130">
        <f t="shared" si="6"/>
        <v>0</v>
      </c>
      <c r="Z83" s="130">
        <f t="shared" si="6"/>
        <v>0</v>
      </c>
      <c r="AA83" s="130">
        <f t="shared" si="6"/>
        <v>0</v>
      </c>
      <c r="AB83" s="130">
        <f t="shared" si="6"/>
        <v>0</v>
      </c>
      <c r="AC83" s="130">
        <f t="shared" si="6"/>
        <v>0</v>
      </c>
      <c r="AD83" s="130">
        <f t="shared" si="6"/>
        <v>0</v>
      </c>
      <c r="AE83" s="141">
        <f t="shared" si="6"/>
        <v>0</v>
      </c>
      <c r="AF83" s="135">
        <f t="shared" si="6"/>
        <v>0</v>
      </c>
      <c r="AG83" s="130">
        <f t="shared" si="6"/>
        <v>0</v>
      </c>
      <c r="AH83" s="130">
        <f t="shared" si="6"/>
        <v>0</v>
      </c>
      <c r="AI83" s="130">
        <f t="shared" si="6"/>
        <v>0</v>
      </c>
      <c r="AJ83" s="130">
        <f t="shared" si="6"/>
        <v>0</v>
      </c>
      <c r="AK83" s="130">
        <f t="shared" si="6"/>
        <v>0</v>
      </c>
      <c r="AL83" s="130">
        <f t="shared" si="6"/>
        <v>0</v>
      </c>
      <c r="AM83" s="130">
        <f t="shared" si="6"/>
        <v>0</v>
      </c>
      <c r="AN83" s="130">
        <f t="shared" si="6"/>
        <v>0</v>
      </c>
      <c r="AO83" s="141">
        <f t="shared" si="6"/>
        <v>0</v>
      </c>
      <c r="AP83" s="135">
        <f t="shared" si="6"/>
        <v>0</v>
      </c>
      <c r="AQ83" s="130">
        <f t="shared" si="6"/>
        <v>0</v>
      </c>
      <c r="AR83" s="130">
        <f t="shared" si="6"/>
        <v>0</v>
      </c>
      <c r="AS83" s="144">
        <f t="shared" si="6"/>
        <v>0</v>
      </c>
      <c r="AT83" s="139">
        <f t="shared" si="6"/>
        <v>0</v>
      </c>
      <c r="AU83" s="130">
        <f t="shared" si="6"/>
        <v>0</v>
      </c>
      <c r="AV83" s="130">
        <f t="shared" si="6"/>
        <v>0</v>
      </c>
      <c r="AW83" s="130">
        <f t="shared" si="6"/>
        <v>0</v>
      </c>
      <c r="AX83" s="130">
        <f t="shared" si="6"/>
        <v>0</v>
      </c>
      <c r="AY83" s="141">
        <f t="shared" si="6"/>
        <v>0</v>
      </c>
    </row>
    <row r="84" spans="1:51">
      <c r="A84" s="312" t="s">
        <v>462</v>
      </c>
      <c r="B84" s="148">
        <v>0</v>
      </c>
      <c r="C84" s="248">
        <v>0</v>
      </c>
      <c r="D84" s="138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9">
        <v>0</v>
      </c>
      <c r="AF84" s="134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9">
        <v>0</v>
      </c>
      <c r="AP84" s="134">
        <v>0</v>
      </c>
      <c r="AQ84" s="127">
        <v>0</v>
      </c>
      <c r="AR84" s="127">
        <v>0</v>
      </c>
      <c r="AS84" s="143">
        <v>0</v>
      </c>
      <c r="AT84" s="138">
        <v>0</v>
      </c>
      <c r="AU84" s="127">
        <v>0</v>
      </c>
      <c r="AV84" s="127">
        <v>0</v>
      </c>
      <c r="AW84" s="127">
        <v>0</v>
      </c>
      <c r="AX84" s="127">
        <v>0</v>
      </c>
      <c r="AY84" s="129">
        <v>0</v>
      </c>
    </row>
    <row r="85" spans="1:51">
      <c r="A85" s="312" t="s">
        <v>463</v>
      </c>
      <c r="B85" s="148">
        <v>0</v>
      </c>
      <c r="C85" s="248">
        <v>0</v>
      </c>
      <c r="D85" s="138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0</v>
      </c>
      <c r="AA85" s="127">
        <v>0</v>
      </c>
      <c r="AB85" s="127">
        <v>0</v>
      </c>
      <c r="AC85" s="127">
        <v>0</v>
      </c>
      <c r="AD85" s="127">
        <v>0</v>
      </c>
      <c r="AE85" s="129">
        <v>0</v>
      </c>
      <c r="AF85" s="134">
        <v>0</v>
      </c>
      <c r="AG85" s="127">
        <v>0</v>
      </c>
      <c r="AH85" s="127">
        <v>0</v>
      </c>
      <c r="AI85" s="127">
        <v>0</v>
      </c>
      <c r="AJ85" s="127">
        <v>0</v>
      </c>
      <c r="AK85" s="127">
        <v>0</v>
      </c>
      <c r="AL85" s="127">
        <v>0</v>
      </c>
      <c r="AM85" s="127">
        <v>0</v>
      </c>
      <c r="AN85" s="127">
        <v>0</v>
      </c>
      <c r="AO85" s="129">
        <v>0</v>
      </c>
      <c r="AP85" s="134">
        <v>0</v>
      </c>
      <c r="AQ85" s="127">
        <v>0</v>
      </c>
      <c r="AR85" s="127">
        <v>0</v>
      </c>
      <c r="AS85" s="143">
        <v>0</v>
      </c>
      <c r="AT85" s="138">
        <v>0</v>
      </c>
      <c r="AU85" s="127">
        <v>0</v>
      </c>
      <c r="AV85" s="127">
        <v>0</v>
      </c>
      <c r="AW85" s="127">
        <v>0</v>
      </c>
      <c r="AX85" s="127">
        <v>0</v>
      </c>
      <c r="AY85" s="129">
        <v>0</v>
      </c>
    </row>
    <row r="86" spans="1:51">
      <c r="A86" s="312" t="s">
        <v>464</v>
      </c>
      <c r="B86" s="148">
        <v>0</v>
      </c>
      <c r="C86" s="248">
        <v>0</v>
      </c>
      <c r="D86" s="138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0</v>
      </c>
      <c r="AA86" s="127">
        <v>0</v>
      </c>
      <c r="AB86" s="127">
        <v>0</v>
      </c>
      <c r="AC86" s="127">
        <v>0</v>
      </c>
      <c r="AD86" s="127">
        <v>0</v>
      </c>
      <c r="AE86" s="129">
        <v>0</v>
      </c>
      <c r="AF86" s="134">
        <v>0</v>
      </c>
      <c r="AG86" s="127">
        <v>0</v>
      </c>
      <c r="AH86" s="127">
        <v>0</v>
      </c>
      <c r="AI86" s="127">
        <v>0</v>
      </c>
      <c r="AJ86" s="127">
        <v>0</v>
      </c>
      <c r="AK86" s="127">
        <v>0</v>
      </c>
      <c r="AL86" s="127">
        <v>0</v>
      </c>
      <c r="AM86" s="127">
        <v>0</v>
      </c>
      <c r="AN86" s="127">
        <v>0</v>
      </c>
      <c r="AO86" s="129">
        <v>0</v>
      </c>
      <c r="AP86" s="134">
        <v>0</v>
      </c>
      <c r="AQ86" s="127">
        <v>0</v>
      </c>
      <c r="AR86" s="127">
        <v>0</v>
      </c>
      <c r="AS86" s="143">
        <v>0</v>
      </c>
      <c r="AT86" s="138">
        <v>0</v>
      </c>
      <c r="AU86" s="127">
        <v>0</v>
      </c>
      <c r="AV86" s="127">
        <v>0</v>
      </c>
      <c r="AW86" s="127">
        <v>0</v>
      </c>
      <c r="AX86" s="127">
        <v>0</v>
      </c>
      <c r="AY86" s="129">
        <v>0</v>
      </c>
    </row>
    <row r="87" spans="1:51">
      <c r="A87" s="312" t="s">
        <v>465</v>
      </c>
      <c r="B87" s="148">
        <v>0</v>
      </c>
      <c r="C87" s="248">
        <v>0</v>
      </c>
      <c r="D87" s="138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127">
        <v>0</v>
      </c>
      <c r="P87" s="127">
        <v>0</v>
      </c>
      <c r="Q87" s="127">
        <v>0</v>
      </c>
      <c r="R87" s="127">
        <v>0</v>
      </c>
      <c r="S87" s="127">
        <v>0</v>
      </c>
      <c r="T87" s="127">
        <v>0</v>
      </c>
      <c r="U87" s="127">
        <v>0</v>
      </c>
      <c r="V87" s="127">
        <v>0</v>
      </c>
      <c r="W87" s="127">
        <v>0</v>
      </c>
      <c r="X87" s="127">
        <v>0</v>
      </c>
      <c r="Y87" s="127">
        <v>0</v>
      </c>
      <c r="Z87" s="127">
        <v>0</v>
      </c>
      <c r="AA87" s="127">
        <v>0</v>
      </c>
      <c r="AB87" s="127">
        <v>0</v>
      </c>
      <c r="AC87" s="127">
        <v>0</v>
      </c>
      <c r="AD87" s="127">
        <v>0</v>
      </c>
      <c r="AE87" s="129">
        <v>0</v>
      </c>
      <c r="AF87" s="134">
        <v>0</v>
      </c>
      <c r="AG87" s="127">
        <v>0</v>
      </c>
      <c r="AH87" s="127">
        <v>0</v>
      </c>
      <c r="AI87" s="127">
        <v>0</v>
      </c>
      <c r="AJ87" s="127">
        <v>0</v>
      </c>
      <c r="AK87" s="127">
        <v>0</v>
      </c>
      <c r="AL87" s="127">
        <v>0</v>
      </c>
      <c r="AM87" s="127">
        <v>0</v>
      </c>
      <c r="AN87" s="127">
        <v>0</v>
      </c>
      <c r="AO87" s="129">
        <v>0</v>
      </c>
      <c r="AP87" s="134">
        <v>0</v>
      </c>
      <c r="AQ87" s="127">
        <v>0</v>
      </c>
      <c r="AR87" s="127">
        <v>0</v>
      </c>
      <c r="AS87" s="143">
        <v>0</v>
      </c>
      <c r="AT87" s="138">
        <v>0</v>
      </c>
      <c r="AU87" s="127">
        <v>0</v>
      </c>
      <c r="AV87" s="127">
        <v>0</v>
      </c>
      <c r="AW87" s="127">
        <v>0</v>
      </c>
      <c r="AX87" s="127">
        <v>0</v>
      </c>
      <c r="AY87" s="129">
        <v>0</v>
      </c>
    </row>
    <row r="88" spans="1:51">
      <c r="A88" s="312" t="s">
        <v>466</v>
      </c>
      <c r="B88" s="148">
        <v>0</v>
      </c>
      <c r="C88" s="248">
        <v>0</v>
      </c>
      <c r="D88" s="138">
        <v>0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127">
        <v>0</v>
      </c>
      <c r="P88" s="127">
        <v>0</v>
      </c>
      <c r="Q88" s="127">
        <v>0</v>
      </c>
      <c r="R88" s="127">
        <v>0</v>
      </c>
      <c r="S88" s="127">
        <v>0</v>
      </c>
      <c r="T88" s="127">
        <v>0</v>
      </c>
      <c r="U88" s="127">
        <v>0</v>
      </c>
      <c r="V88" s="127">
        <v>0</v>
      </c>
      <c r="W88" s="127">
        <v>0</v>
      </c>
      <c r="X88" s="127">
        <v>0</v>
      </c>
      <c r="Y88" s="127">
        <v>0</v>
      </c>
      <c r="Z88" s="127">
        <v>0</v>
      </c>
      <c r="AA88" s="127">
        <v>0</v>
      </c>
      <c r="AB88" s="127">
        <v>0</v>
      </c>
      <c r="AC88" s="127">
        <v>0</v>
      </c>
      <c r="AD88" s="127">
        <v>0</v>
      </c>
      <c r="AE88" s="129">
        <v>0</v>
      </c>
      <c r="AF88" s="134">
        <v>0</v>
      </c>
      <c r="AG88" s="127">
        <v>0</v>
      </c>
      <c r="AH88" s="127">
        <v>0</v>
      </c>
      <c r="AI88" s="127">
        <v>0</v>
      </c>
      <c r="AJ88" s="127">
        <v>0</v>
      </c>
      <c r="AK88" s="127">
        <v>0</v>
      </c>
      <c r="AL88" s="127">
        <v>0</v>
      </c>
      <c r="AM88" s="127">
        <v>0</v>
      </c>
      <c r="AN88" s="127">
        <v>0</v>
      </c>
      <c r="AO88" s="129">
        <v>0</v>
      </c>
      <c r="AP88" s="134">
        <v>0</v>
      </c>
      <c r="AQ88" s="127">
        <v>0</v>
      </c>
      <c r="AR88" s="127">
        <v>0</v>
      </c>
      <c r="AS88" s="143">
        <v>0</v>
      </c>
      <c r="AT88" s="138">
        <v>0</v>
      </c>
      <c r="AU88" s="127">
        <v>0</v>
      </c>
      <c r="AV88" s="127">
        <v>0</v>
      </c>
      <c r="AW88" s="127">
        <v>0</v>
      </c>
      <c r="AX88" s="127">
        <v>0</v>
      </c>
      <c r="AY88" s="129">
        <v>0</v>
      </c>
    </row>
    <row r="89" spans="1:51">
      <c r="A89" s="312" t="s">
        <v>467</v>
      </c>
      <c r="B89" s="148">
        <v>0</v>
      </c>
      <c r="C89" s="248">
        <v>0</v>
      </c>
      <c r="D89" s="138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  <c r="Z89" s="127">
        <v>0</v>
      </c>
      <c r="AA89" s="127">
        <v>0</v>
      </c>
      <c r="AB89" s="127">
        <v>0</v>
      </c>
      <c r="AC89" s="127">
        <v>0</v>
      </c>
      <c r="AD89" s="127">
        <v>0</v>
      </c>
      <c r="AE89" s="129">
        <v>0</v>
      </c>
      <c r="AF89" s="134">
        <v>0</v>
      </c>
      <c r="AG89" s="127">
        <v>0</v>
      </c>
      <c r="AH89" s="127">
        <v>0</v>
      </c>
      <c r="AI89" s="127">
        <v>0</v>
      </c>
      <c r="AJ89" s="127">
        <v>0</v>
      </c>
      <c r="AK89" s="127">
        <v>0</v>
      </c>
      <c r="AL89" s="127">
        <v>0</v>
      </c>
      <c r="AM89" s="127">
        <v>0</v>
      </c>
      <c r="AN89" s="127">
        <v>0</v>
      </c>
      <c r="AO89" s="129">
        <v>0</v>
      </c>
      <c r="AP89" s="134">
        <v>0</v>
      </c>
      <c r="AQ89" s="127">
        <v>0</v>
      </c>
      <c r="AR89" s="127">
        <v>0</v>
      </c>
      <c r="AS89" s="143">
        <v>0</v>
      </c>
      <c r="AT89" s="138">
        <v>0</v>
      </c>
      <c r="AU89" s="127">
        <v>0</v>
      </c>
      <c r="AV89" s="127">
        <v>0</v>
      </c>
      <c r="AW89" s="127">
        <v>0</v>
      </c>
      <c r="AX89" s="127">
        <v>0</v>
      </c>
      <c r="AY89" s="129">
        <v>0</v>
      </c>
    </row>
    <row r="90" spans="1:51">
      <c r="A90" s="312" t="s">
        <v>468</v>
      </c>
      <c r="B90" s="148">
        <v>0</v>
      </c>
      <c r="C90" s="248">
        <v>0</v>
      </c>
      <c r="D90" s="138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0</v>
      </c>
      <c r="Q90" s="127">
        <v>0</v>
      </c>
      <c r="R90" s="127">
        <v>0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0</v>
      </c>
      <c r="AA90" s="127">
        <v>0</v>
      </c>
      <c r="AB90" s="127">
        <v>0</v>
      </c>
      <c r="AC90" s="127">
        <v>0</v>
      </c>
      <c r="AD90" s="127">
        <v>0</v>
      </c>
      <c r="AE90" s="129">
        <v>0</v>
      </c>
      <c r="AF90" s="134">
        <v>0</v>
      </c>
      <c r="AG90" s="127">
        <v>0</v>
      </c>
      <c r="AH90" s="127">
        <v>0</v>
      </c>
      <c r="AI90" s="127">
        <v>0</v>
      </c>
      <c r="AJ90" s="127">
        <v>0</v>
      </c>
      <c r="AK90" s="127">
        <v>0</v>
      </c>
      <c r="AL90" s="127">
        <v>0</v>
      </c>
      <c r="AM90" s="127">
        <v>0</v>
      </c>
      <c r="AN90" s="127">
        <v>0</v>
      </c>
      <c r="AO90" s="129">
        <v>0</v>
      </c>
      <c r="AP90" s="134">
        <v>0</v>
      </c>
      <c r="AQ90" s="127">
        <v>0</v>
      </c>
      <c r="AR90" s="127">
        <v>0</v>
      </c>
      <c r="AS90" s="143">
        <v>0</v>
      </c>
      <c r="AT90" s="138">
        <v>0</v>
      </c>
      <c r="AU90" s="127">
        <v>0</v>
      </c>
      <c r="AV90" s="127">
        <v>0</v>
      </c>
      <c r="AW90" s="127">
        <v>0</v>
      </c>
      <c r="AX90" s="127">
        <v>0</v>
      </c>
      <c r="AY90" s="129">
        <v>0</v>
      </c>
    </row>
    <row r="91" spans="1:51">
      <c r="A91" s="312" t="s">
        <v>469</v>
      </c>
      <c r="B91" s="148">
        <v>0</v>
      </c>
      <c r="C91" s="248">
        <v>0</v>
      </c>
      <c r="D91" s="138">
        <v>0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0</v>
      </c>
      <c r="AA91" s="127">
        <v>0</v>
      </c>
      <c r="AB91" s="127">
        <v>0</v>
      </c>
      <c r="AC91" s="127">
        <v>0</v>
      </c>
      <c r="AD91" s="127">
        <v>0</v>
      </c>
      <c r="AE91" s="129">
        <v>0</v>
      </c>
      <c r="AF91" s="134">
        <v>0</v>
      </c>
      <c r="AG91" s="127">
        <v>0</v>
      </c>
      <c r="AH91" s="127">
        <v>0</v>
      </c>
      <c r="AI91" s="127">
        <v>0</v>
      </c>
      <c r="AJ91" s="127">
        <v>0</v>
      </c>
      <c r="AK91" s="127">
        <v>0</v>
      </c>
      <c r="AL91" s="127">
        <v>0</v>
      </c>
      <c r="AM91" s="127">
        <v>0</v>
      </c>
      <c r="AN91" s="127">
        <v>0</v>
      </c>
      <c r="AO91" s="129">
        <v>0</v>
      </c>
      <c r="AP91" s="134">
        <v>0</v>
      </c>
      <c r="AQ91" s="127">
        <v>0</v>
      </c>
      <c r="AR91" s="127">
        <v>0</v>
      </c>
      <c r="AS91" s="143">
        <v>0</v>
      </c>
      <c r="AT91" s="138">
        <v>0</v>
      </c>
      <c r="AU91" s="127">
        <v>0</v>
      </c>
      <c r="AV91" s="127">
        <v>0</v>
      </c>
      <c r="AW91" s="127">
        <v>0</v>
      </c>
      <c r="AX91" s="127">
        <v>0</v>
      </c>
      <c r="AY91" s="129">
        <v>0</v>
      </c>
    </row>
    <row r="92" spans="1:51">
      <c r="A92" s="312" t="s">
        <v>470</v>
      </c>
      <c r="B92" s="148">
        <v>0</v>
      </c>
      <c r="C92" s="248">
        <v>0</v>
      </c>
      <c r="D92" s="138"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9">
        <v>0</v>
      </c>
      <c r="AF92" s="134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9">
        <v>0</v>
      </c>
      <c r="AP92" s="134">
        <v>0</v>
      </c>
      <c r="AQ92" s="127">
        <v>0</v>
      </c>
      <c r="AR92" s="127">
        <v>0</v>
      </c>
      <c r="AS92" s="143">
        <v>0</v>
      </c>
      <c r="AT92" s="138">
        <v>0</v>
      </c>
      <c r="AU92" s="127">
        <v>0</v>
      </c>
      <c r="AV92" s="127">
        <v>0</v>
      </c>
      <c r="AW92" s="127">
        <v>0</v>
      </c>
      <c r="AX92" s="127">
        <v>0</v>
      </c>
      <c r="AY92" s="129">
        <v>0</v>
      </c>
    </row>
    <row r="93" spans="1:51">
      <c r="A93" s="312" t="s">
        <v>471</v>
      </c>
      <c r="B93" s="148">
        <v>0</v>
      </c>
      <c r="C93" s="248">
        <v>0</v>
      </c>
      <c r="D93" s="138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  <c r="Z93" s="127">
        <v>0</v>
      </c>
      <c r="AA93" s="127">
        <v>0</v>
      </c>
      <c r="AB93" s="127">
        <v>0</v>
      </c>
      <c r="AC93" s="127">
        <v>0</v>
      </c>
      <c r="AD93" s="127">
        <v>0</v>
      </c>
      <c r="AE93" s="129">
        <v>0</v>
      </c>
      <c r="AF93" s="134">
        <v>0</v>
      </c>
      <c r="AG93" s="127">
        <v>0</v>
      </c>
      <c r="AH93" s="127">
        <v>0</v>
      </c>
      <c r="AI93" s="127">
        <v>0</v>
      </c>
      <c r="AJ93" s="127">
        <v>0</v>
      </c>
      <c r="AK93" s="127">
        <v>0</v>
      </c>
      <c r="AL93" s="127">
        <v>0</v>
      </c>
      <c r="AM93" s="127">
        <v>0</v>
      </c>
      <c r="AN93" s="127">
        <v>0</v>
      </c>
      <c r="AO93" s="129">
        <v>0</v>
      </c>
      <c r="AP93" s="134">
        <v>0</v>
      </c>
      <c r="AQ93" s="127">
        <v>0</v>
      </c>
      <c r="AR93" s="127">
        <v>0</v>
      </c>
      <c r="AS93" s="143">
        <v>0</v>
      </c>
      <c r="AT93" s="138">
        <v>0</v>
      </c>
      <c r="AU93" s="127">
        <v>0</v>
      </c>
      <c r="AV93" s="127">
        <v>0</v>
      </c>
      <c r="AW93" s="127">
        <v>0</v>
      </c>
      <c r="AX93" s="127">
        <v>0</v>
      </c>
      <c r="AY93" s="129">
        <v>0</v>
      </c>
    </row>
    <row r="94" spans="1:51">
      <c r="A94" s="312" t="s">
        <v>472</v>
      </c>
      <c r="B94" s="148">
        <v>0</v>
      </c>
      <c r="C94" s="248">
        <v>0</v>
      </c>
      <c r="D94" s="138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v>0</v>
      </c>
      <c r="U94" s="127">
        <v>0</v>
      </c>
      <c r="V94" s="127">
        <v>0</v>
      </c>
      <c r="W94" s="127">
        <v>0</v>
      </c>
      <c r="X94" s="127">
        <v>0</v>
      </c>
      <c r="Y94" s="127">
        <v>0</v>
      </c>
      <c r="Z94" s="127">
        <v>0</v>
      </c>
      <c r="AA94" s="127">
        <v>0</v>
      </c>
      <c r="AB94" s="127">
        <v>0</v>
      </c>
      <c r="AC94" s="127">
        <v>0</v>
      </c>
      <c r="AD94" s="127">
        <v>0</v>
      </c>
      <c r="AE94" s="129">
        <v>0</v>
      </c>
      <c r="AF94" s="134">
        <v>0</v>
      </c>
      <c r="AG94" s="127">
        <v>0</v>
      </c>
      <c r="AH94" s="127">
        <v>0</v>
      </c>
      <c r="AI94" s="127">
        <v>0</v>
      </c>
      <c r="AJ94" s="127">
        <v>0</v>
      </c>
      <c r="AK94" s="127">
        <v>0</v>
      </c>
      <c r="AL94" s="127">
        <v>0</v>
      </c>
      <c r="AM94" s="127">
        <v>0</v>
      </c>
      <c r="AN94" s="127">
        <v>0</v>
      </c>
      <c r="AO94" s="129">
        <v>0</v>
      </c>
      <c r="AP94" s="134">
        <v>0</v>
      </c>
      <c r="AQ94" s="127">
        <v>0</v>
      </c>
      <c r="AR94" s="127">
        <v>0</v>
      </c>
      <c r="AS94" s="143">
        <v>0</v>
      </c>
      <c r="AT94" s="138">
        <v>0</v>
      </c>
      <c r="AU94" s="127">
        <v>0</v>
      </c>
      <c r="AV94" s="127">
        <v>0</v>
      </c>
      <c r="AW94" s="127">
        <v>0</v>
      </c>
      <c r="AX94" s="127">
        <v>0</v>
      </c>
      <c r="AY94" s="129">
        <v>0</v>
      </c>
    </row>
    <row r="95" spans="1:51" ht="14.25" thickBot="1">
      <c r="A95" s="368" t="s">
        <v>473</v>
      </c>
      <c r="B95" s="151">
        <f>SUM(B84:B94)</f>
        <v>0</v>
      </c>
      <c r="C95" s="250">
        <f t="shared" ref="C95:AY95" si="7">SUM(C84:C94)</f>
        <v>0</v>
      </c>
      <c r="D95" s="155">
        <f t="shared" si="7"/>
        <v>0</v>
      </c>
      <c r="E95" s="152">
        <f t="shared" si="7"/>
        <v>0</v>
      </c>
      <c r="F95" s="152">
        <f t="shared" si="7"/>
        <v>0</v>
      </c>
      <c r="G95" s="152">
        <f t="shared" si="7"/>
        <v>0</v>
      </c>
      <c r="H95" s="152">
        <f t="shared" si="7"/>
        <v>0</v>
      </c>
      <c r="I95" s="152">
        <f t="shared" si="7"/>
        <v>0</v>
      </c>
      <c r="J95" s="152">
        <f t="shared" si="7"/>
        <v>0</v>
      </c>
      <c r="K95" s="152">
        <f t="shared" si="7"/>
        <v>0</v>
      </c>
      <c r="L95" s="152">
        <f t="shared" si="7"/>
        <v>0</v>
      </c>
      <c r="M95" s="152">
        <f t="shared" si="7"/>
        <v>0</v>
      </c>
      <c r="N95" s="152">
        <f t="shared" si="7"/>
        <v>0</v>
      </c>
      <c r="O95" s="152">
        <f t="shared" si="7"/>
        <v>0</v>
      </c>
      <c r="P95" s="152">
        <f t="shared" si="7"/>
        <v>0</v>
      </c>
      <c r="Q95" s="152">
        <f t="shared" si="7"/>
        <v>0</v>
      </c>
      <c r="R95" s="152">
        <f t="shared" si="7"/>
        <v>0</v>
      </c>
      <c r="S95" s="152">
        <f t="shared" si="7"/>
        <v>0</v>
      </c>
      <c r="T95" s="152">
        <f t="shared" si="7"/>
        <v>0</v>
      </c>
      <c r="U95" s="152">
        <f t="shared" si="7"/>
        <v>0</v>
      </c>
      <c r="V95" s="152">
        <f t="shared" si="7"/>
        <v>0</v>
      </c>
      <c r="W95" s="152">
        <f t="shared" si="7"/>
        <v>0</v>
      </c>
      <c r="X95" s="152">
        <f t="shared" si="7"/>
        <v>0</v>
      </c>
      <c r="Y95" s="152">
        <f t="shared" si="7"/>
        <v>0</v>
      </c>
      <c r="Z95" s="152">
        <f t="shared" si="7"/>
        <v>0</v>
      </c>
      <c r="AA95" s="152">
        <f t="shared" si="7"/>
        <v>0</v>
      </c>
      <c r="AB95" s="152">
        <f t="shared" si="7"/>
        <v>0</v>
      </c>
      <c r="AC95" s="152">
        <f t="shared" si="7"/>
        <v>0</v>
      </c>
      <c r="AD95" s="152">
        <f t="shared" si="7"/>
        <v>0</v>
      </c>
      <c r="AE95" s="153">
        <f t="shared" si="7"/>
        <v>0</v>
      </c>
      <c r="AF95" s="156">
        <f t="shared" si="7"/>
        <v>0</v>
      </c>
      <c r="AG95" s="152">
        <f t="shared" si="7"/>
        <v>0</v>
      </c>
      <c r="AH95" s="152">
        <f t="shared" si="7"/>
        <v>0</v>
      </c>
      <c r="AI95" s="152">
        <f t="shared" si="7"/>
        <v>0</v>
      </c>
      <c r="AJ95" s="152">
        <f t="shared" si="7"/>
        <v>0</v>
      </c>
      <c r="AK95" s="152">
        <f t="shared" si="7"/>
        <v>0</v>
      </c>
      <c r="AL95" s="152">
        <f t="shared" si="7"/>
        <v>0</v>
      </c>
      <c r="AM95" s="152">
        <f t="shared" si="7"/>
        <v>0</v>
      </c>
      <c r="AN95" s="152">
        <f t="shared" si="7"/>
        <v>0</v>
      </c>
      <c r="AO95" s="153">
        <f t="shared" si="7"/>
        <v>0</v>
      </c>
      <c r="AP95" s="156">
        <f t="shared" si="7"/>
        <v>0</v>
      </c>
      <c r="AQ95" s="152">
        <f t="shared" si="7"/>
        <v>0</v>
      </c>
      <c r="AR95" s="152">
        <f t="shared" si="7"/>
        <v>0</v>
      </c>
      <c r="AS95" s="154">
        <f t="shared" si="7"/>
        <v>0</v>
      </c>
      <c r="AT95" s="155">
        <f t="shared" si="7"/>
        <v>0</v>
      </c>
      <c r="AU95" s="152">
        <f t="shared" si="7"/>
        <v>0</v>
      </c>
      <c r="AV95" s="152">
        <f t="shared" si="7"/>
        <v>0</v>
      </c>
      <c r="AW95" s="152">
        <f t="shared" si="7"/>
        <v>0</v>
      </c>
      <c r="AX95" s="152">
        <f t="shared" si="7"/>
        <v>0</v>
      </c>
      <c r="AY95" s="153">
        <f t="shared" si="7"/>
        <v>0</v>
      </c>
    </row>
    <row r="96" spans="1:51" ht="14.25" thickBot="1">
      <c r="A96" s="369" t="s">
        <v>386</v>
      </c>
      <c r="B96" s="150">
        <f>B17+B25+B35+B43+B55+B69+B83+B95</f>
        <v>0</v>
      </c>
      <c r="C96" s="218">
        <f>C17+C25+C35+C43+C55+C69+C83+C95</f>
        <v>0</v>
      </c>
      <c r="D96" s="140">
        <f t="shared" ref="D96:AG96" si="8">D17+D25+D35+D43+D55+D69+D83+D95</f>
        <v>0</v>
      </c>
      <c r="E96" s="131">
        <f t="shared" si="8"/>
        <v>0</v>
      </c>
      <c r="F96" s="131">
        <f t="shared" si="8"/>
        <v>0</v>
      </c>
      <c r="G96" s="131">
        <f t="shared" si="8"/>
        <v>0</v>
      </c>
      <c r="H96" s="131">
        <f t="shared" si="8"/>
        <v>0</v>
      </c>
      <c r="I96" s="131">
        <f t="shared" si="8"/>
        <v>0</v>
      </c>
      <c r="J96" s="131">
        <f t="shared" si="8"/>
        <v>0</v>
      </c>
      <c r="K96" s="131">
        <f t="shared" si="8"/>
        <v>0</v>
      </c>
      <c r="L96" s="131">
        <f t="shared" si="8"/>
        <v>0</v>
      </c>
      <c r="M96" s="131">
        <f t="shared" si="8"/>
        <v>0</v>
      </c>
      <c r="N96" s="131">
        <f t="shared" si="8"/>
        <v>0</v>
      </c>
      <c r="O96" s="131">
        <f t="shared" si="8"/>
        <v>0</v>
      </c>
      <c r="P96" s="131">
        <f t="shared" si="8"/>
        <v>0</v>
      </c>
      <c r="Q96" s="131">
        <f t="shared" si="8"/>
        <v>0</v>
      </c>
      <c r="R96" s="131">
        <f t="shared" si="8"/>
        <v>0</v>
      </c>
      <c r="S96" s="131">
        <f t="shared" si="8"/>
        <v>0</v>
      </c>
      <c r="T96" s="131">
        <f t="shared" si="8"/>
        <v>0</v>
      </c>
      <c r="U96" s="131">
        <f t="shared" si="8"/>
        <v>0</v>
      </c>
      <c r="V96" s="131">
        <f t="shared" si="8"/>
        <v>0</v>
      </c>
      <c r="W96" s="131">
        <f t="shared" si="8"/>
        <v>0</v>
      </c>
      <c r="X96" s="131">
        <f t="shared" si="8"/>
        <v>0</v>
      </c>
      <c r="Y96" s="131">
        <f t="shared" si="8"/>
        <v>0</v>
      </c>
      <c r="Z96" s="131">
        <f t="shared" si="8"/>
        <v>0</v>
      </c>
      <c r="AA96" s="131">
        <f t="shared" si="8"/>
        <v>0</v>
      </c>
      <c r="AB96" s="131">
        <f t="shared" si="8"/>
        <v>0</v>
      </c>
      <c r="AC96" s="131">
        <f t="shared" si="8"/>
        <v>0</v>
      </c>
      <c r="AD96" s="131">
        <f t="shared" si="8"/>
        <v>0</v>
      </c>
      <c r="AE96" s="132">
        <f t="shared" si="8"/>
        <v>0</v>
      </c>
      <c r="AF96" s="136">
        <f t="shared" si="8"/>
        <v>0</v>
      </c>
      <c r="AG96" s="131">
        <f t="shared" si="8"/>
        <v>0</v>
      </c>
      <c r="AH96" s="131">
        <f t="shared" ref="AH96" si="9">AH17+AH25+AH35+AH43+AH55+AH69+AH83+AH95</f>
        <v>0</v>
      </c>
      <c r="AI96" s="131">
        <f t="shared" ref="AI96" si="10">AI17+AI25+AI35+AI43+AI55+AI69+AI83+AI95</f>
        <v>0</v>
      </c>
      <c r="AJ96" s="131">
        <f t="shared" ref="AJ96" si="11">AJ17+AJ25+AJ35+AJ43+AJ55+AJ69+AJ83+AJ95</f>
        <v>0</v>
      </c>
      <c r="AK96" s="131">
        <f t="shared" ref="AK96" si="12">AK17+AK25+AK35+AK43+AK55+AK69+AK83+AK95</f>
        <v>0</v>
      </c>
      <c r="AL96" s="131">
        <f t="shared" ref="AL96" si="13">AL17+AL25+AL35+AL43+AL55+AL69+AL83+AL95</f>
        <v>0</v>
      </c>
      <c r="AM96" s="131">
        <f t="shared" ref="AM96" si="14">AM17+AM25+AM35+AM43+AM55+AM69+AM83+AM95</f>
        <v>0</v>
      </c>
      <c r="AN96" s="131">
        <f t="shared" ref="AN96" si="15">AN17+AN25+AN35+AN43+AN55+AN69+AN83+AN95</f>
        <v>0</v>
      </c>
      <c r="AO96" s="132">
        <f t="shared" ref="AO96" si="16">AO17+AO25+AO35+AO43+AO55+AO69+AO83+AO95</f>
        <v>0</v>
      </c>
      <c r="AP96" s="136">
        <f t="shared" ref="AP96" si="17">AP17+AP25+AP35+AP43+AP55+AP69+AP83+AP95</f>
        <v>0</v>
      </c>
      <c r="AQ96" s="131">
        <f t="shared" ref="AQ96" si="18">AQ17+AQ25+AQ35+AQ43+AQ55+AQ69+AQ83+AQ95</f>
        <v>0</v>
      </c>
      <c r="AR96" s="131">
        <f t="shared" ref="AR96" si="19">AR17+AR25+AR35+AR43+AR55+AR69+AR83+AR95</f>
        <v>0</v>
      </c>
      <c r="AS96" s="145">
        <f t="shared" ref="AS96" si="20">AS17+AS25+AS35+AS43+AS55+AS69+AS83+AS95</f>
        <v>0</v>
      </c>
      <c r="AT96" s="140">
        <f t="shared" ref="AT96" si="21">AT17+AT25+AT35+AT43+AT55+AT69+AT83+AT95</f>
        <v>0</v>
      </c>
      <c r="AU96" s="131">
        <f t="shared" ref="AU96" si="22">AU17+AU25+AU35+AU43+AU55+AU69+AU83+AU95</f>
        <v>6</v>
      </c>
      <c r="AV96" s="131">
        <f t="shared" ref="AV96" si="23">AV17+AV25+AV35+AV43+AV55+AV69+AV83+AV95</f>
        <v>4</v>
      </c>
      <c r="AW96" s="131">
        <f t="shared" ref="AW96" si="24">AW17+AW25+AW35+AW43+AW55+AW69+AW83+AW95</f>
        <v>12</v>
      </c>
      <c r="AX96" s="131">
        <f t="shared" ref="AX96" si="25">AX17+AX25+AX35+AX43+AX55+AX69+AX83+AX95</f>
        <v>0</v>
      </c>
      <c r="AY96" s="132">
        <f t="shared" ref="AY96" si="26">AY17+AY25+AY35+AY43+AY55+AY69+AY83+AY95</f>
        <v>0</v>
      </c>
    </row>
    <row r="97" spans="1:52">
      <c r="D97" s="483"/>
      <c r="E97" s="483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5"/>
      <c r="Z97" s="485"/>
      <c r="AA97" s="485"/>
      <c r="AB97" s="485"/>
      <c r="AC97" s="485"/>
      <c r="AD97" s="485"/>
      <c r="AE97" s="485"/>
    </row>
    <row r="98" spans="1:52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</row>
    <row r="99" spans="1:52">
      <c r="A99" s="1" t="s">
        <v>491</v>
      </c>
      <c r="B99" s="467">
        <f>B17</f>
        <v>0</v>
      </c>
      <c r="C99" s="352">
        <f t="shared" ref="C99:AY99" si="27">C17</f>
        <v>0</v>
      </c>
      <c r="D99" s="328">
        <f t="shared" si="27"/>
        <v>0</v>
      </c>
      <c r="E99" s="328">
        <f t="shared" si="27"/>
        <v>0</v>
      </c>
      <c r="F99" s="328">
        <f t="shared" si="27"/>
        <v>0</v>
      </c>
      <c r="G99" s="328">
        <f t="shared" si="27"/>
        <v>0</v>
      </c>
      <c r="H99" s="328">
        <f t="shared" si="27"/>
        <v>0</v>
      </c>
      <c r="I99" s="328">
        <f t="shared" si="27"/>
        <v>0</v>
      </c>
      <c r="J99" s="328">
        <f t="shared" si="27"/>
        <v>0</v>
      </c>
      <c r="K99" s="328">
        <f t="shared" si="27"/>
        <v>0</v>
      </c>
      <c r="L99" s="328">
        <f t="shared" si="27"/>
        <v>0</v>
      </c>
      <c r="M99" s="328">
        <f t="shared" si="27"/>
        <v>0</v>
      </c>
      <c r="N99" s="328">
        <f t="shared" si="27"/>
        <v>0</v>
      </c>
      <c r="O99" s="328">
        <f t="shared" si="27"/>
        <v>0</v>
      </c>
      <c r="P99" s="328">
        <f t="shared" si="27"/>
        <v>0</v>
      </c>
      <c r="Q99" s="328">
        <f t="shared" si="27"/>
        <v>0</v>
      </c>
      <c r="R99" s="328">
        <f t="shared" si="27"/>
        <v>0</v>
      </c>
      <c r="S99" s="328">
        <f t="shared" si="27"/>
        <v>0</v>
      </c>
      <c r="T99" s="328">
        <f t="shared" si="27"/>
        <v>0</v>
      </c>
      <c r="U99" s="328">
        <f t="shared" si="27"/>
        <v>0</v>
      </c>
      <c r="V99" s="328">
        <f t="shared" si="27"/>
        <v>0</v>
      </c>
      <c r="W99" s="328">
        <f t="shared" si="27"/>
        <v>0</v>
      </c>
      <c r="X99" s="328">
        <f t="shared" si="27"/>
        <v>0</v>
      </c>
      <c r="Y99" s="328">
        <f t="shared" si="27"/>
        <v>0</v>
      </c>
      <c r="Z99" s="328">
        <f t="shared" si="27"/>
        <v>0</v>
      </c>
      <c r="AA99" s="328">
        <f t="shared" si="27"/>
        <v>0</v>
      </c>
      <c r="AB99" s="328">
        <f t="shared" si="27"/>
        <v>0</v>
      </c>
      <c r="AC99" s="328">
        <f t="shared" si="27"/>
        <v>0</v>
      </c>
      <c r="AD99" s="328">
        <f t="shared" si="27"/>
        <v>0</v>
      </c>
      <c r="AE99" s="328">
        <f t="shared" si="27"/>
        <v>0</v>
      </c>
      <c r="AF99" s="328">
        <f t="shared" si="27"/>
        <v>0</v>
      </c>
      <c r="AG99" s="328">
        <f t="shared" si="27"/>
        <v>0</v>
      </c>
      <c r="AH99" s="328">
        <f t="shared" si="27"/>
        <v>0</v>
      </c>
      <c r="AI99" s="328">
        <f t="shared" si="27"/>
        <v>0</v>
      </c>
      <c r="AJ99" s="328">
        <f t="shared" si="27"/>
        <v>0</v>
      </c>
      <c r="AK99" s="328">
        <f t="shared" si="27"/>
        <v>0</v>
      </c>
      <c r="AL99" s="328">
        <f t="shared" si="27"/>
        <v>0</v>
      </c>
      <c r="AM99" s="328">
        <f t="shared" si="27"/>
        <v>0</v>
      </c>
      <c r="AN99" s="328">
        <f t="shared" si="27"/>
        <v>0</v>
      </c>
      <c r="AO99" s="328">
        <f t="shared" si="27"/>
        <v>0</v>
      </c>
      <c r="AP99" s="328">
        <f t="shared" si="27"/>
        <v>0</v>
      </c>
      <c r="AQ99" s="328">
        <f t="shared" si="27"/>
        <v>0</v>
      </c>
      <c r="AR99" s="328">
        <f t="shared" si="27"/>
        <v>0</v>
      </c>
      <c r="AS99" s="328">
        <f t="shared" si="27"/>
        <v>0</v>
      </c>
      <c r="AT99" s="328">
        <f t="shared" si="27"/>
        <v>0</v>
      </c>
      <c r="AU99" s="328">
        <f t="shared" si="27"/>
        <v>0</v>
      </c>
      <c r="AV99" s="328">
        <f t="shared" si="27"/>
        <v>0</v>
      </c>
      <c r="AW99" s="328">
        <f t="shared" si="27"/>
        <v>0</v>
      </c>
      <c r="AX99" s="328">
        <f t="shared" si="27"/>
        <v>0</v>
      </c>
      <c r="AY99" s="328">
        <f t="shared" si="27"/>
        <v>0</v>
      </c>
      <c r="AZ99" s="328"/>
    </row>
    <row r="100" spans="1:52">
      <c r="A100" s="1" t="s">
        <v>386</v>
      </c>
      <c r="B100" s="467">
        <f>B96-B17</f>
        <v>0</v>
      </c>
      <c r="C100" s="352">
        <f t="shared" ref="C100:AY100" si="28">C96-C17</f>
        <v>0</v>
      </c>
      <c r="D100" s="328">
        <f t="shared" si="28"/>
        <v>0</v>
      </c>
      <c r="E100" s="328">
        <f t="shared" si="28"/>
        <v>0</v>
      </c>
      <c r="F100" s="328">
        <f t="shared" si="28"/>
        <v>0</v>
      </c>
      <c r="G100" s="328">
        <f t="shared" si="28"/>
        <v>0</v>
      </c>
      <c r="H100" s="328">
        <f t="shared" si="28"/>
        <v>0</v>
      </c>
      <c r="I100" s="328">
        <f t="shared" si="28"/>
        <v>0</v>
      </c>
      <c r="J100" s="328">
        <f t="shared" si="28"/>
        <v>0</v>
      </c>
      <c r="K100" s="328">
        <f t="shared" si="28"/>
        <v>0</v>
      </c>
      <c r="L100" s="328">
        <f t="shared" si="28"/>
        <v>0</v>
      </c>
      <c r="M100" s="328">
        <f t="shared" si="28"/>
        <v>0</v>
      </c>
      <c r="N100" s="328">
        <f t="shared" si="28"/>
        <v>0</v>
      </c>
      <c r="O100" s="328">
        <f t="shared" si="28"/>
        <v>0</v>
      </c>
      <c r="P100" s="328">
        <f t="shared" si="28"/>
        <v>0</v>
      </c>
      <c r="Q100" s="328">
        <f t="shared" si="28"/>
        <v>0</v>
      </c>
      <c r="R100" s="328">
        <f t="shared" si="28"/>
        <v>0</v>
      </c>
      <c r="S100" s="328">
        <f t="shared" si="28"/>
        <v>0</v>
      </c>
      <c r="T100" s="328">
        <f t="shared" si="28"/>
        <v>0</v>
      </c>
      <c r="U100" s="328">
        <f t="shared" si="28"/>
        <v>0</v>
      </c>
      <c r="V100" s="328">
        <f t="shared" si="28"/>
        <v>0</v>
      </c>
      <c r="W100" s="328">
        <f t="shared" si="28"/>
        <v>0</v>
      </c>
      <c r="X100" s="328">
        <f t="shared" si="28"/>
        <v>0</v>
      </c>
      <c r="Y100" s="328">
        <f t="shared" si="28"/>
        <v>0</v>
      </c>
      <c r="Z100" s="328">
        <f t="shared" si="28"/>
        <v>0</v>
      </c>
      <c r="AA100" s="328">
        <f t="shared" si="28"/>
        <v>0</v>
      </c>
      <c r="AB100" s="328">
        <f t="shared" si="28"/>
        <v>0</v>
      </c>
      <c r="AC100" s="328">
        <f t="shared" si="28"/>
        <v>0</v>
      </c>
      <c r="AD100" s="328">
        <f t="shared" si="28"/>
        <v>0</v>
      </c>
      <c r="AE100" s="328">
        <f t="shared" si="28"/>
        <v>0</v>
      </c>
      <c r="AF100" s="328">
        <f t="shared" si="28"/>
        <v>0</v>
      </c>
      <c r="AG100" s="328">
        <f t="shared" si="28"/>
        <v>0</v>
      </c>
      <c r="AH100" s="328">
        <f t="shared" si="28"/>
        <v>0</v>
      </c>
      <c r="AI100" s="328">
        <f t="shared" si="28"/>
        <v>0</v>
      </c>
      <c r="AJ100" s="328">
        <f t="shared" si="28"/>
        <v>0</v>
      </c>
      <c r="AK100" s="328">
        <f t="shared" si="28"/>
        <v>0</v>
      </c>
      <c r="AL100" s="328">
        <f t="shared" si="28"/>
        <v>0</v>
      </c>
      <c r="AM100" s="328">
        <f t="shared" si="28"/>
        <v>0</v>
      </c>
      <c r="AN100" s="328">
        <f t="shared" si="28"/>
        <v>0</v>
      </c>
      <c r="AO100" s="328">
        <f t="shared" si="28"/>
        <v>0</v>
      </c>
      <c r="AP100" s="328">
        <f t="shared" si="28"/>
        <v>0</v>
      </c>
      <c r="AQ100" s="328">
        <f t="shared" si="28"/>
        <v>0</v>
      </c>
      <c r="AR100" s="328">
        <f t="shared" si="28"/>
        <v>0</v>
      </c>
      <c r="AS100" s="328">
        <f t="shared" si="28"/>
        <v>0</v>
      </c>
      <c r="AT100" s="328">
        <f t="shared" si="28"/>
        <v>0</v>
      </c>
      <c r="AU100" s="328">
        <f t="shared" si="28"/>
        <v>6</v>
      </c>
      <c r="AV100" s="328">
        <f t="shared" si="28"/>
        <v>4</v>
      </c>
      <c r="AW100" s="328">
        <f t="shared" si="28"/>
        <v>12</v>
      </c>
      <c r="AX100" s="328">
        <f t="shared" si="28"/>
        <v>0</v>
      </c>
      <c r="AY100" s="328">
        <f t="shared" si="28"/>
        <v>0</v>
      </c>
      <c r="AZ100" s="328"/>
    </row>
    <row r="101" spans="1:5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</sheetData>
  <mergeCells count="20">
    <mergeCell ref="AX6:AY6"/>
    <mergeCell ref="AT4:AY5"/>
    <mergeCell ref="J5:X6"/>
    <mergeCell ref="AT6:AT7"/>
    <mergeCell ref="AU6:AW6"/>
    <mergeCell ref="AL6:AO6"/>
    <mergeCell ref="AJ6:AK6"/>
    <mergeCell ref="AP4:AS6"/>
    <mergeCell ref="AB5:AE6"/>
    <mergeCell ref="D4:AE4"/>
    <mergeCell ref="A4:A7"/>
    <mergeCell ref="D5:D7"/>
    <mergeCell ref="AF6:AF7"/>
    <mergeCell ref="B4:C6"/>
    <mergeCell ref="E5:I5"/>
    <mergeCell ref="E6:G6"/>
    <mergeCell ref="AF4:AO5"/>
    <mergeCell ref="AG6:AI6"/>
    <mergeCell ref="H6:I6"/>
    <mergeCell ref="Y5:AA6"/>
  </mergeCells>
  <phoneticPr fontId="17" type="noConversion"/>
  <pageMargins left="0.75" right="0.75" top="1" bottom="1" header="0.4921259845" footer="0.4921259845"/>
  <pageSetup paperSize="9" scale="2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1311">
    <pageSetUpPr fitToPage="1"/>
  </sheetPr>
  <dimension ref="A1:BD122"/>
  <sheetViews>
    <sheetView showGridLines="0" zoomScale="85" zoomScaleNormal="85" workbookViewId="0">
      <pane xSplit="1" ySplit="7" topLeftCell="B89" activePane="bottomRight" state="frozenSplit"/>
      <selection pane="topRight" activeCell="Z1" sqref="Z1"/>
      <selection pane="bottomLeft" activeCell="V8" sqref="V8"/>
      <selection pane="bottomRight" activeCell="M1" sqref="M1:M1048576"/>
    </sheetView>
  </sheetViews>
  <sheetFormatPr defaultRowHeight="12.75"/>
  <cols>
    <col min="1" max="1" width="23.140625" style="303" customWidth="1"/>
    <col min="2" max="2" width="10.7109375" style="303" customWidth="1"/>
    <col min="3" max="3" width="16.7109375" style="303" customWidth="1"/>
    <col min="4" max="4" width="10.7109375" style="303" customWidth="1"/>
    <col min="5" max="5" width="16.140625" style="303" customWidth="1"/>
    <col min="6" max="26" width="8.7109375" style="303" customWidth="1"/>
    <col min="27" max="33" width="8.7109375" style="326" customWidth="1"/>
    <col min="34" max="44" width="8.7109375" style="303" customWidth="1"/>
    <col min="45" max="45" width="12.42578125" style="303" customWidth="1"/>
    <col min="46" max="51" width="8.7109375" style="303" customWidth="1"/>
    <col min="52" max="53" width="13.140625" style="44" hidden="1" customWidth="1"/>
    <col min="54" max="16384" width="9.140625" style="303"/>
  </cols>
  <sheetData>
    <row r="1" spans="1:56" s="343" customFormat="1" ht="20.25">
      <c r="A1" s="14" t="s">
        <v>191</v>
      </c>
      <c r="B1" s="342"/>
      <c r="C1" s="342"/>
      <c r="D1" s="342"/>
      <c r="E1" s="342"/>
      <c r="F1" s="34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26"/>
      <c r="AB1" s="326"/>
      <c r="AC1" s="326"/>
      <c r="AD1" s="326"/>
      <c r="AE1" s="326"/>
      <c r="AF1" s="326"/>
      <c r="AG1" s="326"/>
      <c r="AH1" s="342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T1" s="342"/>
      <c r="AU1" s="303"/>
      <c r="AV1" s="303"/>
      <c r="AW1" s="303"/>
      <c r="AX1" s="303"/>
      <c r="AY1" s="303"/>
      <c r="AZ1" s="303"/>
      <c r="BA1" s="303"/>
    </row>
    <row r="2" spans="1:56" s="304" customFormat="1" ht="15.75">
      <c r="A2" s="28" t="s">
        <v>501</v>
      </c>
      <c r="B2" s="344"/>
      <c r="C2" s="344"/>
      <c r="D2" s="344"/>
      <c r="E2" s="344"/>
      <c r="F2" s="344"/>
      <c r="AA2" s="327"/>
      <c r="AB2" s="327"/>
      <c r="AC2" s="327"/>
      <c r="AD2" s="327"/>
      <c r="AE2" s="327"/>
      <c r="AF2" s="327"/>
      <c r="AG2" s="327"/>
      <c r="AH2" s="344"/>
      <c r="AT2" s="344"/>
    </row>
    <row r="3" spans="1:56" ht="16.5" thickBot="1">
      <c r="B3" s="345"/>
      <c r="C3" s="345"/>
      <c r="D3" s="345"/>
      <c r="E3" s="345"/>
      <c r="F3" s="345"/>
      <c r="AA3" s="327"/>
      <c r="AB3" s="327"/>
      <c r="AC3" s="327"/>
      <c r="AD3" s="327"/>
      <c r="AE3" s="327"/>
      <c r="AF3" s="327"/>
      <c r="AG3" s="327"/>
      <c r="AH3" s="345"/>
      <c r="AT3" s="345"/>
      <c r="AX3" s="775" t="s">
        <v>221</v>
      </c>
      <c r="AY3" s="775"/>
      <c r="AZ3" s="304"/>
      <c r="BA3" s="304"/>
    </row>
    <row r="4" spans="1:56" ht="26.25" customHeight="1" thickBot="1">
      <c r="A4" s="533" t="s">
        <v>231</v>
      </c>
      <c r="B4" s="604" t="s">
        <v>9</v>
      </c>
      <c r="C4" s="605"/>
      <c r="D4" s="547" t="s">
        <v>4</v>
      </c>
      <c r="E4" s="527"/>
      <c r="F4" s="538" t="s">
        <v>337</v>
      </c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80"/>
      <c r="AH4" s="536" t="s">
        <v>338</v>
      </c>
      <c r="AI4" s="537"/>
      <c r="AJ4" s="537"/>
      <c r="AK4" s="537"/>
      <c r="AL4" s="537"/>
      <c r="AM4" s="537"/>
      <c r="AN4" s="537"/>
      <c r="AO4" s="538"/>
      <c r="AP4" s="547" t="s">
        <v>21</v>
      </c>
      <c r="AQ4" s="605"/>
      <c r="AR4" s="605"/>
      <c r="AS4" s="776" t="s">
        <v>34</v>
      </c>
      <c r="AT4" s="536" t="s">
        <v>340</v>
      </c>
      <c r="AU4" s="537"/>
      <c r="AV4" s="537"/>
      <c r="AW4" s="537"/>
      <c r="AX4" s="537"/>
      <c r="AY4" s="587"/>
      <c r="AZ4" s="304"/>
      <c r="BA4" s="304"/>
    </row>
    <row r="5" spans="1:56" ht="26.25" customHeight="1">
      <c r="A5" s="534"/>
      <c r="B5" s="612"/>
      <c r="C5" s="613"/>
      <c r="D5" s="715"/>
      <c r="E5" s="528"/>
      <c r="F5" s="607" t="s">
        <v>45</v>
      </c>
      <c r="G5" s="778" t="s">
        <v>46</v>
      </c>
      <c r="H5" s="778"/>
      <c r="I5" s="778"/>
      <c r="J5" s="778"/>
      <c r="K5" s="778"/>
      <c r="L5" s="781" t="s">
        <v>356</v>
      </c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570" t="s">
        <v>249</v>
      </c>
      <c r="AB5" s="570"/>
      <c r="AC5" s="570"/>
      <c r="AD5" s="570" t="s">
        <v>250</v>
      </c>
      <c r="AE5" s="570"/>
      <c r="AF5" s="570"/>
      <c r="AG5" s="564"/>
      <c r="AH5" s="588" t="s">
        <v>45</v>
      </c>
      <c r="AI5" s="539" t="s">
        <v>46</v>
      </c>
      <c r="AJ5" s="603"/>
      <c r="AK5" s="603"/>
      <c r="AL5" s="603"/>
      <c r="AM5" s="540"/>
      <c r="AN5" s="715" t="s">
        <v>339</v>
      </c>
      <c r="AO5" s="693"/>
      <c r="AP5" s="715"/>
      <c r="AQ5" s="613"/>
      <c r="AR5" s="613"/>
      <c r="AS5" s="543"/>
      <c r="AT5" s="588" t="s">
        <v>45</v>
      </c>
      <c r="AU5" s="539" t="s">
        <v>46</v>
      </c>
      <c r="AV5" s="603"/>
      <c r="AW5" s="603"/>
      <c r="AX5" s="603"/>
      <c r="AY5" s="529"/>
      <c r="AZ5" s="524"/>
      <c r="BA5" s="524"/>
    </row>
    <row r="6" spans="1:56" ht="39.75" customHeight="1">
      <c r="A6" s="534"/>
      <c r="B6" s="606"/>
      <c r="C6" s="603"/>
      <c r="D6" s="539"/>
      <c r="E6" s="529"/>
      <c r="F6" s="693"/>
      <c r="G6" s="778" t="s">
        <v>66</v>
      </c>
      <c r="H6" s="778"/>
      <c r="I6" s="778" t="s">
        <v>61</v>
      </c>
      <c r="J6" s="778"/>
      <c r="K6" s="778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570"/>
      <c r="AB6" s="570"/>
      <c r="AC6" s="570"/>
      <c r="AD6" s="570"/>
      <c r="AE6" s="570"/>
      <c r="AF6" s="570"/>
      <c r="AG6" s="564"/>
      <c r="AH6" s="588"/>
      <c r="AI6" s="551" t="s">
        <v>66</v>
      </c>
      <c r="AJ6" s="550"/>
      <c r="AK6" s="551" t="s">
        <v>61</v>
      </c>
      <c r="AL6" s="549"/>
      <c r="AM6" s="550"/>
      <c r="AN6" s="539"/>
      <c r="AO6" s="540"/>
      <c r="AP6" s="539"/>
      <c r="AQ6" s="603"/>
      <c r="AR6" s="603"/>
      <c r="AS6" s="777"/>
      <c r="AT6" s="588"/>
      <c r="AU6" s="551" t="s">
        <v>66</v>
      </c>
      <c r="AV6" s="550"/>
      <c r="AW6" s="551" t="s">
        <v>61</v>
      </c>
      <c r="AX6" s="549"/>
      <c r="AY6" s="608"/>
      <c r="AZ6" s="525"/>
      <c r="BA6" s="525"/>
    </row>
    <row r="7" spans="1:56" ht="57" customHeight="1">
      <c r="A7" s="535"/>
      <c r="B7" s="266" t="s">
        <v>2</v>
      </c>
      <c r="C7" s="363" t="s">
        <v>261</v>
      </c>
      <c r="D7" s="16" t="s">
        <v>3</v>
      </c>
      <c r="E7" s="370" t="s">
        <v>261</v>
      </c>
      <c r="F7" s="540"/>
      <c r="G7" s="16" t="s">
        <v>45</v>
      </c>
      <c r="H7" s="16" t="s">
        <v>47</v>
      </c>
      <c r="I7" s="16" t="s">
        <v>45</v>
      </c>
      <c r="J7" s="16" t="s">
        <v>56</v>
      </c>
      <c r="K7" s="16" t="s">
        <v>57</v>
      </c>
      <c r="L7" s="17" t="s">
        <v>132</v>
      </c>
      <c r="M7" s="17" t="s">
        <v>133</v>
      </c>
      <c r="N7" s="17" t="s">
        <v>134</v>
      </c>
      <c r="O7" s="17" t="s">
        <v>135</v>
      </c>
      <c r="P7" s="17" t="s">
        <v>136</v>
      </c>
      <c r="Q7" s="17" t="s">
        <v>137</v>
      </c>
      <c r="R7" s="17" t="s">
        <v>138</v>
      </c>
      <c r="S7" s="17" t="s">
        <v>139</v>
      </c>
      <c r="T7" s="293" t="s">
        <v>140</v>
      </c>
      <c r="U7" s="17" t="s">
        <v>141</v>
      </c>
      <c r="V7" s="17" t="s">
        <v>227</v>
      </c>
      <c r="W7" s="17" t="s">
        <v>143</v>
      </c>
      <c r="X7" s="17" t="s">
        <v>144</v>
      </c>
      <c r="Y7" s="17" t="s">
        <v>145</v>
      </c>
      <c r="Z7" s="17" t="s">
        <v>228</v>
      </c>
      <c r="AA7" s="363" t="s">
        <v>246</v>
      </c>
      <c r="AB7" s="363" t="s">
        <v>238</v>
      </c>
      <c r="AC7" s="363" t="s">
        <v>239</v>
      </c>
      <c r="AD7" s="363" t="s">
        <v>244</v>
      </c>
      <c r="AE7" s="363" t="s">
        <v>242</v>
      </c>
      <c r="AF7" s="363" t="s">
        <v>243</v>
      </c>
      <c r="AG7" s="364" t="s">
        <v>245</v>
      </c>
      <c r="AH7" s="589"/>
      <c r="AI7" s="16" t="s">
        <v>45</v>
      </c>
      <c r="AJ7" s="16" t="s">
        <v>47</v>
      </c>
      <c r="AK7" s="16" t="s">
        <v>45</v>
      </c>
      <c r="AL7" s="16" t="s">
        <v>56</v>
      </c>
      <c r="AM7" s="16" t="s">
        <v>57</v>
      </c>
      <c r="AN7" s="257" t="s">
        <v>59</v>
      </c>
      <c r="AO7" s="257" t="s">
        <v>58</v>
      </c>
      <c r="AP7" s="257" t="s">
        <v>27</v>
      </c>
      <c r="AQ7" s="257" t="s">
        <v>28</v>
      </c>
      <c r="AR7" s="257" t="s">
        <v>20</v>
      </c>
      <c r="AS7" s="777"/>
      <c r="AT7" s="589"/>
      <c r="AU7" s="16" t="s">
        <v>45</v>
      </c>
      <c r="AV7" s="16" t="s">
        <v>47</v>
      </c>
      <c r="AW7" s="16" t="s">
        <v>45</v>
      </c>
      <c r="AX7" s="16" t="s">
        <v>56</v>
      </c>
      <c r="AY7" s="259" t="s">
        <v>57</v>
      </c>
      <c r="AZ7" s="525"/>
      <c r="BA7" s="525"/>
    </row>
    <row r="8" spans="1:56" ht="12.75" customHeight="1" thickBot="1">
      <c r="A8" s="97">
        <v>1</v>
      </c>
      <c r="B8" s="65">
        <v>2</v>
      </c>
      <c r="C8" s="66">
        <v>3</v>
      </c>
      <c r="D8" s="66">
        <v>5</v>
      </c>
      <c r="E8" s="67">
        <v>6</v>
      </c>
      <c r="F8" s="74">
        <v>8</v>
      </c>
      <c r="G8" s="66">
        <v>9</v>
      </c>
      <c r="H8" s="66">
        <v>10</v>
      </c>
      <c r="I8" s="66">
        <v>11</v>
      </c>
      <c r="J8" s="66">
        <v>12</v>
      </c>
      <c r="K8" s="66">
        <v>13</v>
      </c>
      <c r="L8" s="66">
        <v>14</v>
      </c>
      <c r="M8" s="66">
        <v>15</v>
      </c>
      <c r="N8" s="66">
        <v>16</v>
      </c>
      <c r="O8" s="66">
        <v>17</v>
      </c>
      <c r="P8" s="66">
        <v>18</v>
      </c>
      <c r="Q8" s="66">
        <v>19</v>
      </c>
      <c r="R8" s="66">
        <v>20</v>
      </c>
      <c r="S8" s="66">
        <v>21</v>
      </c>
      <c r="T8" s="66">
        <v>22</v>
      </c>
      <c r="U8" s="66">
        <v>23</v>
      </c>
      <c r="V8" s="66">
        <v>24</v>
      </c>
      <c r="W8" s="66">
        <v>25</v>
      </c>
      <c r="X8" s="66">
        <v>26</v>
      </c>
      <c r="Y8" s="66">
        <v>27</v>
      </c>
      <c r="Z8" s="66">
        <v>28</v>
      </c>
      <c r="AA8" s="66">
        <v>29</v>
      </c>
      <c r="AB8" s="66">
        <v>30</v>
      </c>
      <c r="AC8" s="66">
        <v>31</v>
      </c>
      <c r="AD8" s="66">
        <v>32</v>
      </c>
      <c r="AE8" s="66">
        <v>33</v>
      </c>
      <c r="AF8" s="66">
        <v>34</v>
      </c>
      <c r="AG8" s="82">
        <v>35</v>
      </c>
      <c r="AH8" s="65">
        <v>36</v>
      </c>
      <c r="AI8" s="66">
        <v>37</v>
      </c>
      <c r="AJ8" s="66">
        <v>38</v>
      </c>
      <c r="AK8" s="66">
        <v>39</v>
      </c>
      <c r="AL8" s="66">
        <v>40</v>
      </c>
      <c r="AM8" s="66">
        <v>41</v>
      </c>
      <c r="AN8" s="66">
        <v>42</v>
      </c>
      <c r="AO8" s="66">
        <v>43</v>
      </c>
      <c r="AP8" s="66">
        <v>44</v>
      </c>
      <c r="AQ8" s="66">
        <v>45</v>
      </c>
      <c r="AR8" s="66">
        <v>46</v>
      </c>
      <c r="AS8" s="67">
        <v>47</v>
      </c>
      <c r="AT8" s="65">
        <v>48</v>
      </c>
      <c r="AU8" s="66">
        <v>49</v>
      </c>
      <c r="AV8" s="66">
        <v>50</v>
      </c>
      <c r="AW8" s="66">
        <v>51</v>
      </c>
      <c r="AX8" s="66">
        <v>52</v>
      </c>
      <c r="AY8" s="67">
        <v>53</v>
      </c>
      <c r="AZ8" s="526"/>
      <c r="BA8" s="526"/>
    </row>
    <row r="9" spans="1:56" ht="13.5" thickTop="1">
      <c r="A9" s="306" t="s">
        <v>387</v>
      </c>
      <c r="B9" s="163">
        <v>5</v>
      </c>
      <c r="C9" s="165">
        <v>30578.74</v>
      </c>
      <c r="D9" s="164">
        <v>5</v>
      </c>
      <c r="E9" s="166">
        <v>33554.839999999997</v>
      </c>
      <c r="F9" s="187">
        <v>5</v>
      </c>
      <c r="G9" s="164">
        <v>0</v>
      </c>
      <c r="H9" s="164">
        <v>0</v>
      </c>
      <c r="I9" s="164">
        <v>5</v>
      </c>
      <c r="J9" s="164">
        <v>2</v>
      </c>
      <c r="K9" s="164">
        <v>5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5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5</v>
      </c>
      <c r="AC9" s="164">
        <v>0</v>
      </c>
      <c r="AD9" s="164">
        <v>0</v>
      </c>
      <c r="AE9" s="164">
        <v>5</v>
      </c>
      <c r="AF9" s="164">
        <v>0</v>
      </c>
      <c r="AG9" s="188">
        <v>0</v>
      </c>
      <c r="AH9" s="163">
        <v>1</v>
      </c>
      <c r="AI9" s="164">
        <v>1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1</v>
      </c>
      <c r="AP9" s="164">
        <v>0</v>
      </c>
      <c r="AQ9" s="164">
        <v>0</v>
      </c>
      <c r="AR9" s="164">
        <v>0</v>
      </c>
      <c r="AS9" s="189">
        <v>1</v>
      </c>
      <c r="AT9" s="163">
        <v>15</v>
      </c>
      <c r="AU9" s="164">
        <v>4</v>
      </c>
      <c r="AV9" s="164">
        <v>2</v>
      </c>
      <c r="AW9" s="164">
        <v>11</v>
      </c>
      <c r="AX9" s="164">
        <v>7</v>
      </c>
      <c r="AY9" s="189">
        <v>11</v>
      </c>
      <c r="AZ9" s="310"/>
      <c r="BA9" s="310"/>
      <c r="BB9" s="311"/>
      <c r="BC9" s="311"/>
      <c r="BD9" s="311"/>
    </row>
    <row r="10" spans="1:56">
      <c r="A10" s="312" t="s">
        <v>388</v>
      </c>
      <c r="B10" s="167">
        <v>8</v>
      </c>
      <c r="C10" s="169">
        <v>43856.36</v>
      </c>
      <c r="D10" s="168">
        <v>10</v>
      </c>
      <c r="E10" s="170">
        <v>50099.8</v>
      </c>
      <c r="F10" s="190">
        <v>10</v>
      </c>
      <c r="G10" s="168">
        <v>0</v>
      </c>
      <c r="H10" s="168">
        <v>0</v>
      </c>
      <c r="I10" s="168">
        <v>10</v>
      </c>
      <c r="J10" s="168">
        <v>9</v>
      </c>
      <c r="K10" s="168">
        <v>10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10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10</v>
      </c>
      <c r="AC10" s="168">
        <v>0</v>
      </c>
      <c r="AD10" s="168">
        <v>0</v>
      </c>
      <c r="AE10" s="168">
        <v>10</v>
      </c>
      <c r="AF10" s="168">
        <v>0</v>
      </c>
      <c r="AG10" s="191">
        <v>0</v>
      </c>
      <c r="AH10" s="167">
        <v>11</v>
      </c>
      <c r="AI10" s="168">
        <v>11</v>
      </c>
      <c r="AJ10" s="168">
        <v>6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11</v>
      </c>
      <c r="AQ10" s="168">
        <v>0</v>
      </c>
      <c r="AR10" s="168">
        <v>0</v>
      </c>
      <c r="AS10" s="192">
        <v>0</v>
      </c>
      <c r="AT10" s="167">
        <v>22</v>
      </c>
      <c r="AU10" s="168">
        <v>12</v>
      </c>
      <c r="AV10" s="168">
        <v>3</v>
      </c>
      <c r="AW10" s="168">
        <v>10</v>
      </c>
      <c r="AX10" s="168">
        <v>9</v>
      </c>
      <c r="AY10" s="192">
        <v>10</v>
      </c>
      <c r="AZ10" s="315"/>
      <c r="BA10" s="315"/>
    </row>
    <row r="11" spans="1:56">
      <c r="A11" s="312" t="s">
        <v>389</v>
      </c>
      <c r="B11" s="167">
        <v>6</v>
      </c>
      <c r="C11" s="169">
        <v>36579.47</v>
      </c>
      <c r="D11" s="168">
        <v>6</v>
      </c>
      <c r="E11" s="170">
        <v>36579.47</v>
      </c>
      <c r="F11" s="190">
        <v>6</v>
      </c>
      <c r="G11" s="168">
        <v>0</v>
      </c>
      <c r="H11" s="168">
        <v>0</v>
      </c>
      <c r="I11" s="168">
        <v>6</v>
      </c>
      <c r="J11" s="168">
        <v>5</v>
      </c>
      <c r="K11" s="168">
        <v>6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6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6</v>
      </c>
      <c r="AC11" s="168">
        <v>0</v>
      </c>
      <c r="AD11" s="168">
        <v>0</v>
      </c>
      <c r="AE11" s="168">
        <v>6</v>
      </c>
      <c r="AF11" s="168">
        <v>0</v>
      </c>
      <c r="AG11" s="191">
        <v>0</v>
      </c>
      <c r="AH11" s="167">
        <v>3</v>
      </c>
      <c r="AI11" s="168">
        <v>3</v>
      </c>
      <c r="AJ11" s="168">
        <v>0</v>
      </c>
      <c r="AK11" s="168">
        <v>0</v>
      </c>
      <c r="AL11" s="168">
        <v>0</v>
      </c>
      <c r="AM11" s="168">
        <v>0</v>
      </c>
      <c r="AN11" s="168">
        <v>3</v>
      </c>
      <c r="AO11" s="168">
        <v>0</v>
      </c>
      <c r="AP11" s="168">
        <v>3</v>
      </c>
      <c r="AQ11" s="168">
        <v>0</v>
      </c>
      <c r="AR11" s="168">
        <v>0</v>
      </c>
      <c r="AS11" s="192">
        <v>0</v>
      </c>
      <c r="AT11" s="167">
        <v>10</v>
      </c>
      <c r="AU11" s="168">
        <v>4</v>
      </c>
      <c r="AV11" s="168">
        <v>0</v>
      </c>
      <c r="AW11" s="168">
        <v>6</v>
      </c>
      <c r="AX11" s="168">
        <v>5</v>
      </c>
      <c r="AY11" s="192">
        <v>6</v>
      </c>
      <c r="AZ11" s="315"/>
      <c r="BA11" s="315"/>
    </row>
    <row r="12" spans="1:56">
      <c r="A12" s="312" t="s">
        <v>390</v>
      </c>
      <c r="B12" s="167">
        <v>3</v>
      </c>
      <c r="C12" s="169">
        <v>18265.449999999997</v>
      </c>
      <c r="D12" s="168">
        <v>2</v>
      </c>
      <c r="E12" s="170">
        <v>11827.82</v>
      </c>
      <c r="F12" s="190">
        <v>2</v>
      </c>
      <c r="G12" s="168">
        <v>0</v>
      </c>
      <c r="H12" s="168">
        <v>0</v>
      </c>
      <c r="I12" s="168">
        <v>2</v>
      </c>
      <c r="J12" s="168">
        <v>0</v>
      </c>
      <c r="K12" s="168">
        <v>2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2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2</v>
      </c>
      <c r="AC12" s="168">
        <v>0</v>
      </c>
      <c r="AD12" s="168">
        <v>0</v>
      </c>
      <c r="AE12" s="168">
        <v>1</v>
      </c>
      <c r="AF12" s="168">
        <v>1</v>
      </c>
      <c r="AG12" s="191">
        <v>0</v>
      </c>
      <c r="AH12" s="167">
        <v>1</v>
      </c>
      <c r="AI12" s="168">
        <v>1</v>
      </c>
      <c r="AJ12" s="168">
        <v>0</v>
      </c>
      <c r="AK12" s="168">
        <v>0</v>
      </c>
      <c r="AL12" s="168">
        <v>0</v>
      </c>
      <c r="AM12" s="168">
        <v>0</v>
      </c>
      <c r="AN12" s="168">
        <v>0</v>
      </c>
      <c r="AO12" s="168">
        <v>0</v>
      </c>
      <c r="AP12" s="168">
        <v>1</v>
      </c>
      <c r="AQ12" s="168">
        <v>0</v>
      </c>
      <c r="AR12" s="168">
        <v>0</v>
      </c>
      <c r="AS12" s="192">
        <v>0</v>
      </c>
      <c r="AT12" s="167">
        <v>8</v>
      </c>
      <c r="AU12" s="168">
        <v>5</v>
      </c>
      <c r="AV12" s="168">
        <v>2</v>
      </c>
      <c r="AW12" s="168">
        <v>3</v>
      </c>
      <c r="AX12" s="168">
        <v>1</v>
      </c>
      <c r="AY12" s="192">
        <v>3</v>
      </c>
      <c r="AZ12" s="315"/>
      <c r="BA12" s="315"/>
    </row>
    <row r="13" spans="1:56">
      <c r="A13" s="312" t="s">
        <v>391</v>
      </c>
      <c r="B13" s="167">
        <v>4</v>
      </c>
      <c r="C13" s="169">
        <v>30578.75</v>
      </c>
      <c r="D13" s="168">
        <v>4</v>
      </c>
      <c r="E13" s="170">
        <v>30578.75</v>
      </c>
      <c r="F13" s="190">
        <v>4</v>
      </c>
      <c r="G13" s="168">
        <v>0</v>
      </c>
      <c r="H13" s="168">
        <v>0</v>
      </c>
      <c r="I13" s="168">
        <v>4</v>
      </c>
      <c r="J13" s="168">
        <v>3</v>
      </c>
      <c r="K13" s="168">
        <v>4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4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4</v>
      </c>
      <c r="AC13" s="168">
        <v>0</v>
      </c>
      <c r="AD13" s="168">
        <v>0</v>
      </c>
      <c r="AE13" s="168">
        <v>3</v>
      </c>
      <c r="AF13" s="168">
        <v>1</v>
      </c>
      <c r="AG13" s="191">
        <v>0</v>
      </c>
      <c r="AH13" s="167">
        <v>10</v>
      </c>
      <c r="AI13" s="168">
        <v>7</v>
      </c>
      <c r="AJ13" s="168">
        <v>4</v>
      </c>
      <c r="AK13" s="168">
        <v>3</v>
      </c>
      <c r="AL13" s="168">
        <v>3</v>
      </c>
      <c r="AM13" s="168">
        <v>3</v>
      </c>
      <c r="AN13" s="168">
        <v>0</v>
      </c>
      <c r="AO13" s="168">
        <v>0</v>
      </c>
      <c r="AP13" s="168">
        <v>2</v>
      </c>
      <c r="AQ13" s="168">
        <v>0</v>
      </c>
      <c r="AR13" s="168">
        <v>0</v>
      </c>
      <c r="AS13" s="192">
        <v>1</v>
      </c>
      <c r="AT13" s="167">
        <v>7</v>
      </c>
      <c r="AU13" s="168">
        <v>1</v>
      </c>
      <c r="AV13" s="168">
        <v>1</v>
      </c>
      <c r="AW13" s="168">
        <v>6</v>
      </c>
      <c r="AX13" s="168">
        <v>4</v>
      </c>
      <c r="AY13" s="192">
        <v>6</v>
      </c>
      <c r="AZ13" s="315"/>
      <c r="BA13" s="315"/>
    </row>
    <row r="14" spans="1:56">
      <c r="A14" s="312" t="s">
        <v>392</v>
      </c>
      <c r="B14" s="167">
        <v>2</v>
      </c>
      <c r="C14" s="169">
        <v>12875.26</v>
      </c>
      <c r="D14" s="168">
        <v>2</v>
      </c>
      <c r="E14" s="170">
        <v>12875.26</v>
      </c>
      <c r="F14" s="190">
        <v>6</v>
      </c>
      <c r="G14" s="168">
        <v>0</v>
      </c>
      <c r="H14" s="168">
        <v>0</v>
      </c>
      <c r="I14" s="168">
        <v>6</v>
      </c>
      <c r="J14" s="168">
        <v>4</v>
      </c>
      <c r="K14" s="168">
        <v>6</v>
      </c>
      <c r="L14" s="168">
        <v>0</v>
      </c>
      <c r="M14" s="168">
        <v>3</v>
      </c>
      <c r="N14" s="168">
        <v>1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1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5</v>
      </c>
      <c r="AC14" s="168">
        <v>1</v>
      </c>
      <c r="AD14" s="168">
        <v>5</v>
      </c>
      <c r="AE14" s="168">
        <v>1</v>
      </c>
      <c r="AF14" s="168">
        <v>0</v>
      </c>
      <c r="AG14" s="191">
        <v>0</v>
      </c>
      <c r="AH14" s="167">
        <v>16</v>
      </c>
      <c r="AI14" s="168">
        <v>7</v>
      </c>
      <c r="AJ14" s="168">
        <v>0</v>
      </c>
      <c r="AK14" s="168">
        <v>9</v>
      </c>
      <c r="AL14" s="168">
        <v>3</v>
      </c>
      <c r="AM14" s="168">
        <v>9</v>
      </c>
      <c r="AN14" s="168">
        <v>7</v>
      </c>
      <c r="AO14" s="168">
        <v>0</v>
      </c>
      <c r="AP14" s="168">
        <v>3</v>
      </c>
      <c r="AQ14" s="168">
        <v>4</v>
      </c>
      <c r="AR14" s="168">
        <v>0</v>
      </c>
      <c r="AS14" s="192">
        <v>0</v>
      </c>
      <c r="AT14" s="167">
        <v>8</v>
      </c>
      <c r="AU14" s="168">
        <v>0</v>
      </c>
      <c r="AV14" s="168">
        <v>0</v>
      </c>
      <c r="AW14" s="168">
        <v>8</v>
      </c>
      <c r="AX14" s="168">
        <v>5</v>
      </c>
      <c r="AY14" s="192">
        <v>8</v>
      </c>
      <c r="AZ14" s="315"/>
      <c r="BA14" s="315"/>
    </row>
    <row r="15" spans="1:56">
      <c r="A15" s="312" t="s">
        <v>393</v>
      </c>
      <c r="B15" s="167">
        <v>3</v>
      </c>
      <c r="C15" s="169">
        <v>18508.189999999999</v>
      </c>
      <c r="D15" s="168">
        <v>2</v>
      </c>
      <c r="E15" s="170">
        <v>14484.67</v>
      </c>
      <c r="F15" s="190">
        <v>2</v>
      </c>
      <c r="G15" s="168">
        <v>0</v>
      </c>
      <c r="H15" s="168">
        <v>0</v>
      </c>
      <c r="I15" s="168">
        <v>2</v>
      </c>
      <c r="J15" s="168">
        <v>1</v>
      </c>
      <c r="K15" s="168">
        <v>2</v>
      </c>
      <c r="L15" s="168">
        <v>0</v>
      </c>
      <c r="M15" s="168">
        <v>0</v>
      </c>
      <c r="N15" s="168">
        <v>1</v>
      </c>
      <c r="O15" s="168">
        <v>0</v>
      </c>
      <c r="P15" s="168">
        <v>0</v>
      </c>
      <c r="Q15" s="168">
        <v>0</v>
      </c>
      <c r="R15" s="168">
        <v>0</v>
      </c>
      <c r="S15" s="168">
        <v>2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2</v>
      </c>
      <c r="AC15" s="168">
        <v>0</v>
      </c>
      <c r="AD15" s="168">
        <v>2</v>
      </c>
      <c r="AE15" s="168">
        <v>0</v>
      </c>
      <c r="AF15" s="168">
        <v>0</v>
      </c>
      <c r="AG15" s="191">
        <v>0</v>
      </c>
      <c r="AH15" s="167">
        <v>9</v>
      </c>
      <c r="AI15" s="168">
        <v>9</v>
      </c>
      <c r="AJ15" s="168">
        <v>5</v>
      </c>
      <c r="AK15" s="168">
        <v>0</v>
      </c>
      <c r="AL15" s="168">
        <v>0</v>
      </c>
      <c r="AM15" s="168">
        <v>0</v>
      </c>
      <c r="AN15" s="168">
        <v>7</v>
      </c>
      <c r="AO15" s="168">
        <v>2</v>
      </c>
      <c r="AP15" s="168">
        <v>7</v>
      </c>
      <c r="AQ15" s="168">
        <v>0</v>
      </c>
      <c r="AR15" s="168">
        <v>0</v>
      </c>
      <c r="AS15" s="192">
        <v>0</v>
      </c>
      <c r="AT15" s="167">
        <v>3</v>
      </c>
      <c r="AU15" s="168">
        <v>1</v>
      </c>
      <c r="AV15" s="168">
        <v>1</v>
      </c>
      <c r="AW15" s="168">
        <v>2</v>
      </c>
      <c r="AX15" s="168">
        <v>1</v>
      </c>
      <c r="AY15" s="192">
        <v>2</v>
      </c>
      <c r="AZ15" s="315"/>
      <c r="BA15" s="315"/>
    </row>
    <row r="16" spans="1:56">
      <c r="A16" s="312" t="s">
        <v>394</v>
      </c>
      <c r="B16" s="167">
        <v>4</v>
      </c>
      <c r="C16" s="169">
        <v>48336.229999999996</v>
      </c>
      <c r="D16" s="168">
        <v>1</v>
      </c>
      <c r="E16" s="170">
        <v>6437.63</v>
      </c>
      <c r="F16" s="190">
        <v>1</v>
      </c>
      <c r="G16" s="168">
        <v>0</v>
      </c>
      <c r="H16" s="168">
        <v>0</v>
      </c>
      <c r="I16" s="168">
        <v>1</v>
      </c>
      <c r="J16" s="168">
        <v>0</v>
      </c>
      <c r="K16" s="168">
        <v>1</v>
      </c>
      <c r="L16" s="168">
        <v>0</v>
      </c>
      <c r="M16" s="168">
        <v>1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1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1</v>
      </c>
      <c r="AC16" s="168">
        <v>0</v>
      </c>
      <c r="AD16" s="168">
        <v>1</v>
      </c>
      <c r="AE16" s="168">
        <v>0</v>
      </c>
      <c r="AF16" s="168">
        <v>0</v>
      </c>
      <c r="AG16" s="191">
        <v>0</v>
      </c>
      <c r="AH16" s="167">
        <v>6</v>
      </c>
      <c r="AI16" s="168">
        <v>2</v>
      </c>
      <c r="AJ16" s="168">
        <v>1</v>
      </c>
      <c r="AK16" s="168">
        <v>4</v>
      </c>
      <c r="AL16" s="168">
        <v>3</v>
      </c>
      <c r="AM16" s="168">
        <v>4</v>
      </c>
      <c r="AN16" s="168">
        <v>6</v>
      </c>
      <c r="AO16" s="168">
        <v>0</v>
      </c>
      <c r="AP16" s="168">
        <v>6</v>
      </c>
      <c r="AQ16" s="168">
        <v>0</v>
      </c>
      <c r="AR16" s="168">
        <v>0</v>
      </c>
      <c r="AS16" s="192">
        <v>0</v>
      </c>
      <c r="AT16" s="167">
        <v>6</v>
      </c>
      <c r="AU16" s="168">
        <v>4</v>
      </c>
      <c r="AV16" s="168">
        <v>2</v>
      </c>
      <c r="AW16" s="168">
        <v>2</v>
      </c>
      <c r="AX16" s="168">
        <v>1</v>
      </c>
      <c r="AY16" s="192">
        <v>2</v>
      </c>
      <c r="AZ16" s="315"/>
      <c r="BA16" s="315"/>
    </row>
    <row r="17" spans="1:53" ht="13.5">
      <c r="A17" s="316" t="s">
        <v>395</v>
      </c>
      <c r="B17" s="171">
        <f>SUM(B9:B16)</f>
        <v>35</v>
      </c>
      <c r="C17" s="173">
        <f t="shared" ref="C17:AY17" si="0">SUM(C9:C16)</f>
        <v>239578.45</v>
      </c>
      <c r="D17" s="172">
        <f t="shared" si="0"/>
        <v>32</v>
      </c>
      <c r="E17" s="174">
        <f t="shared" si="0"/>
        <v>196438.24000000002</v>
      </c>
      <c r="F17" s="193">
        <f t="shared" si="0"/>
        <v>36</v>
      </c>
      <c r="G17" s="172">
        <f t="shared" si="0"/>
        <v>0</v>
      </c>
      <c r="H17" s="172">
        <f t="shared" si="0"/>
        <v>0</v>
      </c>
      <c r="I17" s="172">
        <f t="shared" si="0"/>
        <v>36</v>
      </c>
      <c r="J17" s="172">
        <f t="shared" si="0"/>
        <v>24</v>
      </c>
      <c r="K17" s="172">
        <f t="shared" si="0"/>
        <v>36</v>
      </c>
      <c r="L17" s="172">
        <f t="shared" si="0"/>
        <v>0</v>
      </c>
      <c r="M17" s="172">
        <f t="shared" si="0"/>
        <v>4</v>
      </c>
      <c r="N17" s="172">
        <f t="shared" si="0"/>
        <v>2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30</v>
      </c>
      <c r="T17" s="172">
        <f t="shared" si="0"/>
        <v>0</v>
      </c>
      <c r="U17" s="172">
        <f t="shared" si="0"/>
        <v>0</v>
      </c>
      <c r="V17" s="172">
        <f t="shared" si="0"/>
        <v>1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0</v>
      </c>
      <c r="AB17" s="172">
        <f t="shared" si="0"/>
        <v>35</v>
      </c>
      <c r="AC17" s="172">
        <f t="shared" si="0"/>
        <v>1</v>
      </c>
      <c r="AD17" s="172">
        <f t="shared" si="0"/>
        <v>8</v>
      </c>
      <c r="AE17" s="172">
        <f t="shared" si="0"/>
        <v>26</v>
      </c>
      <c r="AF17" s="172">
        <f t="shared" si="0"/>
        <v>2</v>
      </c>
      <c r="AG17" s="194">
        <f t="shared" si="0"/>
        <v>0</v>
      </c>
      <c r="AH17" s="171">
        <f t="shared" si="0"/>
        <v>57</v>
      </c>
      <c r="AI17" s="172">
        <f t="shared" si="0"/>
        <v>41</v>
      </c>
      <c r="AJ17" s="172">
        <f t="shared" si="0"/>
        <v>16</v>
      </c>
      <c r="AK17" s="172">
        <f t="shared" si="0"/>
        <v>16</v>
      </c>
      <c r="AL17" s="172">
        <f t="shared" si="0"/>
        <v>9</v>
      </c>
      <c r="AM17" s="172">
        <f t="shared" si="0"/>
        <v>16</v>
      </c>
      <c r="AN17" s="172">
        <f t="shared" si="0"/>
        <v>23</v>
      </c>
      <c r="AO17" s="172">
        <f t="shared" si="0"/>
        <v>3</v>
      </c>
      <c r="AP17" s="172">
        <f t="shared" si="0"/>
        <v>33</v>
      </c>
      <c r="AQ17" s="172">
        <f t="shared" si="0"/>
        <v>4</v>
      </c>
      <c r="AR17" s="172">
        <f t="shared" si="0"/>
        <v>0</v>
      </c>
      <c r="AS17" s="195">
        <f t="shared" si="0"/>
        <v>2</v>
      </c>
      <c r="AT17" s="171">
        <f t="shared" si="0"/>
        <v>79</v>
      </c>
      <c r="AU17" s="172">
        <f t="shared" si="0"/>
        <v>31</v>
      </c>
      <c r="AV17" s="172">
        <f t="shared" si="0"/>
        <v>11</v>
      </c>
      <c r="AW17" s="172">
        <f t="shared" si="0"/>
        <v>48</v>
      </c>
      <c r="AX17" s="172">
        <f t="shared" si="0"/>
        <v>33</v>
      </c>
      <c r="AY17" s="195">
        <f t="shared" si="0"/>
        <v>48</v>
      </c>
      <c r="AZ17" s="317"/>
      <c r="BA17" s="317"/>
    </row>
    <row r="18" spans="1:53">
      <c r="A18" s="312" t="s">
        <v>396</v>
      </c>
      <c r="B18" s="167">
        <v>17</v>
      </c>
      <c r="C18" s="169">
        <v>421664.66000000003</v>
      </c>
      <c r="D18" s="168">
        <v>45</v>
      </c>
      <c r="E18" s="170">
        <v>402351.78</v>
      </c>
      <c r="F18" s="190">
        <v>58</v>
      </c>
      <c r="G18" s="168">
        <v>0</v>
      </c>
      <c r="H18" s="168">
        <v>0</v>
      </c>
      <c r="I18" s="168">
        <v>58</v>
      </c>
      <c r="J18" s="168">
        <v>33</v>
      </c>
      <c r="K18" s="168">
        <v>58</v>
      </c>
      <c r="L18" s="168">
        <v>0</v>
      </c>
      <c r="M18" s="168">
        <v>29</v>
      </c>
      <c r="N18" s="168">
        <v>12</v>
      </c>
      <c r="O18" s="168">
        <v>0</v>
      </c>
      <c r="P18" s="168">
        <v>0</v>
      </c>
      <c r="Q18" s="168">
        <v>0</v>
      </c>
      <c r="R18" s="168">
        <v>0</v>
      </c>
      <c r="S18" s="168">
        <v>58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2</v>
      </c>
      <c r="AB18" s="168">
        <v>40</v>
      </c>
      <c r="AC18" s="168">
        <v>16</v>
      </c>
      <c r="AD18" s="168">
        <v>32</v>
      </c>
      <c r="AE18" s="168">
        <v>23</v>
      </c>
      <c r="AF18" s="168">
        <v>0</v>
      </c>
      <c r="AG18" s="191">
        <v>3</v>
      </c>
      <c r="AH18" s="167">
        <v>72</v>
      </c>
      <c r="AI18" s="168">
        <v>9</v>
      </c>
      <c r="AJ18" s="168">
        <v>4</v>
      </c>
      <c r="AK18" s="168">
        <v>63</v>
      </c>
      <c r="AL18" s="168">
        <v>55</v>
      </c>
      <c r="AM18" s="168">
        <v>63</v>
      </c>
      <c r="AN18" s="168">
        <v>17</v>
      </c>
      <c r="AO18" s="168">
        <v>17</v>
      </c>
      <c r="AP18" s="168">
        <v>5</v>
      </c>
      <c r="AQ18" s="168">
        <v>11</v>
      </c>
      <c r="AR18" s="168">
        <v>0</v>
      </c>
      <c r="AS18" s="192">
        <v>40</v>
      </c>
      <c r="AT18" s="167">
        <v>83</v>
      </c>
      <c r="AU18" s="168">
        <v>1</v>
      </c>
      <c r="AV18" s="168">
        <v>1</v>
      </c>
      <c r="AW18" s="168">
        <v>82</v>
      </c>
      <c r="AX18" s="168">
        <v>41</v>
      </c>
      <c r="AY18" s="192">
        <v>82</v>
      </c>
      <c r="AZ18" s="315"/>
      <c r="BA18" s="315"/>
    </row>
    <row r="19" spans="1:53">
      <c r="A19" s="312" t="s">
        <v>397</v>
      </c>
      <c r="B19" s="167">
        <v>32</v>
      </c>
      <c r="C19" s="169">
        <v>256700.56</v>
      </c>
      <c r="D19" s="168">
        <v>24</v>
      </c>
      <c r="E19" s="170">
        <v>192324.24</v>
      </c>
      <c r="F19" s="190">
        <v>29</v>
      </c>
      <c r="G19" s="168">
        <v>1</v>
      </c>
      <c r="H19" s="168">
        <v>1</v>
      </c>
      <c r="I19" s="168">
        <v>28</v>
      </c>
      <c r="J19" s="168">
        <v>16</v>
      </c>
      <c r="K19" s="168">
        <v>28</v>
      </c>
      <c r="L19" s="168">
        <v>0</v>
      </c>
      <c r="M19" s="168">
        <v>9</v>
      </c>
      <c r="N19" s="168">
        <v>4</v>
      </c>
      <c r="O19" s="168">
        <v>0</v>
      </c>
      <c r="P19" s="168">
        <v>0</v>
      </c>
      <c r="Q19" s="168">
        <v>0</v>
      </c>
      <c r="R19" s="168">
        <v>0</v>
      </c>
      <c r="S19" s="168">
        <v>28</v>
      </c>
      <c r="T19" s="168">
        <v>0</v>
      </c>
      <c r="U19" s="168">
        <v>0</v>
      </c>
      <c r="V19" s="168">
        <v>1</v>
      </c>
      <c r="W19" s="168">
        <v>0</v>
      </c>
      <c r="X19" s="168">
        <v>0</v>
      </c>
      <c r="Y19" s="168">
        <v>0</v>
      </c>
      <c r="Z19" s="168">
        <v>0</v>
      </c>
      <c r="AA19" s="168">
        <v>2</v>
      </c>
      <c r="AB19" s="168">
        <v>20</v>
      </c>
      <c r="AC19" s="168">
        <v>7</v>
      </c>
      <c r="AD19" s="168">
        <v>17</v>
      </c>
      <c r="AE19" s="168">
        <v>8</v>
      </c>
      <c r="AF19" s="168">
        <v>0</v>
      </c>
      <c r="AG19" s="191">
        <v>4</v>
      </c>
      <c r="AH19" s="167">
        <v>29</v>
      </c>
      <c r="AI19" s="168">
        <v>11</v>
      </c>
      <c r="AJ19" s="168">
        <v>5</v>
      </c>
      <c r="AK19" s="168">
        <v>18</v>
      </c>
      <c r="AL19" s="168">
        <v>11</v>
      </c>
      <c r="AM19" s="168">
        <v>18</v>
      </c>
      <c r="AN19" s="168">
        <v>3</v>
      </c>
      <c r="AO19" s="168">
        <v>0</v>
      </c>
      <c r="AP19" s="168">
        <v>0</v>
      </c>
      <c r="AQ19" s="168">
        <v>3</v>
      </c>
      <c r="AR19" s="168">
        <v>0</v>
      </c>
      <c r="AS19" s="192">
        <v>19</v>
      </c>
      <c r="AT19" s="167">
        <v>36</v>
      </c>
      <c r="AU19" s="168">
        <v>6</v>
      </c>
      <c r="AV19" s="168">
        <v>1</v>
      </c>
      <c r="AW19" s="168">
        <v>30</v>
      </c>
      <c r="AX19" s="168">
        <v>20</v>
      </c>
      <c r="AY19" s="192">
        <v>30</v>
      </c>
      <c r="AZ19" s="373"/>
      <c r="BA19" s="315"/>
    </row>
    <row r="20" spans="1:53">
      <c r="A20" s="312" t="s">
        <v>398</v>
      </c>
      <c r="B20" s="167">
        <v>0</v>
      </c>
      <c r="C20" s="169">
        <v>0</v>
      </c>
      <c r="D20" s="168">
        <v>0</v>
      </c>
      <c r="E20" s="170">
        <v>0</v>
      </c>
      <c r="F20" s="190">
        <v>2</v>
      </c>
      <c r="G20" s="168">
        <v>0</v>
      </c>
      <c r="H20" s="168">
        <v>0</v>
      </c>
      <c r="I20" s="168">
        <v>2</v>
      </c>
      <c r="J20" s="168">
        <v>2</v>
      </c>
      <c r="K20" s="168">
        <v>2</v>
      </c>
      <c r="L20" s="168">
        <v>0</v>
      </c>
      <c r="M20" s="168">
        <v>1</v>
      </c>
      <c r="N20" s="168">
        <v>1</v>
      </c>
      <c r="O20" s="168">
        <v>0</v>
      </c>
      <c r="P20" s="168">
        <v>0</v>
      </c>
      <c r="Q20" s="168">
        <v>0</v>
      </c>
      <c r="R20" s="168">
        <v>0</v>
      </c>
      <c r="S20" s="168">
        <v>2</v>
      </c>
      <c r="T20" s="168">
        <v>0</v>
      </c>
      <c r="U20" s="168">
        <v>0</v>
      </c>
      <c r="V20" s="168">
        <v>1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2</v>
      </c>
      <c r="AC20" s="168">
        <v>0</v>
      </c>
      <c r="AD20" s="168">
        <v>1</v>
      </c>
      <c r="AE20" s="168">
        <v>1</v>
      </c>
      <c r="AF20" s="168">
        <v>0</v>
      </c>
      <c r="AG20" s="191">
        <v>0</v>
      </c>
      <c r="AH20" s="167">
        <v>9</v>
      </c>
      <c r="AI20" s="168">
        <v>1</v>
      </c>
      <c r="AJ20" s="168">
        <v>0</v>
      </c>
      <c r="AK20" s="168">
        <v>8</v>
      </c>
      <c r="AL20" s="168">
        <v>6</v>
      </c>
      <c r="AM20" s="168">
        <v>8</v>
      </c>
      <c r="AN20" s="168">
        <v>0</v>
      </c>
      <c r="AO20" s="168">
        <v>0</v>
      </c>
      <c r="AP20" s="168">
        <v>0</v>
      </c>
      <c r="AQ20" s="168">
        <v>2</v>
      </c>
      <c r="AR20" s="168">
        <v>0</v>
      </c>
      <c r="AS20" s="192">
        <v>0</v>
      </c>
      <c r="AT20" s="167">
        <v>4</v>
      </c>
      <c r="AU20" s="168">
        <v>1</v>
      </c>
      <c r="AV20" s="168">
        <v>1</v>
      </c>
      <c r="AW20" s="168">
        <v>3</v>
      </c>
      <c r="AX20" s="168">
        <v>3</v>
      </c>
      <c r="AY20" s="192">
        <v>3</v>
      </c>
      <c r="AZ20" s="315"/>
      <c r="BA20" s="315"/>
    </row>
    <row r="21" spans="1:53">
      <c r="A21" s="312" t="s">
        <v>399</v>
      </c>
      <c r="B21" s="167">
        <v>29</v>
      </c>
      <c r="C21" s="169">
        <v>185081.91</v>
      </c>
      <c r="D21" s="168">
        <v>29</v>
      </c>
      <c r="E21" s="170">
        <v>185081.91</v>
      </c>
      <c r="F21" s="190">
        <v>30</v>
      </c>
      <c r="G21" s="168">
        <v>0</v>
      </c>
      <c r="H21" s="168">
        <v>0</v>
      </c>
      <c r="I21" s="168">
        <v>30</v>
      </c>
      <c r="J21" s="168">
        <v>13</v>
      </c>
      <c r="K21" s="168">
        <v>30</v>
      </c>
      <c r="L21" s="168">
        <v>1</v>
      </c>
      <c r="M21" s="168">
        <v>13</v>
      </c>
      <c r="N21" s="168">
        <v>4</v>
      </c>
      <c r="O21" s="168">
        <v>0</v>
      </c>
      <c r="P21" s="168">
        <v>0</v>
      </c>
      <c r="Q21" s="168">
        <v>0</v>
      </c>
      <c r="R21" s="168">
        <v>0</v>
      </c>
      <c r="S21" s="168">
        <v>30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2</v>
      </c>
      <c r="AB21" s="168">
        <v>23</v>
      </c>
      <c r="AC21" s="168">
        <v>5</v>
      </c>
      <c r="AD21" s="168">
        <v>16</v>
      </c>
      <c r="AE21" s="168">
        <v>8</v>
      </c>
      <c r="AF21" s="168">
        <v>0</v>
      </c>
      <c r="AG21" s="191">
        <v>6</v>
      </c>
      <c r="AH21" s="167">
        <v>5</v>
      </c>
      <c r="AI21" s="168">
        <v>0</v>
      </c>
      <c r="AJ21" s="168">
        <v>0</v>
      </c>
      <c r="AK21" s="168">
        <v>5</v>
      </c>
      <c r="AL21" s="168">
        <v>3</v>
      </c>
      <c r="AM21" s="168">
        <v>5</v>
      </c>
      <c r="AN21" s="168">
        <v>0</v>
      </c>
      <c r="AO21" s="168">
        <v>1</v>
      </c>
      <c r="AP21" s="168">
        <v>7</v>
      </c>
      <c r="AQ21" s="168">
        <v>4</v>
      </c>
      <c r="AR21" s="168">
        <v>5</v>
      </c>
      <c r="AS21" s="192">
        <v>0</v>
      </c>
      <c r="AT21" s="167">
        <v>41</v>
      </c>
      <c r="AU21" s="168">
        <v>1</v>
      </c>
      <c r="AV21" s="168">
        <v>0</v>
      </c>
      <c r="AW21" s="168">
        <v>40</v>
      </c>
      <c r="AX21" s="168">
        <v>21</v>
      </c>
      <c r="AY21" s="192">
        <v>40</v>
      </c>
      <c r="AZ21" s="315"/>
      <c r="BA21" s="315"/>
    </row>
    <row r="22" spans="1:53">
      <c r="A22" s="312" t="s">
        <v>400</v>
      </c>
      <c r="B22" s="167">
        <v>11</v>
      </c>
      <c r="C22" s="169">
        <v>191823.33</v>
      </c>
      <c r="D22" s="168">
        <v>16</v>
      </c>
      <c r="E22" s="170">
        <v>111352.94</v>
      </c>
      <c r="F22" s="190">
        <v>23</v>
      </c>
      <c r="G22" s="168">
        <v>0</v>
      </c>
      <c r="H22" s="168">
        <v>0</v>
      </c>
      <c r="I22" s="168">
        <v>23</v>
      </c>
      <c r="J22" s="168">
        <v>10</v>
      </c>
      <c r="K22" s="168">
        <v>23</v>
      </c>
      <c r="L22" s="168">
        <v>0</v>
      </c>
      <c r="M22" s="168">
        <v>10</v>
      </c>
      <c r="N22" s="168">
        <v>1</v>
      </c>
      <c r="O22" s="168">
        <v>0</v>
      </c>
      <c r="P22" s="168">
        <v>0</v>
      </c>
      <c r="Q22" s="168">
        <v>0</v>
      </c>
      <c r="R22" s="168">
        <v>0</v>
      </c>
      <c r="S22" s="168">
        <v>23</v>
      </c>
      <c r="T22" s="168">
        <v>0</v>
      </c>
      <c r="U22" s="168">
        <v>0</v>
      </c>
      <c r="V22" s="168">
        <v>1</v>
      </c>
      <c r="W22" s="168">
        <v>0</v>
      </c>
      <c r="X22" s="168">
        <v>0</v>
      </c>
      <c r="Y22" s="168">
        <v>0</v>
      </c>
      <c r="Z22" s="168">
        <v>0</v>
      </c>
      <c r="AA22" s="168">
        <v>2</v>
      </c>
      <c r="AB22" s="168">
        <v>15</v>
      </c>
      <c r="AC22" s="168">
        <v>6</v>
      </c>
      <c r="AD22" s="168">
        <v>11</v>
      </c>
      <c r="AE22" s="168">
        <v>10</v>
      </c>
      <c r="AF22" s="168">
        <v>0</v>
      </c>
      <c r="AG22" s="191">
        <v>2</v>
      </c>
      <c r="AH22" s="167">
        <v>18</v>
      </c>
      <c r="AI22" s="168">
        <v>1</v>
      </c>
      <c r="AJ22" s="168">
        <v>0</v>
      </c>
      <c r="AK22" s="168">
        <v>17</v>
      </c>
      <c r="AL22" s="168">
        <v>10</v>
      </c>
      <c r="AM22" s="168">
        <v>17</v>
      </c>
      <c r="AN22" s="168">
        <v>13</v>
      </c>
      <c r="AO22" s="168">
        <v>5</v>
      </c>
      <c r="AP22" s="168">
        <v>4</v>
      </c>
      <c r="AQ22" s="168">
        <v>0</v>
      </c>
      <c r="AR22" s="168">
        <v>27</v>
      </c>
      <c r="AS22" s="192">
        <v>1</v>
      </c>
      <c r="AT22" s="167">
        <v>29</v>
      </c>
      <c r="AU22" s="168">
        <v>0</v>
      </c>
      <c r="AV22" s="168">
        <v>0</v>
      </c>
      <c r="AW22" s="168">
        <v>29</v>
      </c>
      <c r="AX22" s="168">
        <v>12</v>
      </c>
      <c r="AY22" s="192">
        <v>29</v>
      </c>
      <c r="AZ22" s="315"/>
      <c r="BA22" s="315"/>
    </row>
    <row r="23" spans="1:53">
      <c r="A23" s="312" t="s">
        <v>401</v>
      </c>
      <c r="B23" s="167">
        <v>9</v>
      </c>
      <c r="C23" s="169">
        <v>61962.2</v>
      </c>
      <c r="D23" s="168">
        <v>9</v>
      </c>
      <c r="E23" s="170">
        <v>61962.2</v>
      </c>
      <c r="F23" s="190">
        <v>10</v>
      </c>
      <c r="G23" s="168">
        <v>0</v>
      </c>
      <c r="H23" s="168">
        <v>0</v>
      </c>
      <c r="I23" s="168">
        <v>10</v>
      </c>
      <c r="J23" s="168">
        <v>9</v>
      </c>
      <c r="K23" s="168">
        <v>10</v>
      </c>
      <c r="L23" s="168">
        <v>0</v>
      </c>
      <c r="M23" s="168">
        <v>5</v>
      </c>
      <c r="N23" s="168">
        <v>1</v>
      </c>
      <c r="O23" s="168">
        <v>0</v>
      </c>
      <c r="P23" s="168">
        <v>0</v>
      </c>
      <c r="Q23" s="168">
        <v>0</v>
      </c>
      <c r="R23" s="168">
        <v>0</v>
      </c>
      <c r="S23" s="168">
        <v>10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2</v>
      </c>
      <c r="AB23" s="168">
        <v>6</v>
      </c>
      <c r="AC23" s="168">
        <v>2</v>
      </c>
      <c r="AD23" s="168">
        <v>6</v>
      </c>
      <c r="AE23" s="168">
        <v>4</v>
      </c>
      <c r="AF23" s="168">
        <v>0</v>
      </c>
      <c r="AG23" s="191">
        <v>0</v>
      </c>
      <c r="AH23" s="167">
        <v>2</v>
      </c>
      <c r="AI23" s="168">
        <v>1</v>
      </c>
      <c r="AJ23" s="168">
        <v>1</v>
      </c>
      <c r="AK23" s="168">
        <v>1</v>
      </c>
      <c r="AL23" s="168">
        <v>1</v>
      </c>
      <c r="AM23" s="168">
        <v>1</v>
      </c>
      <c r="AN23" s="168">
        <v>2</v>
      </c>
      <c r="AO23" s="168">
        <v>0</v>
      </c>
      <c r="AP23" s="168">
        <v>0</v>
      </c>
      <c r="AQ23" s="168">
        <v>1</v>
      </c>
      <c r="AR23" s="168">
        <v>13</v>
      </c>
      <c r="AS23" s="192">
        <v>0</v>
      </c>
      <c r="AT23" s="167">
        <v>17</v>
      </c>
      <c r="AU23" s="168">
        <v>1</v>
      </c>
      <c r="AV23" s="168">
        <v>1</v>
      </c>
      <c r="AW23" s="168">
        <v>16</v>
      </c>
      <c r="AX23" s="168">
        <v>13</v>
      </c>
      <c r="AY23" s="192">
        <v>16</v>
      </c>
      <c r="AZ23" s="315"/>
      <c r="BA23" s="315"/>
    </row>
    <row r="24" spans="1:53">
      <c r="A24" s="312" t="s">
        <v>402</v>
      </c>
      <c r="B24" s="167">
        <v>4</v>
      </c>
      <c r="C24" s="169">
        <v>26655.82</v>
      </c>
      <c r="D24" s="168">
        <v>4</v>
      </c>
      <c r="E24" s="170">
        <v>26655.82</v>
      </c>
      <c r="F24" s="190">
        <v>9</v>
      </c>
      <c r="G24" s="168">
        <v>0</v>
      </c>
      <c r="H24" s="168">
        <v>0</v>
      </c>
      <c r="I24" s="168">
        <v>9</v>
      </c>
      <c r="J24" s="168">
        <v>8</v>
      </c>
      <c r="K24" s="168">
        <v>9</v>
      </c>
      <c r="L24" s="168">
        <v>0</v>
      </c>
      <c r="M24" s="168">
        <v>2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9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9</v>
      </c>
      <c r="AC24" s="168">
        <v>0</v>
      </c>
      <c r="AD24" s="168">
        <v>1</v>
      </c>
      <c r="AE24" s="168">
        <v>8</v>
      </c>
      <c r="AF24" s="168">
        <v>0</v>
      </c>
      <c r="AG24" s="191">
        <v>0</v>
      </c>
      <c r="AH24" s="167">
        <v>20</v>
      </c>
      <c r="AI24" s="168">
        <v>11</v>
      </c>
      <c r="AJ24" s="168">
        <v>4</v>
      </c>
      <c r="AK24" s="168">
        <v>9</v>
      </c>
      <c r="AL24" s="168">
        <v>9</v>
      </c>
      <c r="AM24" s="168">
        <v>9</v>
      </c>
      <c r="AN24" s="168">
        <v>18</v>
      </c>
      <c r="AO24" s="168">
        <v>1</v>
      </c>
      <c r="AP24" s="168">
        <v>3</v>
      </c>
      <c r="AQ24" s="168">
        <v>0</v>
      </c>
      <c r="AR24" s="168">
        <v>0</v>
      </c>
      <c r="AS24" s="192">
        <v>0</v>
      </c>
      <c r="AT24" s="167">
        <v>18</v>
      </c>
      <c r="AU24" s="168">
        <v>0</v>
      </c>
      <c r="AV24" s="168">
        <v>0</v>
      </c>
      <c r="AW24" s="168">
        <v>18</v>
      </c>
      <c r="AX24" s="168">
        <v>12</v>
      </c>
      <c r="AY24" s="192">
        <v>18</v>
      </c>
      <c r="AZ24" s="315"/>
      <c r="BA24" s="315"/>
    </row>
    <row r="25" spans="1:53" ht="13.5">
      <c r="A25" s="316" t="s">
        <v>403</v>
      </c>
      <c r="B25" s="171">
        <f>SUM(B18:B24)</f>
        <v>102</v>
      </c>
      <c r="C25" s="173">
        <f t="shared" ref="C25:AY25" si="1">SUM(C18:C24)</f>
        <v>1143888.48</v>
      </c>
      <c r="D25" s="172">
        <f t="shared" si="1"/>
        <v>127</v>
      </c>
      <c r="E25" s="174">
        <f t="shared" si="1"/>
        <v>979728.89</v>
      </c>
      <c r="F25" s="193">
        <f t="shared" si="1"/>
        <v>161</v>
      </c>
      <c r="G25" s="172">
        <f t="shared" si="1"/>
        <v>1</v>
      </c>
      <c r="H25" s="172">
        <f t="shared" si="1"/>
        <v>1</v>
      </c>
      <c r="I25" s="172">
        <f t="shared" si="1"/>
        <v>160</v>
      </c>
      <c r="J25" s="172">
        <f t="shared" si="1"/>
        <v>91</v>
      </c>
      <c r="K25" s="172">
        <f t="shared" si="1"/>
        <v>160</v>
      </c>
      <c r="L25" s="172">
        <f t="shared" si="1"/>
        <v>1</v>
      </c>
      <c r="M25" s="172">
        <f t="shared" si="1"/>
        <v>69</v>
      </c>
      <c r="N25" s="172">
        <f t="shared" si="1"/>
        <v>23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160</v>
      </c>
      <c r="T25" s="172">
        <f t="shared" si="1"/>
        <v>0</v>
      </c>
      <c r="U25" s="172">
        <f t="shared" si="1"/>
        <v>0</v>
      </c>
      <c r="V25" s="172">
        <f t="shared" si="1"/>
        <v>3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2">
        <f t="shared" si="1"/>
        <v>10</v>
      </c>
      <c r="AB25" s="172">
        <f t="shared" si="1"/>
        <v>115</v>
      </c>
      <c r="AC25" s="172">
        <f t="shared" si="1"/>
        <v>36</v>
      </c>
      <c r="AD25" s="172">
        <f t="shared" si="1"/>
        <v>84</v>
      </c>
      <c r="AE25" s="172">
        <f t="shared" si="1"/>
        <v>62</v>
      </c>
      <c r="AF25" s="172">
        <f t="shared" si="1"/>
        <v>0</v>
      </c>
      <c r="AG25" s="194">
        <f t="shared" si="1"/>
        <v>15</v>
      </c>
      <c r="AH25" s="171">
        <f t="shared" si="1"/>
        <v>155</v>
      </c>
      <c r="AI25" s="172">
        <f t="shared" si="1"/>
        <v>34</v>
      </c>
      <c r="AJ25" s="172">
        <f t="shared" si="1"/>
        <v>14</v>
      </c>
      <c r="AK25" s="172">
        <f t="shared" si="1"/>
        <v>121</v>
      </c>
      <c r="AL25" s="172">
        <f t="shared" si="1"/>
        <v>95</v>
      </c>
      <c r="AM25" s="172">
        <f t="shared" si="1"/>
        <v>121</v>
      </c>
      <c r="AN25" s="172">
        <f t="shared" si="1"/>
        <v>53</v>
      </c>
      <c r="AO25" s="172">
        <f t="shared" si="1"/>
        <v>24</v>
      </c>
      <c r="AP25" s="172">
        <f t="shared" si="1"/>
        <v>19</v>
      </c>
      <c r="AQ25" s="172">
        <f t="shared" si="1"/>
        <v>21</v>
      </c>
      <c r="AR25" s="172">
        <f t="shared" si="1"/>
        <v>45</v>
      </c>
      <c r="AS25" s="195">
        <f t="shared" si="1"/>
        <v>60</v>
      </c>
      <c r="AT25" s="171">
        <f t="shared" si="1"/>
        <v>228</v>
      </c>
      <c r="AU25" s="172">
        <f t="shared" si="1"/>
        <v>10</v>
      </c>
      <c r="AV25" s="172">
        <f t="shared" si="1"/>
        <v>4</v>
      </c>
      <c r="AW25" s="172">
        <f t="shared" si="1"/>
        <v>218</v>
      </c>
      <c r="AX25" s="172">
        <f t="shared" si="1"/>
        <v>122</v>
      </c>
      <c r="AY25" s="195">
        <f t="shared" si="1"/>
        <v>218</v>
      </c>
      <c r="AZ25" s="317"/>
      <c r="BA25" s="317"/>
    </row>
    <row r="26" spans="1:53">
      <c r="A26" s="312" t="s">
        <v>404</v>
      </c>
      <c r="B26" s="167">
        <v>2</v>
      </c>
      <c r="C26" s="169">
        <v>16094.08</v>
      </c>
      <c r="D26" s="168">
        <v>2</v>
      </c>
      <c r="E26" s="170">
        <v>16094.08</v>
      </c>
      <c r="F26" s="190">
        <v>3</v>
      </c>
      <c r="G26" s="168">
        <v>0</v>
      </c>
      <c r="H26" s="168">
        <v>0</v>
      </c>
      <c r="I26" s="168">
        <v>3</v>
      </c>
      <c r="J26" s="168">
        <v>3</v>
      </c>
      <c r="K26" s="168">
        <v>3</v>
      </c>
      <c r="L26" s="168">
        <v>0</v>
      </c>
      <c r="M26" s="168">
        <v>0</v>
      </c>
      <c r="N26" s="168">
        <v>1</v>
      </c>
      <c r="O26" s="168">
        <v>0</v>
      </c>
      <c r="P26" s="168">
        <v>0</v>
      </c>
      <c r="Q26" s="168">
        <v>0</v>
      </c>
      <c r="R26" s="168">
        <v>0</v>
      </c>
      <c r="S26" s="168">
        <v>3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3</v>
      </c>
      <c r="AC26" s="168">
        <v>0</v>
      </c>
      <c r="AD26" s="168">
        <v>2</v>
      </c>
      <c r="AE26" s="168">
        <v>1</v>
      </c>
      <c r="AF26" s="168">
        <v>0</v>
      </c>
      <c r="AG26" s="191">
        <v>0</v>
      </c>
      <c r="AH26" s="167">
        <v>3</v>
      </c>
      <c r="AI26" s="168">
        <v>0</v>
      </c>
      <c r="AJ26" s="168">
        <v>0</v>
      </c>
      <c r="AK26" s="168">
        <v>3</v>
      </c>
      <c r="AL26" s="168">
        <v>3</v>
      </c>
      <c r="AM26" s="168">
        <v>3</v>
      </c>
      <c r="AN26" s="168">
        <v>0</v>
      </c>
      <c r="AO26" s="168">
        <v>3</v>
      </c>
      <c r="AP26" s="168">
        <v>0</v>
      </c>
      <c r="AQ26" s="168">
        <v>0</v>
      </c>
      <c r="AR26" s="168">
        <v>12</v>
      </c>
      <c r="AS26" s="192">
        <v>0</v>
      </c>
      <c r="AT26" s="167">
        <v>5</v>
      </c>
      <c r="AU26" s="168">
        <v>0</v>
      </c>
      <c r="AV26" s="168">
        <v>0</v>
      </c>
      <c r="AW26" s="168">
        <v>5</v>
      </c>
      <c r="AX26" s="168">
        <v>5</v>
      </c>
      <c r="AY26" s="192">
        <v>5</v>
      </c>
      <c r="AZ26" s="315"/>
      <c r="BA26" s="315"/>
    </row>
    <row r="27" spans="1:53">
      <c r="A27" s="312" t="s">
        <v>405</v>
      </c>
      <c r="B27" s="167">
        <v>7</v>
      </c>
      <c r="C27" s="169">
        <v>59305.36</v>
      </c>
      <c r="D27" s="168">
        <v>4</v>
      </c>
      <c r="E27" s="170">
        <v>31945.439999999999</v>
      </c>
      <c r="F27" s="190">
        <v>4</v>
      </c>
      <c r="G27" s="168">
        <v>0</v>
      </c>
      <c r="H27" s="168">
        <v>0</v>
      </c>
      <c r="I27" s="168">
        <v>4</v>
      </c>
      <c r="J27" s="168">
        <v>4</v>
      </c>
      <c r="K27" s="168">
        <v>3</v>
      </c>
      <c r="L27" s="168">
        <v>0</v>
      </c>
      <c r="M27" s="168">
        <v>2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2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4</v>
      </c>
      <c r="AC27" s="168">
        <v>0</v>
      </c>
      <c r="AD27" s="168">
        <v>1</v>
      </c>
      <c r="AE27" s="168">
        <v>3</v>
      </c>
      <c r="AF27" s="168">
        <v>0</v>
      </c>
      <c r="AG27" s="191">
        <v>0</v>
      </c>
      <c r="AH27" s="167">
        <v>0</v>
      </c>
      <c r="AI27" s="168">
        <v>0</v>
      </c>
      <c r="AJ27" s="168">
        <v>0</v>
      </c>
      <c r="AK27" s="168">
        <v>0</v>
      </c>
      <c r="AL27" s="168">
        <v>0</v>
      </c>
      <c r="AM27" s="168">
        <v>0</v>
      </c>
      <c r="AN27" s="168">
        <v>0</v>
      </c>
      <c r="AO27" s="168">
        <v>0</v>
      </c>
      <c r="AP27" s="168">
        <v>5</v>
      </c>
      <c r="AQ27" s="168">
        <v>10</v>
      </c>
      <c r="AR27" s="168">
        <v>12</v>
      </c>
      <c r="AS27" s="192">
        <v>0</v>
      </c>
      <c r="AT27" s="167">
        <v>65</v>
      </c>
      <c r="AU27" s="168">
        <v>29</v>
      </c>
      <c r="AV27" s="168">
        <v>20</v>
      </c>
      <c r="AW27" s="168">
        <v>36</v>
      </c>
      <c r="AX27" s="168">
        <v>16</v>
      </c>
      <c r="AY27" s="192">
        <v>36</v>
      </c>
      <c r="AZ27" s="315"/>
      <c r="BA27" s="315"/>
    </row>
    <row r="28" spans="1:53">
      <c r="A28" s="312" t="s">
        <v>406</v>
      </c>
      <c r="B28" s="167">
        <v>1</v>
      </c>
      <c r="C28" s="169">
        <v>8047.04</v>
      </c>
      <c r="D28" s="168">
        <v>4</v>
      </c>
      <c r="E28" s="170">
        <v>31460</v>
      </c>
      <c r="F28" s="190">
        <v>8</v>
      </c>
      <c r="G28" s="168">
        <v>1</v>
      </c>
      <c r="H28" s="168">
        <v>1</v>
      </c>
      <c r="I28" s="168">
        <v>7</v>
      </c>
      <c r="J28" s="168">
        <v>5</v>
      </c>
      <c r="K28" s="168">
        <v>7</v>
      </c>
      <c r="L28" s="168">
        <v>0</v>
      </c>
      <c r="M28" s="168">
        <v>5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7</v>
      </c>
      <c r="T28" s="168">
        <v>0</v>
      </c>
      <c r="U28" s="168">
        <v>0</v>
      </c>
      <c r="V28" s="168">
        <v>2</v>
      </c>
      <c r="W28" s="168">
        <v>0</v>
      </c>
      <c r="X28" s="168">
        <v>0</v>
      </c>
      <c r="Y28" s="168">
        <v>0</v>
      </c>
      <c r="Z28" s="168">
        <v>0</v>
      </c>
      <c r="AA28" s="168">
        <v>1</v>
      </c>
      <c r="AB28" s="168">
        <v>4</v>
      </c>
      <c r="AC28" s="168">
        <v>3</v>
      </c>
      <c r="AD28" s="168">
        <v>4</v>
      </c>
      <c r="AE28" s="168">
        <v>4</v>
      </c>
      <c r="AF28" s="168">
        <v>0</v>
      </c>
      <c r="AG28" s="191">
        <v>0</v>
      </c>
      <c r="AH28" s="167">
        <v>6</v>
      </c>
      <c r="AI28" s="168">
        <v>1</v>
      </c>
      <c r="AJ28" s="168">
        <v>1</v>
      </c>
      <c r="AK28" s="168">
        <v>5</v>
      </c>
      <c r="AL28" s="168">
        <v>3</v>
      </c>
      <c r="AM28" s="168">
        <v>4</v>
      </c>
      <c r="AN28" s="168">
        <v>5</v>
      </c>
      <c r="AO28" s="168">
        <v>0</v>
      </c>
      <c r="AP28" s="168">
        <v>5</v>
      </c>
      <c r="AQ28" s="168">
        <v>0</v>
      </c>
      <c r="AR28" s="168">
        <v>0</v>
      </c>
      <c r="AS28" s="192">
        <v>0</v>
      </c>
      <c r="AT28" s="167">
        <v>16</v>
      </c>
      <c r="AU28" s="168">
        <v>1</v>
      </c>
      <c r="AV28" s="168">
        <v>0</v>
      </c>
      <c r="AW28" s="168">
        <v>15</v>
      </c>
      <c r="AX28" s="168">
        <v>7</v>
      </c>
      <c r="AY28" s="192">
        <v>15</v>
      </c>
      <c r="AZ28" s="315"/>
      <c r="BA28" s="315"/>
    </row>
    <row r="29" spans="1:53">
      <c r="A29" s="312" t="s">
        <v>407</v>
      </c>
      <c r="B29" s="167">
        <v>12</v>
      </c>
      <c r="C29" s="169">
        <v>97369.16</v>
      </c>
      <c r="D29" s="168">
        <v>13</v>
      </c>
      <c r="E29" s="170">
        <v>105173.48000000001</v>
      </c>
      <c r="F29" s="190">
        <v>15</v>
      </c>
      <c r="G29" s="168">
        <v>0</v>
      </c>
      <c r="H29" s="168">
        <v>0</v>
      </c>
      <c r="I29" s="168">
        <v>15</v>
      </c>
      <c r="J29" s="168">
        <v>8</v>
      </c>
      <c r="K29" s="168">
        <v>15</v>
      </c>
      <c r="L29" s="168">
        <v>0</v>
      </c>
      <c r="M29" s="168">
        <v>4</v>
      </c>
      <c r="N29" s="168">
        <v>3</v>
      </c>
      <c r="O29" s="168">
        <v>0</v>
      </c>
      <c r="P29" s="168">
        <v>0</v>
      </c>
      <c r="Q29" s="168">
        <v>0</v>
      </c>
      <c r="R29" s="168">
        <v>0</v>
      </c>
      <c r="S29" s="168">
        <v>15</v>
      </c>
      <c r="T29" s="168">
        <v>0</v>
      </c>
      <c r="U29" s="168">
        <v>0</v>
      </c>
      <c r="V29" s="168">
        <v>2</v>
      </c>
      <c r="W29" s="168">
        <v>0</v>
      </c>
      <c r="X29" s="168">
        <v>0</v>
      </c>
      <c r="Y29" s="168">
        <v>0</v>
      </c>
      <c r="Z29" s="168">
        <v>0</v>
      </c>
      <c r="AA29" s="168">
        <v>2</v>
      </c>
      <c r="AB29" s="168">
        <v>11</v>
      </c>
      <c r="AC29" s="168">
        <v>2</v>
      </c>
      <c r="AD29" s="168">
        <v>10</v>
      </c>
      <c r="AE29" s="168">
        <v>4</v>
      </c>
      <c r="AF29" s="168">
        <v>0</v>
      </c>
      <c r="AG29" s="191">
        <v>1</v>
      </c>
      <c r="AH29" s="167">
        <v>13</v>
      </c>
      <c r="AI29" s="168">
        <v>1</v>
      </c>
      <c r="AJ29" s="168">
        <v>1</v>
      </c>
      <c r="AK29" s="168">
        <v>12</v>
      </c>
      <c r="AL29" s="168">
        <v>10</v>
      </c>
      <c r="AM29" s="168">
        <v>12</v>
      </c>
      <c r="AN29" s="168">
        <v>3</v>
      </c>
      <c r="AO29" s="168">
        <v>8</v>
      </c>
      <c r="AP29" s="168">
        <v>5</v>
      </c>
      <c r="AQ29" s="168">
        <v>3</v>
      </c>
      <c r="AR29" s="168">
        <v>0</v>
      </c>
      <c r="AS29" s="192">
        <v>0</v>
      </c>
      <c r="AT29" s="167">
        <v>19</v>
      </c>
      <c r="AU29" s="168">
        <v>0</v>
      </c>
      <c r="AV29" s="168">
        <v>0</v>
      </c>
      <c r="AW29" s="168">
        <v>19</v>
      </c>
      <c r="AX29" s="168">
        <v>11</v>
      </c>
      <c r="AY29" s="192">
        <v>19</v>
      </c>
      <c r="AZ29" s="315"/>
      <c r="BA29" s="315"/>
    </row>
    <row r="30" spans="1:53">
      <c r="A30" s="312" t="s">
        <v>408</v>
      </c>
      <c r="B30" s="167">
        <v>15</v>
      </c>
      <c r="C30" s="169">
        <v>117486.78</v>
      </c>
      <c r="D30" s="168">
        <v>14</v>
      </c>
      <c r="E30" s="170">
        <v>109439.74</v>
      </c>
      <c r="F30" s="190">
        <v>14</v>
      </c>
      <c r="G30" s="168">
        <v>0</v>
      </c>
      <c r="H30" s="168">
        <v>0</v>
      </c>
      <c r="I30" s="168">
        <v>14</v>
      </c>
      <c r="J30" s="168">
        <v>9</v>
      </c>
      <c r="K30" s="168">
        <v>14</v>
      </c>
      <c r="L30" s="168">
        <v>0</v>
      </c>
      <c r="M30" s="168">
        <v>3</v>
      </c>
      <c r="N30" s="168">
        <v>8</v>
      </c>
      <c r="O30" s="168">
        <v>0</v>
      </c>
      <c r="P30" s="168">
        <v>0</v>
      </c>
      <c r="Q30" s="168">
        <v>0</v>
      </c>
      <c r="R30" s="168">
        <v>0</v>
      </c>
      <c r="S30" s="168">
        <v>14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2</v>
      </c>
      <c r="AB30" s="168">
        <v>10</v>
      </c>
      <c r="AC30" s="168">
        <v>2</v>
      </c>
      <c r="AD30" s="168">
        <v>6</v>
      </c>
      <c r="AE30" s="168">
        <v>6</v>
      </c>
      <c r="AF30" s="168">
        <v>0</v>
      </c>
      <c r="AG30" s="191">
        <v>2</v>
      </c>
      <c r="AH30" s="167">
        <v>12</v>
      </c>
      <c r="AI30" s="168">
        <v>1</v>
      </c>
      <c r="AJ30" s="168">
        <v>1</v>
      </c>
      <c r="AK30" s="168">
        <v>11</v>
      </c>
      <c r="AL30" s="168">
        <v>2</v>
      </c>
      <c r="AM30" s="168">
        <v>11</v>
      </c>
      <c r="AN30" s="168">
        <v>4</v>
      </c>
      <c r="AO30" s="168">
        <v>7</v>
      </c>
      <c r="AP30" s="168">
        <v>2</v>
      </c>
      <c r="AQ30" s="168">
        <v>2</v>
      </c>
      <c r="AR30" s="168">
        <v>16</v>
      </c>
      <c r="AS30" s="192">
        <v>5</v>
      </c>
      <c r="AT30" s="167">
        <v>11</v>
      </c>
      <c r="AU30" s="168">
        <v>1</v>
      </c>
      <c r="AV30" s="168">
        <v>0</v>
      </c>
      <c r="AW30" s="168">
        <v>10</v>
      </c>
      <c r="AX30" s="168">
        <v>8</v>
      </c>
      <c r="AY30" s="192">
        <v>10</v>
      </c>
      <c r="AZ30" s="315"/>
      <c r="BA30" s="315"/>
    </row>
    <row r="31" spans="1:53">
      <c r="A31" s="312" t="s">
        <v>409</v>
      </c>
      <c r="B31" s="167">
        <v>14</v>
      </c>
      <c r="C31" s="169">
        <v>125533.72</v>
      </c>
      <c r="D31" s="168">
        <v>12</v>
      </c>
      <c r="E31" s="170">
        <v>106220.84</v>
      </c>
      <c r="F31" s="190">
        <v>18</v>
      </c>
      <c r="G31" s="168">
        <v>0</v>
      </c>
      <c r="H31" s="168">
        <v>0</v>
      </c>
      <c r="I31" s="168">
        <v>18</v>
      </c>
      <c r="J31" s="168">
        <v>12</v>
      </c>
      <c r="K31" s="168">
        <v>18</v>
      </c>
      <c r="L31" s="168">
        <v>0</v>
      </c>
      <c r="M31" s="168">
        <v>4</v>
      </c>
      <c r="N31" s="168">
        <v>6</v>
      </c>
      <c r="O31" s="168">
        <v>0</v>
      </c>
      <c r="P31" s="168">
        <v>0</v>
      </c>
      <c r="Q31" s="168">
        <v>0</v>
      </c>
      <c r="R31" s="168">
        <v>0</v>
      </c>
      <c r="S31" s="168">
        <v>18</v>
      </c>
      <c r="T31" s="168">
        <v>0</v>
      </c>
      <c r="U31" s="168">
        <v>0</v>
      </c>
      <c r="V31" s="168">
        <v>3</v>
      </c>
      <c r="W31" s="168">
        <v>0</v>
      </c>
      <c r="X31" s="168">
        <v>0</v>
      </c>
      <c r="Y31" s="168">
        <v>0</v>
      </c>
      <c r="Z31" s="168">
        <v>0</v>
      </c>
      <c r="AA31" s="168">
        <v>1</v>
      </c>
      <c r="AB31" s="168">
        <v>15</v>
      </c>
      <c r="AC31" s="168">
        <v>2</v>
      </c>
      <c r="AD31" s="168">
        <v>5</v>
      </c>
      <c r="AE31" s="168">
        <v>12</v>
      </c>
      <c r="AF31" s="168">
        <v>0</v>
      </c>
      <c r="AG31" s="191">
        <v>1</v>
      </c>
      <c r="AH31" s="167">
        <v>7</v>
      </c>
      <c r="AI31" s="168">
        <v>1</v>
      </c>
      <c r="AJ31" s="168">
        <v>0</v>
      </c>
      <c r="AK31" s="168">
        <v>6</v>
      </c>
      <c r="AL31" s="168">
        <v>5</v>
      </c>
      <c r="AM31" s="168">
        <v>6</v>
      </c>
      <c r="AN31" s="168">
        <v>1</v>
      </c>
      <c r="AO31" s="168">
        <v>0</v>
      </c>
      <c r="AP31" s="168">
        <v>1</v>
      </c>
      <c r="AQ31" s="168">
        <v>0</v>
      </c>
      <c r="AR31" s="168">
        <v>0</v>
      </c>
      <c r="AS31" s="192">
        <v>0</v>
      </c>
      <c r="AT31" s="167">
        <v>14</v>
      </c>
      <c r="AU31" s="168">
        <v>1</v>
      </c>
      <c r="AV31" s="168">
        <v>0</v>
      </c>
      <c r="AW31" s="168">
        <v>13</v>
      </c>
      <c r="AX31" s="168">
        <v>8</v>
      </c>
      <c r="AY31" s="192">
        <v>13</v>
      </c>
      <c r="AZ31" s="315"/>
      <c r="BA31" s="315"/>
    </row>
    <row r="32" spans="1:53">
      <c r="A32" s="312" t="s">
        <v>410</v>
      </c>
      <c r="B32" s="167">
        <v>320</v>
      </c>
      <c r="C32" s="169">
        <v>2370094.75</v>
      </c>
      <c r="D32" s="168">
        <v>222</v>
      </c>
      <c r="E32" s="170">
        <v>1649923.88</v>
      </c>
      <c r="F32" s="190">
        <v>262</v>
      </c>
      <c r="G32" s="168">
        <v>0</v>
      </c>
      <c r="H32" s="168">
        <v>0</v>
      </c>
      <c r="I32" s="168">
        <v>262</v>
      </c>
      <c r="J32" s="168">
        <v>144</v>
      </c>
      <c r="K32" s="168">
        <v>262</v>
      </c>
      <c r="L32" s="168">
        <v>2</v>
      </c>
      <c r="M32" s="168">
        <v>104</v>
      </c>
      <c r="N32" s="168">
        <v>63</v>
      </c>
      <c r="O32" s="168">
        <v>0</v>
      </c>
      <c r="P32" s="168">
        <v>0</v>
      </c>
      <c r="Q32" s="168">
        <v>0</v>
      </c>
      <c r="R32" s="168">
        <v>0</v>
      </c>
      <c r="S32" s="168">
        <v>262</v>
      </c>
      <c r="T32" s="168">
        <v>0</v>
      </c>
      <c r="U32" s="168">
        <v>0</v>
      </c>
      <c r="V32" s="168">
        <v>23</v>
      </c>
      <c r="W32" s="168">
        <v>0</v>
      </c>
      <c r="X32" s="168">
        <v>0</v>
      </c>
      <c r="Y32" s="168">
        <v>0</v>
      </c>
      <c r="Z32" s="168">
        <v>0</v>
      </c>
      <c r="AA32" s="168">
        <v>11</v>
      </c>
      <c r="AB32" s="168">
        <v>205</v>
      </c>
      <c r="AC32" s="168">
        <v>46</v>
      </c>
      <c r="AD32" s="168">
        <v>179</v>
      </c>
      <c r="AE32" s="168">
        <v>74</v>
      </c>
      <c r="AF32" s="168">
        <v>0</v>
      </c>
      <c r="AG32" s="191">
        <v>9</v>
      </c>
      <c r="AH32" s="167">
        <v>141</v>
      </c>
      <c r="AI32" s="168">
        <v>64</v>
      </c>
      <c r="AJ32" s="168">
        <v>38</v>
      </c>
      <c r="AK32" s="168">
        <v>77</v>
      </c>
      <c r="AL32" s="168">
        <v>43</v>
      </c>
      <c r="AM32" s="168">
        <v>77</v>
      </c>
      <c r="AN32" s="168">
        <v>141</v>
      </c>
      <c r="AO32" s="168">
        <v>0</v>
      </c>
      <c r="AP32" s="168">
        <v>141</v>
      </c>
      <c r="AQ32" s="168">
        <v>69</v>
      </c>
      <c r="AR32" s="168">
        <v>92</v>
      </c>
      <c r="AS32" s="192">
        <v>1</v>
      </c>
      <c r="AT32" s="167">
        <v>377</v>
      </c>
      <c r="AU32" s="168">
        <v>60</v>
      </c>
      <c r="AV32" s="168">
        <v>32</v>
      </c>
      <c r="AW32" s="168">
        <v>317</v>
      </c>
      <c r="AX32" s="168">
        <v>185</v>
      </c>
      <c r="AY32" s="192">
        <v>317</v>
      </c>
      <c r="AZ32" s="315"/>
      <c r="BA32" s="315"/>
    </row>
    <row r="33" spans="1:53">
      <c r="A33" s="312" t="s">
        <v>411</v>
      </c>
      <c r="B33" s="167">
        <v>9</v>
      </c>
      <c r="C33" s="169">
        <v>72423.16</v>
      </c>
      <c r="D33" s="168">
        <v>8</v>
      </c>
      <c r="E33" s="170">
        <v>64376.32</v>
      </c>
      <c r="F33" s="190">
        <v>11</v>
      </c>
      <c r="G33" s="168">
        <v>0</v>
      </c>
      <c r="H33" s="168">
        <v>0</v>
      </c>
      <c r="I33" s="168">
        <v>11</v>
      </c>
      <c r="J33" s="168">
        <v>8</v>
      </c>
      <c r="K33" s="168">
        <v>11</v>
      </c>
      <c r="L33" s="168">
        <v>0</v>
      </c>
      <c r="M33" s="168">
        <v>1</v>
      </c>
      <c r="N33" s="168">
        <v>2</v>
      </c>
      <c r="O33" s="168">
        <v>0</v>
      </c>
      <c r="P33" s="168">
        <v>0</v>
      </c>
      <c r="Q33" s="168">
        <v>0</v>
      </c>
      <c r="R33" s="168">
        <v>0</v>
      </c>
      <c r="S33" s="168">
        <v>11</v>
      </c>
      <c r="T33" s="168">
        <v>0</v>
      </c>
      <c r="U33" s="168">
        <v>0</v>
      </c>
      <c r="V33" s="168">
        <v>2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10</v>
      </c>
      <c r="AC33" s="168">
        <v>1</v>
      </c>
      <c r="AD33" s="168">
        <v>6</v>
      </c>
      <c r="AE33" s="168">
        <v>5</v>
      </c>
      <c r="AF33" s="168">
        <v>0</v>
      </c>
      <c r="AG33" s="191">
        <v>0</v>
      </c>
      <c r="AH33" s="167">
        <v>25</v>
      </c>
      <c r="AI33" s="168">
        <v>10</v>
      </c>
      <c r="AJ33" s="168">
        <v>5</v>
      </c>
      <c r="AK33" s="168">
        <v>15</v>
      </c>
      <c r="AL33" s="168">
        <v>11</v>
      </c>
      <c r="AM33" s="168">
        <v>15</v>
      </c>
      <c r="AN33" s="168">
        <v>23</v>
      </c>
      <c r="AO33" s="168">
        <v>1</v>
      </c>
      <c r="AP33" s="168">
        <v>0</v>
      </c>
      <c r="AQ33" s="168">
        <v>24</v>
      </c>
      <c r="AR33" s="168">
        <v>0</v>
      </c>
      <c r="AS33" s="192">
        <v>0</v>
      </c>
      <c r="AT33" s="167">
        <v>15</v>
      </c>
      <c r="AU33" s="168">
        <v>0</v>
      </c>
      <c r="AV33" s="168">
        <v>0</v>
      </c>
      <c r="AW33" s="168">
        <v>15</v>
      </c>
      <c r="AX33" s="168">
        <v>12</v>
      </c>
      <c r="AY33" s="192">
        <v>15</v>
      </c>
      <c r="AZ33" s="315"/>
      <c r="BA33" s="315"/>
    </row>
    <row r="34" spans="1:53">
      <c r="A34" s="312" t="s">
        <v>412</v>
      </c>
      <c r="B34" s="167">
        <v>89</v>
      </c>
      <c r="C34" s="169">
        <v>669121.37</v>
      </c>
      <c r="D34" s="168">
        <v>69</v>
      </c>
      <c r="E34" s="170">
        <v>558221.84</v>
      </c>
      <c r="F34" s="190">
        <v>69</v>
      </c>
      <c r="G34" s="168">
        <v>0</v>
      </c>
      <c r="H34" s="168">
        <v>0</v>
      </c>
      <c r="I34" s="168">
        <v>69</v>
      </c>
      <c r="J34" s="168">
        <v>41</v>
      </c>
      <c r="K34" s="168">
        <v>69</v>
      </c>
      <c r="L34" s="168">
        <v>2</v>
      </c>
      <c r="M34" s="168">
        <v>22</v>
      </c>
      <c r="N34" s="168">
        <v>13</v>
      </c>
      <c r="O34" s="168">
        <v>0</v>
      </c>
      <c r="P34" s="168">
        <v>0</v>
      </c>
      <c r="Q34" s="168">
        <v>0</v>
      </c>
      <c r="R34" s="168">
        <v>0</v>
      </c>
      <c r="S34" s="168">
        <v>69</v>
      </c>
      <c r="T34" s="168">
        <v>0</v>
      </c>
      <c r="U34" s="168">
        <v>0</v>
      </c>
      <c r="V34" s="168">
        <v>1</v>
      </c>
      <c r="W34" s="168">
        <v>0</v>
      </c>
      <c r="X34" s="168">
        <v>0</v>
      </c>
      <c r="Y34" s="168">
        <v>0</v>
      </c>
      <c r="Z34" s="168">
        <v>0</v>
      </c>
      <c r="AA34" s="168">
        <v>2</v>
      </c>
      <c r="AB34" s="168">
        <v>53</v>
      </c>
      <c r="AC34" s="168">
        <v>14</v>
      </c>
      <c r="AD34" s="168">
        <v>43</v>
      </c>
      <c r="AE34" s="168">
        <v>19</v>
      </c>
      <c r="AF34" s="168">
        <v>7</v>
      </c>
      <c r="AG34" s="191">
        <v>0</v>
      </c>
      <c r="AH34" s="167">
        <v>0</v>
      </c>
      <c r="AI34" s="168">
        <v>0</v>
      </c>
      <c r="AJ34" s="168">
        <v>0</v>
      </c>
      <c r="AK34" s="168">
        <v>0</v>
      </c>
      <c r="AL34" s="168">
        <v>0</v>
      </c>
      <c r="AM34" s="168">
        <v>0</v>
      </c>
      <c r="AN34" s="168">
        <v>0</v>
      </c>
      <c r="AO34" s="168">
        <v>0</v>
      </c>
      <c r="AP34" s="168">
        <v>3</v>
      </c>
      <c r="AQ34" s="168">
        <v>2</v>
      </c>
      <c r="AR34" s="168">
        <v>6</v>
      </c>
      <c r="AS34" s="192">
        <v>0</v>
      </c>
      <c r="AT34" s="167">
        <v>109</v>
      </c>
      <c r="AU34" s="168">
        <v>33</v>
      </c>
      <c r="AV34" s="168">
        <v>28</v>
      </c>
      <c r="AW34" s="168">
        <v>76</v>
      </c>
      <c r="AX34" s="168">
        <v>47</v>
      </c>
      <c r="AY34" s="192">
        <v>76</v>
      </c>
      <c r="AZ34" s="315"/>
      <c r="BA34" s="315"/>
    </row>
    <row r="35" spans="1:53" ht="13.5">
      <c r="A35" s="316" t="s">
        <v>413</v>
      </c>
      <c r="B35" s="171">
        <f>SUM(B26:B34)</f>
        <v>469</v>
      </c>
      <c r="C35" s="173">
        <f t="shared" ref="C35:AY35" si="2">SUM(C26:C34)</f>
        <v>3535475.4200000004</v>
      </c>
      <c r="D35" s="172">
        <f t="shared" si="2"/>
        <v>348</v>
      </c>
      <c r="E35" s="174">
        <f t="shared" si="2"/>
        <v>2672855.6199999996</v>
      </c>
      <c r="F35" s="193">
        <f t="shared" si="2"/>
        <v>404</v>
      </c>
      <c r="G35" s="172">
        <f t="shared" si="2"/>
        <v>1</v>
      </c>
      <c r="H35" s="172">
        <f t="shared" si="2"/>
        <v>1</v>
      </c>
      <c r="I35" s="172">
        <f t="shared" si="2"/>
        <v>403</v>
      </c>
      <c r="J35" s="172">
        <f t="shared" si="2"/>
        <v>234</v>
      </c>
      <c r="K35" s="172">
        <f t="shared" si="2"/>
        <v>402</v>
      </c>
      <c r="L35" s="172">
        <f t="shared" si="2"/>
        <v>4</v>
      </c>
      <c r="M35" s="172">
        <f t="shared" si="2"/>
        <v>145</v>
      </c>
      <c r="N35" s="172">
        <f t="shared" si="2"/>
        <v>96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401</v>
      </c>
      <c r="T35" s="172">
        <f t="shared" si="2"/>
        <v>0</v>
      </c>
      <c r="U35" s="172">
        <f t="shared" si="2"/>
        <v>0</v>
      </c>
      <c r="V35" s="172">
        <f t="shared" si="2"/>
        <v>33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19</v>
      </c>
      <c r="AB35" s="172">
        <f t="shared" si="2"/>
        <v>315</v>
      </c>
      <c r="AC35" s="172">
        <f t="shared" si="2"/>
        <v>70</v>
      </c>
      <c r="AD35" s="172">
        <f t="shared" si="2"/>
        <v>256</v>
      </c>
      <c r="AE35" s="172">
        <f t="shared" si="2"/>
        <v>128</v>
      </c>
      <c r="AF35" s="172">
        <f t="shared" si="2"/>
        <v>7</v>
      </c>
      <c r="AG35" s="194">
        <f t="shared" si="2"/>
        <v>13</v>
      </c>
      <c r="AH35" s="171">
        <f t="shared" si="2"/>
        <v>207</v>
      </c>
      <c r="AI35" s="172">
        <f t="shared" si="2"/>
        <v>78</v>
      </c>
      <c r="AJ35" s="172">
        <f t="shared" si="2"/>
        <v>46</v>
      </c>
      <c r="AK35" s="172">
        <f t="shared" si="2"/>
        <v>129</v>
      </c>
      <c r="AL35" s="172">
        <f t="shared" si="2"/>
        <v>77</v>
      </c>
      <c r="AM35" s="172">
        <f t="shared" si="2"/>
        <v>128</v>
      </c>
      <c r="AN35" s="172">
        <f t="shared" si="2"/>
        <v>177</v>
      </c>
      <c r="AO35" s="172">
        <f t="shared" si="2"/>
        <v>19</v>
      </c>
      <c r="AP35" s="172">
        <f t="shared" si="2"/>
        <v>162</v>
      </c>
      <c r="AQ35" s="172">
        <f t="shared" si="2"/>
        <v>110</v>
      </c>
      <c r="AR35" s="172">
        <f t="shared" si="2"/>
        <v>138</v>
      </c>
      <c r="AS35" s="195">
        <f t="shared" si="2"/>
        <v>6</v>
      </c>
      <c r="AT35" s="171">
        <f t="shared" si="2"/>
        <v>631</v>
      </c>
      <c r="AU35" s="172">
        <f t="shared" si="2"/>
        <v>125</v>
      </c>
      <c r="AV35" s="172">
        <f t="shared" si="2"/>
        <v>80</v>
      </c>
      <c r="AW35" s="172">
        <f t="shared" si="2"/>
        <v>506</v>
      </c>
      <c r="AX35" s="172">
        <f t="shared" si="2"/>
        <v>299</v>
      </c>
      <c r="AY35" s="195">
        <f t="shared" si="2"/>
        <v>506</v>
      </c>
      <c r="AZ35" s="317"/>
      <c r="BA35" s="317"/>
    </row>
    <row r="36" spans="1:53">
      <c r="A36" s="312" t="s">
        <v>414</v>
      </c>
      <c r="B36" s="167">
        <v>46</v>
      </c>
      <c r="C36" s="169">
        <v>443190.17000000004</v>
      </c>
      <c r="D36" s="168">
        <v>35</v>
      </c>
      <c r="E36" s="170">
        <v>336969.53</v>
      </c>
      <c r="F36" s="190">
        <v>35</v>
      </c>
      <c r="G36" s="168">
        <v>0</v>
      </c>
      <c r="H36" s="168">
        <v>0</v>
      </c>
      <c r="I36" s="168">
        <v>35</v>
      </c>
      <c r="J36" s="168">
        <v>18</v>
      </c>
      <c r="K36" s="168">
        <v>35</v>
      </c>
      <c r="L36" s="168">
        <v>2</v>
      </c>
      <c r="M36" s="168">
        <v>17</v>
      </c>
      <c r="N36" s="168">
        <v>6</v>
      </c>
      <c r="O36" s="168">
        <v>0</v>
      </c>
      <c r="P36" s="168">
        <v>0</v>
      </c>
      <c r="Q36" s="168">
        <v>0</v>
      </c>
      <c r="R36" s="168">
        <v>0</v>
      </c>
      <c r="S36" s="168">
        <v>35</v>
      </c>
      <c r="T36" s="168">
        <v>0</v>
      </c>
      <c r="U36" s="168">
        <v>0</v>
      </c>
      <c r="V36" s="168">
        <v>2</v>
      </c>
      <c r="W36" s="168">
        <v>0</v>
      </c>
      <c r="X36" s="168">
        <v>0</v>
      </c>
      <c r="Y36" s="168">
        <v>0</v>
      </c>
      <c r="Z36" s="168">
        <v>0</v>
      </c>
      <c r="AA36" s="168">
        <v>3</v>
      </c>
      <c r="AB36" s="168">
        <v>22</v>
      </c>
      <c r="AC36" s="168">
        <v>10</v>
      </c>
      <c r="AD36" s="168">
        <v>20</v>
      </c>
      <c r="AE36" s="168">
        <v>15</v>
      </c>
      <c r="AF36" s="168">
        <v>0</v>
      </c>
      <c r="AG36" s="191">
        <v>0</v>
      </c>
      <c r="AH36" s="167">
        <v>33</v>
      </c>
      <c r="AI36" s="168">
        <v>23</v>
      </c>
      <c r="AJ36" s="168">
        <v>15</v>
      </c>
      <c r="AK36" s="168">
        <v>10</v>
      </c>
      <c r="AL36" s="168">
        <v>6</v>
      </c>
      <c r="AM36" s="168">
        <v>10</v>
      </c>
      <c r="AN36" s="168">
        <v>18</v>
      </c>
      <c r="AO36" s="168">
        <v>7</v>
      </c>
      <c r="AP36" s="168">
        <v>4</v>
      </c>
      <c r="AQ36" s="168">
        <v>0</v>
      </c>
      <c r="AR36" s="168">
        <v>0</v>
      </c>
      <c r="AS36" s="192">
        <v>1</v>
      </c>
      <c r="AT36" s="167">
        <v>51</v>
      </c>
      <c r="AU36" s="168">
        <v>11</v>
      </c>
      <c r="AV36" s="168">
        <v>5</v>
      </c>
      <c r="AW36" s="168">
        <v>40</v>
      </c>
      <c r="AX36" s="168">
        <v>21</v>
      </c>
      <c r="AY36" s="192">
        <v>40</v>
      </c>
      <c r="AZ36" s="315"/>
      <c r="BA36" s="315"/>
    </row>
    <row r="37" spans="1:53">
      <c r="A37" s="312" t="s">
        <v>415</v>
      </c>
      <c r="B37" s="167">
        <v>91</v>
      </c>
      <c r="C37" s="169">
        <v>885048.55</v>
      </c>
      <c r="D37" s="168">
        <v>84</v>
      </c>
      <c r="E37" s="170">
        <v>817453.47</v>
      </c>
      <c r="F37" s="190">
        <v>96</v>
      </c>
      <c r="G37" s="168">
        <v>0</v>
      </c>
      <c r="H37" s="168">
        <v>0</v>
      </c>
      <c r="I37" s="168">
        <v>96</v>
      </c>
      <c r="J37" s="168">
        <v>71</v>
      </c>
      <c r="K37" s="168">
        <v>96</v>
      </c>
      <c r="L37" s="168">
        <v>1</v>
      </c>
      <c r="M37" s="168">
        <v>36</v>
      </c>
      <c r="N37" s="168">
        <v>11</v>
      </c>
      <c r="O37" s="168">
        <v>0</v>
      </c>
      <c r="P37" s="168">
        <v>4</v>
      </c>
      <c r="Q37" s="168">
        <v>0</v>
      </c>
      <c r="R37" s="168">
        <v>0</v>
      </c>
      <c r="S37" s="168">
        <v>96</v>
      </c>
      <c r="T37" s="168">
        <v>0</v>
      </c>
      <c r="U37" s="168">
        <v>0</v>
      </c>
      <c r="V37" s="168">
        <v>1</v>
      </c>
      <c r="W37" s="168">
        <v>0</v>
      </c>
      <c r="X37" s="168">
        <v>0</v>
      </c>
      <c r="Y37" s="168">
        <v>0</v>
      </c>
      <c r="Z37" s="168">
        <v>0</v>
      </c>
      <c r="AA37" s="168">
        <v>1</v>
      </c>
      <c r="AB37" s="168">
        <v>74</v>
      </c>
      <c r="AC37" s="168">
        <v>21</v>
      </c>
      <c r="AD37" s="168">
        <v>51</v>
      </c>
      <c r="AE37" s="168">
        <v>40</v>
      </c>
      <c r="AF37" s="168">
        <v>0</v>
      </c>
      <c r="AG37" s="191">
        <v>5</v>
      </c>
      <c r="AH37" s="167">
        <v>32</v>
      </c>
      <c r="AI37" s="168">
        <v>7</v>
      </c>
      <c r="AJ37" s="168">
        <v>4</v>
      </c>
      <c r="AK37" s="168">
        <v>25</v>
      </c>
      <c r="AL37" s="168">
        <v>15</v>
      </c>
      <c r="AM37" s="168">
        <v>25</v>
      </c>
      <c r="AN37" s="168">
        <v>8</v>
      </c>
      <c r="AO37" s="168">
        <v>4</v>
      </c>
      <c r="AP37" s="168">
        <v>8</v>
      </c>
      <c r="AQ37" s="168">
        <v>3</v>
      </c>
      <c r="AR37" s="168">
        <v>33</v>
      </c>
      <c r="AS37" s="192">
        <v>0</v>
      </c>
      <c r="AT37" s="167">
        <v>129</v>
      </c>
      <c r="AU37" s="168">
        <v>11</v>
      </c>
      <c r="AV37" s="168">
        <v>5</v>
      </c>
      <c r="AW37" s="168">
        <v>118</v>
      </c>
      <c r="AX37" s="168">
        <v>85</v>
      </c>
      <c r="AY37" s="192">
        <v>118</v>
      </c>
      <c r="AZ37" s="315"/>
      <c r="BA37" s="315"/>
    </row>
    <row r="38" spans="1:53">
      <c r="A38" s="312" t="s">
        <v>416</v>
      </c>
      <c r="B38" s="167">
        <v>17</v>
      </c>
      <c r="C38" s="169">
        <v>138409.07999999999</v>
      </c>
      <c r="D38" s="168">
        <v>16</v>
      </c>
      <c r="E38" s="170">
        <v>130362.04</v>
      </c>
      <c r="F38" s="190">
        <v>22</v>
      </c>
      <c r="G38" s="168">
        <v>0</v>
      </c>
      <c r="H38" s="168">
        <v>0</v>
      </c>
      <c r="I38" s="168">
        <v>22</v>
      </c>
      <c r="J38" s="168">
        <v>10</v>
      </c>
      <c r="K38" s="168">
        <v>22</v>
      </c>
      <c r="L38" s="168">
        <v>0</v>
      </c>
      <c r="M38" s="168">
        <v>2</v>
      </c>
      <c r="N38" s="168">
        <v>6</v>
      </c>
      <c r="O38" s="168">
        <v>0</v>
      </c>
      <c r="P38" s="168">
        <v>0</v>
      </c>
      <c r="Q38" s="168">
        <v>0</v>
      </c>
      <c r="R38" s="168">
        <v>0</v>
      </c>
      <c r="S38" s="168">
        <v>22</v>
      </c>
      <c r="T38" s="168">
        <v>0</v>
      </c>
      <c r="U38" s="168">
        <v>0</v>
      </c>
      <c r="V38" s="168">
        <v>3</v>
      </c>
      <c r="W38" s="168">
        <v>0</v>
      </c>
      <c r="X38" s="168">
        <v>0</v>
      </c>
      <c r="Y38" s="168">
        <v>0</v>
      </c>
      <c r="Z38" s="168">
        <v>0</v>
      </c>
      <c r="AA38" s="168">
        <v>2</v>
      </c>
      <c r="AB38" s="168">
        <v>19</v>
      </c>
      <c r="AC38" s="168">
        <v>1</v>
      </c>
      <c r="AD38" s="168">
        <v>11</v>
      </c>
      <c r="AE38" s="168">
        <v>8</v>
      </c>
      <c r="AF38" s="168">
        <v>0</v>
      </c>
      <c r="AG38" s="191">
        <v>3</v>
      </c>
      <c r="AH38" s="167">
        <v>16</v>
      </c>
      <c r="AI38" s="168">
        <v>0</v>
      </c>
      <c r="AJ38" s="168">
        <v>0</v>
      </c>
      <c r="AK38" s="168">
        <v>16</v>
      </c>
      <c r="AL38" s="168">
        <v>11</v>
      </c>
      <c r="AM38" s="168">
        <v>16</v>
      </c>
      <c r="AN38" s="168">
        <v>8</v>
      </c>
      <c r="AO38" s="168">
        <v>4</v>
      </c>
      <c r="AP38" s="168">
        <v>3</v>
      </c>
      <c r="AQ38" s="168">
        <v>1</v>
      </c>
      <c r="AR38" s="168">
        <v>22</v>
      </c>
      <c r="AS38" s="192">
        <v>0</v>
      </c>
      <c r="AT38" s="167">
        <v>24</v>
      </c>
      <c r="AU38" s="168">
        <v>0</v>
      </c>
      <c r="AV38" s="168">
        <v>0</v>
      </c>
      <c r="AW38" s="168">
        <v>24</v>
      </c>
      <c r="AX38" s="168">
        <v>11</v>
      </c>
      <c r="AY38" s="192">
        <v>24</v>
      </c>
      <c r="AZ38" s="315"/>
      <c r="BA38" s="315"/>
    </row>
    <row r="39" spans="1:53">
      <c r="A39" s="312" t="s">
        <v>417</v>
      </c>
      <c r="B39" s="167">
        <v>47</v>
      </c>
      <c r="C39" s="169">
        <v>463509.2</v>
      </c>
      <c r="D39" s="168">
        <v>50</v>
      </c>
      <c r="E39" s="170">
        <v>473152.61</v>
      </c>
      <c r="F39" s="190">
        <v>54</v>
      </c>
      <c r="G39" s="168">
        <v>0</v>
      </c>
      <c r="H39" s="168">
        <v>0</v>
      </c>
      <c r="I39" s="168">
        <v>54</v>
      </c>
      <c r="J39" s="168">
        <v>29</v>
      </c>
      <c r="K39" s="168">
        <v>54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54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54</v>
      </c>
      <c r="AC39" s="168">
        <v>0</v>
      </c>
      <c r="AD39" s="168">
        <v>0</v>
      </c>
      <c r="AE39" s="168">
        <v>54</v>
      </c>
      <c r="AF39" s="168">
        <v>0</v>
      </c>
      <c r="AG39" s="191">
        <v>0</v>
      </c>
      <c r="AH39" s="167">
        <v>50</v>
      </c>
      <c r="AI39" s="168">
        <v>0</v>
      </c>
      <c r="AJ39" s="168">
        <v>0</v>
      </c>
      <c r="AK39" s="168">
        <v>50</v>
      </c>
      <c r="AL39" s="168">
        <v>25</v>
      </c>
      <c r="AM39" s="168">
        <v>50</v>
      </c>
      <c r="AN39" s="168">
        <v>0</v>
      </c>
      <c r="AO39" s="168">
        <v>0</v>
      </c>
      <c r="AP39" s="168">
        <v>0</v>
      </c>
      <c r="AQ39" s="168">
        <v>0</v>
      </c>
      <c r="AR39" s="168">
        <v>0</v>
      </c>
      <c r="AS39" s="192">
        <v>0</v>
      </c>
      <c r="AT39" s="167">
        <v>68</v>
      </c>
      <c r="AU39" s="168">
        <v>0</v>
      </c>
      <c r="AV39" s="168">
        <v>0</v>
      </c>
      <c r="AW39" s="168">
        <v>68</v>
      </c>
      <c r="AX39" s="168">
        <v>41</v>
      </c>
      <c r="AY39" s="192">
        <v>68</v>
      </c>
      <c r="AZ39" s="315"/>
      <c r="BA39" s="315"/>
    </row>
    <row r="40" spans="1:53">
      <c r="A40" s="312" t="s">
        <v>418</v>
      </c>
      <c r="B40" s="167">
        <v>12</v>
      </c>
      <c r="C40" s="169">
        <v>97369.12</v>
      </c>
      <c r="D40" s="168">
        <v>1</v>
      </c>
      <c r="E40" s="170">
        <v>105173.44</v>
      </c>
      <c r="F40" s="190">
        <v>12</v>
      </c>
      <c r="G40" s="168">
        <v>0</v>
      </c>
      <c r="H40" s="168">
        <v>0</v>
      </c>
      <c r="I40" s="168">
        <v>12</v>
      </c>
      <c r="J40" s="168">
        <v>6</v>
      </c>
      <c r="K40" s="168">
        <v>12</v>
      </c>
      <c r="L40" s="168">
        <v>0</v>
      </c>
      <c r="M40" s="168">
        <v>3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12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12</v>
      </c>
      <c r="AC40" s="168">
        <v>0</v>
      </c>
      <c r="AD40" s="168">
        <v>0</v>
      </c>
      <c r="AE40" s="168">
        <v>12</v>
      </c>
      <c r="AF40" s="168">
        <v>0</v>
      </c>
      <c r="AG40" s="191">
        <v>0</v>
      </c>
      <c r="AH40" s="167">
        <v>1</v>
      </c>
      <c r="AI40" s="168">
        <v>0</v>
      </c>
      <c r="AJ40" s="168">
        <v>0</v>
      </c>
      <c r="AK40" s="168">
        <v>1</v>
      </c>
      <c r="AL40" s="168">
        <v>1</v>
      </c>
      <c r="AM40" s="168">
        <v>1</v>
      </c>
      <c r="AN40" s="168">
        <v>0</v>
      </c>
      <c r="AO40" s="168">
        <v>0</v>
      </c>
      <c r="AP40" s="168">
        <v>0</v>
      </c>
      <c r="AQ40" s="168">
        <v>0</v>
      </c>
      <c r="AR40" s="168">
        <v>0</v>
      </c>
      <c r="AS40" s="192">
        <v>0</v>
      </c>
      <c r="AT40" s="167">
        <v>22</v>
      </c>
      <c r="AU40" s="168">
        <v>11</v>
      </c>
      <c r="AV40" s="168">
        <v>3</v>
      </c>
      <c r="AW40" s="168">
        <v>11</v>
      </c>
      <c r="AX40" s="168">
        <v>5</v>
      </c>
      <c r="AY40" s="192">
        <v>11</v>
      </c>
      <c r="AZ40" s="315"/>
      <c r="BA40" s="315"/>
    </row>
    <row r="41" spans="1:53">
      <c r="A41" s="312" t="s">
        <v>419</v>
      </c>
      <c r="B41" s="167">
        <v>28</v>
      </c>
      <c r="C41" s="169">
        <v>222098.21</v>
      </c>
      <c r="D41" s="168">
        <v>28</v>
      </c>
      <c r="E41" s="170">
        <v>219248.14</v>
      </c>
      <c r="F41" s="190">
        <v>36</v>
      </c>
      <c r="G41" s="168">
        <v>2</v>
      </c>
      <c r="H41" s="168">
        <v>0</v>
      </c>
      <c r="I41" s="168">
        <v>34</v>
      </c>
      <c r="J41" s="168">
        <v>13</v>
      </c>
      <c r="K41" s="168">
        <v>34</v>
      </c>
      <c r="L41" s="168">
        <v>0</v>
      </c>
      <c r="M41" s="168">
        <v>17</v>
      </c>
      <c r="N41" s="168">
        <v>8</v>
      </c>
      <c r="O41" s="168">
        <v>0</v>
      </c>
      <c r="P41" s="168">
        <v>0</v>
      </c>
      <c r="Q41" s="168">
        <v>0</v>
      </c>
      <c r="R41" s="168">
        <v>0</v>
      </c>
      <c r="S41" s="168">
        <v>34</v>
      </c>
      <c r="T41" s="168">
        <v>0</v>
      </c>
      <c r="U41" s="168">
        <v>0</v>
      </c>
      <c r="V41" s="168">
        <v>1</v>
      </c>
      <c r="W41" s="168">
        <v>0</v>
      </c>
      <c r="X41" s="168">
        <v>0</v>
      </c>
      <c r="Y41" s="168">
        <v>0</v>
      </c>
      <c r="Z41" s="168">
        <v>0</v>
      </c>
      <c r="AA41" s="168">
        <v>1</v>
      </c>
      <c r="AB41" s="168">
        <v>27</v>
      </c>
      <c r="AC41" s="168">
        <v>8</v>
      </c>
      <c r="AD41" s="168">
        <v>25</v>
      </c>
      <c r="AE41" s="168">
        <v>11</v>
      </c>
      <c r="AF41" s="168">
        <v>0</v>
      </c>
      <c r="AG41" s="191">
        <v>0</v>
      </c>
      <c r="AH41" s="167">
        <v>24</v>
      </c>
      <c r="AI41" s="168">
        <v>9</v>
      </c>
      <c r="AJ41" s="168">
        <v>5</v>
      </c>
      <c r="AK41" s="168">
        <v>15</v>
      </c>
      <c r="AL41" s="168">
        <v>9</v>
      </c>
      <c r="AM41" s="168">
        <v>15</v>
      </c>
      <c r="AN41" s="168">
        <v>0</v>
      </c>
      <c r="AO41" s="168">
        <v>3</v>
      </c>
      <c r="AP41" s="168">
        <v>17</v>
      </c>
      <c r="AQ41" s="168">
        <v>9</v>
      </c>
      <c r="AR41" s="168">
        <v>10</v>
      </c>
      <c r="AS41" s="192">
        <v>0</v>
      </c>
      <c r="AT41" s="167">
        <v>47</v>
      </c>
      <c r="AU41" s="168">
        <v>9</v>
      </c>
      <c r="AV41" s="168">
        <v>5</v>
      </c>
      <c r="AW41" s="168">
        <v>38</v>
      </c>
      <c r="AX41" s="168">
        <v>17</v>
      </c>
      <c r="AY41" s="192">
        <v>38</v>
      </c>
      <c r="AZ41" s="315"/>
      <c r="BA41" s="315"/>
    </row>
    <row r="42" spans="1:53">
      <c r="A42" s="312" t="s">
        <v>420</v>
      </c>
      <c r="B42" s="167">
        <v>12</v>
      </c>
      <c r="C42" s="169">
        <v>98978.559999999998</v>
      </c>
      <c r="D42" s="168">
        <v>11</v>
      </c>
      <c r="E42" s="170">
        <v>90931.520000000004</v>
      </c>
      <c r="F42" s="190">
        <v>12</v>
      </c>
      <c r="G42" s="168">
        <v>0</v>
      </c>
      <c r="H42" s="168">
        <v>0</v>
      </c>
      <c r="I42" s="168">
        <v>12</v>
      </c>
      <c r="J42" s="168">
        <v>9</v>
      </c>
      <c r="K42" s="168">
        <v>12</v>
      </c>
      <c r="L42" s="168">
        <v>1</v>
      </c>
      <c r="M42" s="168">
        <v>6</v>
      </c>
      <c r="N42" s="168">
        <v>4</v>
      </c>
      <c r="O42" s="168">
        <v>0</v>
      </c>
      <c r="P42" s="168">
        <v>0</v>
      </c>
      <c r="Q42" s="168">
        <v>0</v>
      </c>
      <c r="R42" s="168">
        <v>0</v>
      </c>
      <c r="S42" s="168">
        <v>12</v>
      </c>
      <c r="T42" s="168">
        <v>0</v>
      </c>
      <c r="U42" s="168">
        <v>0</v>
      </c>
      <c r="V42" s="168">
        <v>2</v>
      </c>
      <c r="W42" s="168">
        <v>0</v>
      </c>
      <c r="X42" s="168">
        <v>0</v>
      </c>
      <c r="Y42" s="168">
        <v>0</v>
      </c>
      <c r="Z42" s="168">
        <v>0</v>
      </c>
      <c r="AA42" s="168">
        <v>1</v>
      </c>
      <c r="AB42" s="168">
        <v>7</v>
      </c>
      <c r="AC42" s="168">
        <v>4</v>
      </c>
      <c r="AD42" s="168">
        <v>5</v>
      </c>
      <c r="AE42" s="168">
        <v>6</v>
      </c>
      <c r="AF42" s="168">
        <v>0</v>
      </c>
      <c r="AG42" s="191">
        <v>1</v>
      </c>
      <c r="AH42" s="167">
        <v>3</v>
      </c>
      <c r="AI42" s="168">
        <v>0</v>
      </c>
      <c r="AJ42" s="168">
        <v>0</v>
      </c>
      <c r="AK42" s="168">
        <v>3</v>
      </c>
      <c r="AL42" s="168">
        <v>2</v>
      </c>
      <c r="AM42" s="168">
        <v>3</v>
      </c>
      <c r="AN42" s="168">
        <v>0</v>
      </c>
      <c r="AO42" s="168">
        <v>0</v>
      </c>
      <c r="AP42" s="168">
        <v>0</v>
      </c>
      <c r="AQ42" s="168">
        <v>0</v>
      </c>
      <c r="AR42" s="168">
        <v>12</v>
      </c>
      <c r="AS42" s="192">
        <v>0</v>
      </c>
      <c r="AT42" s="167">
        <v>13</v>
      </c>
      <c r="AU42" s="168">
        <v>0</v>
      </c>
      <c r="AV42" s="168">
        <v>0</v>
      </c>
      <c r="AW42" s="168">
        <v>13</v>
      </c>
      <c r="AX42" s="168">
        <v>8</v>
      </c>
      <c r="AY42" s="192">
        <v>13</v>
      </c>
      <c r="AZ42" s="315"/>
      <c r="BA42" s="315"/>
    </row>
    <row r="43" spans="1:53" ht="13.5">
      <c r="A43" s="316" t="s">
        <v>421</v>
      </c>
      <c r="B43" s="171">
        <f>SUM(B36:B42)</f>
        <v>253</v>
      </c>
      <c r="C43" s="173">
        <f t="shared" ref="C43:AY43" si="3">SUM(C36:C42)</f>
        <v>2348602.89</v>
      </c>
      <c r="D43" s="172">
        <f t="shared" si="3"/>
        <v>225</v>
      </c>
      <c r="E43" s="174">
        <f t="shared" si="3"/>
        <v>2173290.75</v>
      </c>
      <c r="F43" s="193">
        <f t="shared" si="3"/>
        <v>267</v>
      </c>
      <c r="G43" s="172">
        <f t="shared" si="3"/>
        <v>2</v>
      </c>
      <c r="H43" s="172">
        <f t="shared" si="3"/>
        <v>0</v>
      </c>
      <c r="I43" s="172">
        <f t="shared" si="3"/>
        <v>265</v>
      </c>
      <c r="J43" s="172">
        <f t="shared" si="3"/>
        <v>156</v>
      </c>
      <c r="K43" s="172">
        <f t="shared" si="3"/>
        <v>265</v>
      </c>
      <c r="L43" s="172">
        <f t="shared" si="3"/>
        <v>4</v>
      </c>
      <c r="M43" s="172">
        <f t="shared" si="3"/>
        <v>81</v>
      </c>
      <c r="N43" s="172">
        <f t="shared" si="3"/>
        <v>35</v>
      </c>
      <c r="O43" s="172">
        <f t="shared" si="3"/>
        <v>0</v>
      </c>
      <c r="P43" s="172">
        <f t="shared" si="3"/>
        <v>4</v>
      </c>
      <c r="Q43" s="172">
        <f t="shared" si="3"/>
        <v>0</v>
      </c>
      <c r="R43" s="172">
        <f t="shared" si="3"/>
        <v>0</v>
      </c>
      <c r="S43" s="172">
        <f t="shared" si="3"/>
        <v>265</v>
      </c>
      <c r="T43" s="172">
        <f t="shared" si="3"/>
        <v>0</v>
      </c>
      <c r="U43" s="172">
        <f t="shared" si="3"/>
        <v>0</v>
      </c>
      <c r="V43" s="172">
        <f t="shared" si="3"/>
        <v>9</v>
      </c>
      <c r="W43" s="172">
        <f t="shared" si="3"/>
        <v>0</v>
      </c>
      <c r="X43" s="172">
        <f t="shared" si="3"/>
        <v>0</v>
      </c>
      <c r="Y43" s="172">
        <f t="shared" si="3"/>
        <v>0</v>
      </c>
      <c r="Z43" s="172">
        <f t="shared" si="3"/>
        <v>0</v>
      </c>
      <c r="AA43" s="172">
        <f t="shared" si="3"/>
        <v>8</v>
      </c>
      <c r="AB43" s="172">
        <f t="shared" si="3"/>
        <v>215</v>
      </c>
      <c r="AC43" s="172">
        <f t="shared" si="3"/>
        <v>44</v>
      </c>
      <c r="AD43" s="172">
        <f t="shared" si="3"/>
        <v>112</v>
      </c>
      <c r="AE43" s="172">
        <f t="shared" si="3"/>
        <v>146</v>
      </c>
      <c r="AF43" s="172">
        <f t="shared" si="3"/>
        <v>0</v>
      </c>
      <c r="AG43" s="194">
        <f t="shared" si="3"/>
        <v>9</v>
      </c>
      <c r="AH43" s="171">
        <f t="shared" si="3"/>
        <v>159</v>
      </c>
      <c r="AI43" s="172">
        <f t="shared" si="3"/>
        <v>39</v>
      </c>
      <c r="AJ43" s="172">
        <f t="shared" si="3"/>
        <v>24</v>
      </c>
      <c r="AK43" s="172">
        <f t="shared" si="3"/>
        <v>120</v>
      </c>
      <c r="AL43" s="172">
        <f t="shared" si="3"/>
        <v>69</v>
      </c>
      <c r="AM43" s="172">
        <f t="shared" si="3"/>
        <v>120</v>
      </c>
      <c r="AN43" s="172">
        <f t="shared" si="3"/>
        <v>34</v>
      </c>
      <c r="AO43" s="172">
        <f t="shared" si="3"/>
        <v>18</v>
      </c>
      <c r="AP43" s="172">
        <f t="shared" si="3"/>
        <v>32</v>
      </c>
      <c r="AQ43" s="172">
        <f t="shared" si="3"/>
        <v>13</v>
      </c>
      <c r="AR43" s="172">
        <f t="shared" si="3"/>
        <v>77</v>
      </c>
      <c r="AS43" s="195">
        <f t="shared" si="3"/>
        <v>1</v>
      </c>
      <c r="AT43" s="171">
        <f t="shared" si="3"/>
        <v>354</v>
      </c>
      <c r="AU43" s="172">
        <f t="shared" si="3"/>
        <v>42</v>
      </c>
      <c r="AV43" s="172">
        <f t="shared" si="3"/>
        <v>18</v>
      </c>
      <c r="AW43" s="172">
        <f t="shared" si="3"/>
        <v>312</v>
      </c>
      <c r="AX43" s="172">
        <f t="shared" si="3"/>
        <v>188</v>
      </c>
      <c r="AY43" s="195">
        <f t="shared" si="3"/>
        <v>312</v>
      </c>
      <c r="AZ43" s="317"/>
      <c r="BA43" s="317"/>
    </row>
    <row r="44" spans="1:53">
      <c r="A44" s="312" t="s">
        <v>422</v>
      </c>
      <c r="B44" s="167">
        <v>2</v>
      </c>
      <c r="C44" s="169">
        <v>20922.3</v>
      </c>
      <c r="D44" s="168">
        <v>2</v>
      </c>
      <c r="E44" s="170">
        <v>20922.3</v>
      </c>
      <c r="F44" s="190">
        <v>2</v>
      </c>
      <c r="G44" s="168">
        <v>0</v>
      </c>
      <c r="H44" s="168">
        <v>0</v>
      </c>
      <c r="I44" s="168">
        <v>2</v>
      </c>
      <c r="J44" s="168">
        <v>2</v>
      </c>
      <c r="K44" s="168">
        <v>2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2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1</v>
      </c>
      <c r="AB44" s="168">
        <v>1</v>
      </c>
      <c r="AC44" s="168">
        <v>0</v>
      </c>
      <c r="AD44" s="168">
        <v>0</v>
      </c>
      <c r="AE44" s="168">
        <v>2</v>
      </c>
      <c r="AF44" s="168">
        <v>0</v>
      </c>
      <c r="AG44" s="191">
        <v>0</v>
      </c>
      <c r="AH44" s="167">
        <v>3</v>
      </c>
      <c r="AI44" s="168">
        <v>0</v>
      </c>
      <c r="AJ44" s="168">
        <v>0</v>
      </c>
      <c r="AK44" s="168">
        <v>3</v>
      </c>
      <c r="AL44" s="168">
        <v>3</v>
      </c>
      <c r="AM44" s="168">
        <v>3</v>
      </c>
      <c r="AN44" s="168">
        <v>0</v>
      </c>
      <c r="AO44" s="168">
        <v>0</v>
      </c>
      <c r="AP44" s="168">
        <v>0</v>
      </c>
      <c r="AQ44" s="168">
        <v>0</v>
      </c>
      <c r="AR44" s="168">
        <v>0</v>
      </c>
      <c r="AS44" s="192">
        <v>0</v>
      </c>
      <c r="AT44" s="167">
        <v>2</v>
      </c>
      <c r="AU44" s="168">
        <v>0</v>
      </c>
      <c r="AV44" s="168">
        <v>0</v>
      </c>
      <c r="AW44" s="168">
        <v>2</v>
      </c>
      <c r="AX44" s="168">
        <v>2</v>
      </c>
      <c r="AY44" s="192">
        <v>2</v>
      </c>
      <c r="AZ44" s="315"/>
      <c r="BA44" s="315"/>
    </row>
    <row r="45" spans="1:53">
      <c r="A45" s="312" t="s">
        <v>423</v>
      </c>
      <c r="B45" s="167">
        <v>96</v>
      </c>
      <c r="C45" s="169">
        <v>757186.39999999991</v>
      </c>
      <c r="D45" s="168">
        <v>79</v>
      </c>
      <c r="E45" s="170">
        <v>623402.88</v>
      </c>
      <c r="F45" s="190">
        <v>87</v>
      </c>
      <c r="G45" s="168">
        <v>2</v>
      </c>
      <c r="H45" s="168">
        <v>2</v>
      </c>
      <c r="I45" s="168">
        <v>85</v>
      </c>
      <c r="J45" s="168">
        <v>53</v>
      </c>
      <c r="K45" s="168">
        <v>85</v>
      </c>
      <c r="L45" s="168">
        <v>1</v>
      </c>
      <c r="M45" s="168">
        <v>44</v>
      </c>
      <c r="N45" s="168">
        <v>13</v>
      </c>
      <c r="O45" s="168">
        <v>0</v>
      </c>
      <c r="P45" s="168">
        <v>0</v>
      </c>
      <c r="Q45" s="168">
        <v>0</v>
      </c>
      <c r="R45" s="168">
        <v>0</v>
      </c>
      <c r="S45" s="168">
        <v>74</v>
      </c>
      <c r="T45" s="168">
        <v>0</v>
      </c>
      <c r="U45" s="168">
        <v>0</v>
      </c>
      <c r="V45" s="168">
        <v>1</v>
      </c>
      <c r="W45" s="168">
        <v>0</v>
      </c>
      <c r="X45" s="168">
        <v>0</v>
      </c>
      <c r="Y45" s="168">
        <v>0</v>
      </c>
      <c r="Z45" s="168">
        <v>0</v>
      </c>
      <c r="AA45" s="168">
        <v>2</v>
      </c>
      <c r="AB45" s="168">
        <v>59</v>
      </c>
      <c r="AC45" s="168">
        <v>26</v>
      </c>
      <c r="AD45" s="168">
        <v>69</v>
      </c>
      <c r="AE45" s="168">
        <v>16</v>
      </c>
      <c r="AF45" s="168">
        <v>0</v>
      </c>
      <c r="AG45" s="191">
        <v>2</v>
      </c>
      <c r="AH45" s="167">
        <v>31</v>
      </c>
      <c r="AI45" s="168">
        <v>4</v>
      </c>
      <c r="AJ45" s="168">
        <v>4</v>
      </c>
      <c r="AK45" s="168">
        <v>27</v>
      </c>
      <c r="AL45" s="168">
        <v>16</v>
      </c>
      <c r="AM45" s="168">
        <v>27</v>
      </c>
      <c r="AN45" s="168">
        <v>19</v>
      </c>
      <c r="AO45" s="168">
        <v>2</v>
      </c>
      <c r="AP45" s="168">
        <v>4</v>
      </c>
      <c r="AQ45" s="168">
        <v>15</v>
      </c>
      <c r="AR45" s="168">
        <v>0</v>
      </c>
      <c r="AS45" s="192">
        <v>0</v>
      </c>
      <c r="AT45" s="167">
        <v>110</v>
      </c>
      <c r="AU45" s="168">
        <v>3</v>
      </c>
      <c r="AV45" s="168">
        <v>3</v>
      </c>
      <c r="AW45" s="168">
        <v>107</v>
      </c>
      <c r="AX45" s="168">
        <v>71</v>
      </c>
      <c r="AY45" s="192">
        <v>107</v>
      </c>
      <c r="AZ45" s="315"/>
      <c r="BA45" s="315"/>
    </row>
    <row r="46" spans="1:53">
      <c r="A46" s="312" t="s">
        <v>424</v>
      </c>
      <c r="B46" s="167">
        <v>9</v>
      </c>
      <c r="C46" s="169">
        <v>69204.5</v>
      </c>
      <c r="D46" s="168">
        <v>12</v>
      </c>
      <c r="E46" s="170">
        <v>89105.49</v>
      </c>
      <c r="F46" s="190">
        <v>16</v>
      </c>
      <c r="G46" s="168">
        <v>0</v>
      </c>
      <c r="H46" s="168">
        <v>0</v>
      </c>
      <c r="I46" s="168">
        <v>16</v>
      </c>
      <c r="J46" s="168">
        <v>13</v>
      </c>
      <c r="K46" s="168">
        <v>16</v>
      </c>
      <c r="L46" s="168">
        <v>0</v>
      </c>
      <c r="M46" s="168">
        <v>8</v>
      </c>
      <c r="N46" s="168">
        <v>12</v>
      </c>
      <c r="O46" s="168">
        <v>1</v>
      </c>
      <c r="P46" s="168">
        <v>1</v>
      </c>
      <c r="Q46" s="168">
        <v>0</v>
      </c>
      <c r="R46" s="168">
        <v>0</v>
      </c>
      <c r="S46" s="168">
        <v>16</v>
      </c>
      <c r="T46" s="168">
        <v>0</v>
      </c>
      <c r="U46" s="168">
        <v>0</v>
      </c>
      <c r="V46" s="168">
        <v>5</v>
      </c>
      <c r="W46" s="168">
        <v>0</v>
      </c>
      <c r="X46" s="168">
        <v>0</v>
      </c>
      <c r="Y46" s="168">
        <v>0</v>
      </c>
      <c r="Z46" s="168">
        <v>0</v>
      </c>
      <c r="AA46" s="168">
        <v>1</v>
      </c>
      <c r="AB46" s="168">
        <v>6</v>
      </c>
      <c r="AC46" s="168">
        <v>9</v>
      </c>
      <c r="AD46" s="168">
        <v>0</v>
      </c>
      <c r="AE46" s="168">
        <v>13</v>
      </c>
      <c r="AF46" s="168">
        <v>2</v>
      </c>
      <c r="AG46" s="191">
        <v>1</v>
      </c>
      <c r="AH46" s="167">
        <v>9</v>
      </c>
      <c r="AI46" s="168">
        <v>1</v>
      </c>
      <c r="AJ46" s="168">
        <v>0</v>
      </c>
      <c r="AK46" s="168">
        <v>8</v>
      </c>
      <c r="AL46" s="168">
        <v>7</v>
      </c>
      <c r="AM46" s="168">
        <v>8</v>
      </c>
      <c r="AN46" s="168">
        <v>0</v>
      </c>
      <c r="AO46" s="168">
        <v>2</v>
      </c>
      <c r="AP46" s="168">
        <v>3</v>
      </c>
      <c r="AQ46" s="168">
        <v>4</v>
      </c>
      <c r="AR46" s="168">
        <v>22</v>
      </c>
      <c r="AS46" s="192">
        <v>0</v>
      </c>
      <c r="AT46" s="167">
        <v>20</v>
      </c>
      <c r="AU46" s="168">
        <v>0</v>
      </c>
      <c r="AV46" s="168">
        <v>0</v>
      </c>
      <c r="AW46" s="168">
        <v>20</v>
      </c>
      <c r="AX46" s="168">
        <v>15</v>
      </c>
      <c r="AY46" s="192">
        <v>20</v>
      </c>
      <c r="AZ46" s="315"/>
      <c r="BA46" s="315"/>
    </row>
    <row r="47" spans="1:53">
      <c r="A47" s="312" t="s">
        <v>425</v>
      </c>
      <c r="B47" s="167">
        <v>1</v>
      </c>
      <c r="C47" s="169">
        <v>9656.44</v>
      </c>
      <c r="D47" s="168">
        <v>1</v>
      </c>
      <c r="E47" s="170">
        <v>9656.44</v>
      </c>
      <c r="F47" s="190">
        <v>1</v>
      </c>
      <c r="G47" s="168">
        <v>0</v>
      </c>
      <c r="H47" s="168">
        <v>0</v>
      </c>
      <c r="I47" s="168">
        <v>1</v>
      </c>
      <c r="J47" s="168">
        <v>0</v>
      </c>
      <c r="K47" s="168">
        <v>1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1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1</v>
      </c>
      <c r="AC47" s="168">
        <v>0</v>
      </c>
      <c r="AD47" s="168">
        <v>0</v>
      </c>
      <c r="AE47" s="168">
        <v>1</v>
      </c>
      <c r="AF47" s="168">
        <v>0</v>
      </c>
      <c r="AG47" s="191">
        <v>0</v>
      </c>
      <c r="AH47" s="167">
        <v>0</v>
      </c>
      <c r="AI47" s="168">
        <v>0</v>
      </c>
      <c r="AJ47" s="168">
        <v>0</v>
      </c>
      <c r="AK47" s="168">
        <v>0</v>
      </c>
      <c r="AL47" s="168">
        <v>0</v>
      </c>
      <c r="AM47" s="168">
        <v>0</v>
      </c>
      <c r="AN47" s="168">
        <v>0</v>
      </c>
      <c r="AO47" s="168">
        <v>0</v>
      </c>
      <c r="AP47" s="168">
        <v>0</v>
      </c>
      <c r="AQ47" s="168">
        <v>0</v>
      </c>
      <c r="AR47" s="168">
        <v>0</v>
      </c>
      <c r="AS47" s="192">
        <v>0</v>
      </c>
      <c r="AT47" s="167">
        <v>6</v>
      </c>
      <c r="AU47" s="168">
        <v>0</v>
      </c>
      <c r="AV47" s="168">
        <v>0</v>
      </c>
      <c r="AW47" s="168">
        <v>6</v>
      </c>
      <c r="AX47" s="168">
        <v>3</v>
      </c>
      <c r="AY47" s="192">
        <v>6</v>
      </c>
      <c r="AZ47" s="315"/>
      <c r="BA47" s="315"/>
    </row>
    <row r="48" spans="1:53">
      <c r="A48" s="312" t="s">
        <v>426</v>
      </c>
      <c r="B48" s="167">
        <v>47</v>
      </c>
      <c r="C48" s="169">
        <v>343206.2</v>
      </c>
      <c r="D48" s="168">
        <v>37</v>
      </c>
      <c r="E48" s="170">
        <v>262735.8</v>
      </c>
      <c r="F48" s="190">
        <v>47</v>
      </c>
      <c r="G48" s="168">
        <v>0</v>
      </c>
      <c r="H48" s="168">
        <v>0</v>
      </c>
      <c r="I48" s="168">
        <v>47</v>
      </c>
      <c r="J48" s="168">
        <v>33</v>
      </c>
      <c r="K48" s="168">
        <v>47</v>
      </c>
      <c r="L48" s="168">
        <v>3</v>
      </c>
      <c r="M48" s="168">
        <v>15</v>
      </c>
      <c r="N48" s="168">
        <v>8</v>
      </c>
      <c r="O48" s="168">
        <v>1</v>
      </c>
      <c r="P48" s="168">
        <v>2</v>
      </c>
      <c r="Q48" s="168">
        <v>0</v>
      </c>
      <c r="R48" s="168">
        <v>0</v>
      </c>
      <c r="S48" s="168">
        <v>47</v>
      </c>
      <c r="T48" s="168">
        <v>0</v>
      </c>
      <c r="U48" s="168">
        <v>0</v>
      </c>
      <c r="V48" s="168">
        <v>4</v>
      </c>
      <c r="W48" s="168">
        <v>0</v>
      </c>
      <c r="X48" s="168">
        <v>0</v>
      </c>
      <c r="Y48" s="168">
        <v>0</v>
      </c>
      <c r="Z48" s="168">
        <v>0</v>
      </c>
      <c r="AA48" s="168">
        <v>2</v>
      </c>
      <c r="AB48" s="168">
        <v>39</v>
      </c>
      <c r="AC48" s="168">
        <v>6</v>
      </c>
      <c r="AD48" s="168">
        <v>25</v>
      </c>
      <c r="AE48" s="168">
        <v>1</v>
      </c>
      <c r="AF48" s="168">
        <v>7</v>
      </c>
      <c r="AG48" s="191">
        <v>14</v>
      </c>
      <c r="AH48" s="167">
        <v>23</v>
      </c>
      <c r="AI48" s="168">
        <v>1</v>
      </c>
      <c r="AJ48" s="168">
        <v>1</v>
      </c>
      <c r="AK48" s="168">
        <v>22</v>
      </c>
      <c r="AL48" s="168">
        <v>14</v>
      </c>
      <c r="AM48" s="168">
        <v>22</v>
      </c>
      <c r="AN48" s="168">
        <v>0</v>
      </c>
      <c r="AO48" s="168">
        <v>0</v>
      </c>
      <c r="AP48" s="168">
        <v>6</v>
      </c>
      <c r="AQ48" s="168">
        <v>0</v>
      </c>
      <c r="AR48" s="168">
        <v>0</v>
      </c>
      <c r="AS48" s="192">
        <v>5</v>
      </c>
      <c r="AT48" s="167">
        <v>62</v>
      </c>
      <c r="AU48" s="168">
        <v>1</v>
      </c>
      <c r="AV48" s="168">
        <v>0</v>
      </c>
      <c r="AW48" s="168">
        <v>61</v>
      </c>
      <c r="AX48" s="168">
        <v>43</v>
      </c>
      <c r="AY48" s="192">
        <v>61</v>
      </c>
      <c r="AZ48" s="315"/>
      <c r="BA48" s="315"/>
    </row>
    <row r="49" spans="1:53">
      <c r="A49" s="312" t="s">
        <v>427</v>
      </c>
      <c r="B49" s="167">
        <v>42</v>
      </c>
      <c r="C49" s="169">
        <v>334354.40000000002</v>
      </c>
      <c r="D49" s="168">
        <v>36</v>
      </c>
      <c r="E49" s="170">
        <v>286072.15999999997</v>
      </c>
      <c r="F49" s="190">
        <v>40</v>
      </c>
      <c r="G49" s="168">
        <v>0</v>
      </c>
      <c r="H49" s="168">
        <v>0</v>
      </c>
      <c r="I49" s="168">
        <v>40</v>
      </c>
      <c r="J49" s="168">
        <v>26</v>
      </c>
      <c r="K49" s="168">
        <v>40</v>
      </c>
      <c r="L49" s="168">
        <v>0</v>
      </c>
      <c r="M49" s="168">
        <v>13</v>
      </c>
      <c r="N49" s="168">
        <v>11</v>
      </c>
      <c r="O49" s="168">
        <v>0</v>
      </c>
      <c r="P49" s="168">
        <v>0</v>
      </c>
      <c r="Q49" s="168">
        <v>0</v>
      </c>
      <c r="R49" s="168">
        <v>0</v>
      </c>
      <c r="S49" s="168">
        <v>40</v>
      </c>
      <c r="T49" s="168">
        <v>0</v>
      </c>
      <c r="U49" s="168">
        <v>0</v>
      </c>
      <c r="V49" s="168">
        <v>2</v>
      </c>
      <c r="W49" s="168">
        <v>0</v>
      </c>
      <c r="X49" s="168">
        <v>0</v>
      </c>
      <c r="Y49" s="168">
        <v>0</v>
      </c>
      <c r="Z49" s="168">
        <v>0</v>
      </c>
      <c r="AA49" s="168">
        <v>3</v>
      </c>
      <c r="AB49" s="168">
        <v>33</v>
      </c>
      <c r="AC49" s="168">
        <v>4</v>
      </c>
      <c r="AD49" s="168">
        <v>25</v>
      </c>
      <c r="AE49" s="168">
        <v>11</v>
      </c>
      <c r="AF49" s="168">
        <v>0</v>
      </c>
      <c r="AG49" s="191">
        <v>4</v>
      </c>
      <c r="AH49" s="167">
        <v>15</v>
      </c>
      <c r="AI49" s="168">
        <v>6</v>
      </c>
      <c r="AJ49" s="168">
        <v>3</v>
      </c>
      <c r="AK49" s="168">
        <v>9</v>
      </c>
      <c r="AL49" s="168">
        <v>1</v>
      </c>
      <c r="AM49" s="168">
        <v>9</v>
      </c>
      <c r="AN49" s="168">
        <v>13</v>
      </c>
      <c r="AO49" s="168">
        <v>2</v>
      </c>
      <c r="AP49" s="168">
        <v>6</v>
      </c>
      <c r="AQ49" s="168">
        <v>7</v>
      </c>
      <c r="AR49" s="168">
        <v>0</v>
      </c>
      <c r="AS49" s="192">
        <v>0</v>
      </c>
      <c r="AT49" s="167">
        <v>49</v>
      </c>
      <c r="AU49" s="168">
        <v>0</v>
      </c>
      <c r="AV49" s="168">
        <v>0</v>
      </c>
      <c r="AW49" s="168">
        <v>49</v>
      </c>
      <c r="AX49" s="168">
        <v>33</v>
      </c>
      <c r="AY49" s="192">
        <v>49</v>
      </c>
      <c r="AZ49" s="315"/>
      <c r="BA49" s="315"/>
    </row>
    <row r="50" spans="1:53">
      <c r="A50" s="312" t="s">
        <v>428</v>
      </c>
      <c r="B50" s="167">
        <v>17</v>
      </c>
      <c r="C50" s="169">
        <v>168585.39</v>
      </c>
      <c r="D50" s="168">
        <v>17</v>
      </c>
      <c r="E50" s="170">
        <v>167940.33000000002</v>
      </c>
      <c r="F50" s="190">
        <v>25</v>
      </c>
      <c r="G50" s="168">
        <v>0</v>
      </c>
      <c r="H50" s="168">
        <v>0</v>
      </c>
      <c r="I50" s="168">
        <v>25</v>
      </c>
      <c r="J50" s="168">
        <v>10</v>
      </c>
      <c r="K50" s="168">
        <v>25</v>
      </c>
      <c r="L50" s="168">
        <v>0</v>
      </c>
      <c r="M50" s="168">
        <v>15</v>
      </c>
      <c r="N50" s="168">
        <v>6</v>
      </c>
      <c r="O50" s="168">
        <v>0</v>
      </c>
      <c r="P50" s="168">
        <v>0</v>
      </c>
      <c r="Q50" s="168">
        <v>0</v>
      </c>
      <c r="R50" s="168">
        <v>0</v>
      </c>
      <c r="S50" s="168">
        <v>25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1</v>
      </c>
      <c r="AB50" s="168">
        <v>13</v>
      </c>
      <c r="AC50" s="168">
        <v>11</v>
      </c>
      <c r="AD50" s="168">
        <v>10</v>
      </c>
      <c r="AE50" s="168">
        <v>15</v>
      </c>
      <c r="AF50" s="168">
        <v>0</v>
      </c>
      <c r="AG50" s="191">
        <v>0</v>
      </c>
      <c r="AH50" s="167">
        <v>14</v>
      </c>
      <c r="AI50" s="168">
        <v>2</v>
      </c>
      <c r="AJ50" s="168">
        <v>1</v>
      </c>
      <c r="AK50" s="168">
        <v>12</v>
      </c>
      <c r="AL50" s="168">
        <v>4</v>
      </c>
      <c r="AM50" s="168">
        <v>12</v>
      </c>
      <c r="AN50" s="168">
        <v>9</v>
      </c>
      <c r="AO50" s="168">
        <v>5</v>
      </c>
      <c r="AP50" s="168">
        <v>1</v>
      </c>
      <c r="AQ50" s="168">
        <v>1</v>
      </c>
      <c r="AR50" s="168">
        <v>15</v>
      </c>
      <c r="AS50" s="192">
        <v>0</v>
      </c>
      <c r="AT50" s="167">
        <v>39</v>
      </c>
      <c r="AU50" s="168">
        <v>3</v>
      </c>
      <c r="AV50" s="168">
        <v>1</v>
      </c>
      <c r="AW50" s="168">
        <v>36</v>
      </c>
      <c r="AX50" s="168">
        <v>15</v>
      </c>
      <c r="AY50" s="192">
        <v>36</v>
      </c>
      <c r="AZ50" s="315"/>
      <c r="BA50" s="315"/>
    </row>
    <row r="51" spans="1:53">
      <c r="A51" s="312" t="s">
        <v>429</v>
      </c>
      <c r="B51" s="167">
        <v>38</v>
      </c>
      <c r="C51" s="169">
        <v>278427.53999999998</v>
      </c>
      <c r="D51" s="168">
        <v>34</v>
      </c>
      <c r="E51" s="170">
        <v>266433.52999999997</v>
      </c>
      <c r="F51" s="190">
        <v>34</v>
      </c>
      <c r="G51" s="168">
        <v>0</v>
      </c>
      <c r="H51" s="168">
        <v>0</v>
      </c>
      <c r="I51" s="168">
        <v>34</v>
      </c>
      <c r="J51" s="168">
        <v>18</v>
      </c>
      <c r="K51" s="168">
        <v>34</v>
      </c>
      <c r="L51" s="168">
        <v>0</v>
      </c>
      <c r="M51" s="168">
        <v>20</v>
      </c>
      <c r="N51" s="168">
        <v>5</v>
      </c>
      <c r="O51" s="168">
        <v>0</v>
      </c>
      <c r="P51" s="168">
        <v>0</v>
      </c>
      <c r="Q51" s="168">
        <v>0</v>
      </c>
      <c r="R51" s="168">
        <v>0</v>
      </c>
      <c r="S51" s="168">
        <v>34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1</v>
      </c>
      <c r="AB51" s="168">
        <v>32</v>
      </c>
      <c r="AC51" s="168">
        <v>1</v>
      </c>
      <c r="AD51" s="168">
        <v>1</v>
      </c>
      <c r="AE51" s="168">
        <v>10</v>
      </c>
      <c r="AF51" s="168">
        <v>20</v>
      </c>
      <c r="AG51" s="191">
        <v>3</v>
      </c>
      <c r="AH51" s="167">
        <v>13</v>
      </c>
      <c r="AI51" s="168">
        <v>8</v>
      </c>
      <c r="AJ51" s="168">
        <v>0</v>
      </c>
      <c r="AK51" s="168">
        <v>5</v>
      </c>
      <c r="AL51" s="168">
        <v>0</v>
      </c>
      <c r="AM51" s="168">
        <v>5</v>
      </c>
      <c r="AN51" s="168">
        <v>0</v>
      </c>
      <c r="AO51" s="168">
        <v>6</v>
      </c>
      <c r="AP51" s="168">
        <v>0</v>
      </c>
      <c r="AQ51" s="168">
        <v>0</v>
      </c>
      <c r="AR51" s="168">
        <v>0</v>
      </c>
      <c r="AS51" s="192">
        <v>1</v>
      </c>
      <c r="AT51" s="167">
        <v>75</v>
      </c>
      <c r="AU51" s="168">
        <v>17</v>
      </c>
      <c r="AV51" s="168">
        <v>0</v>
      </c>
      <c r="AW51" s="168">
        <v>58</v>
      </c>
      <c r="AX51" s="168">
        <v>37</v>
      </c>
      <c r="AY51" s="192">
        <v>58</v>
      </c>
      <c r="AZ51" s="315"/>
      <c r="BA51" s="315"/>
    </row>
    <row r="52" spans="1:53">
      <c r="A52" s="312" t="s">
        <v>430</v>
      </c>
      <c r="B52" s="167">
        <v>3</v>
      </c>
      <c r="C52" s="169">
        <v>18105.810000000001</v>
      </c>
      <c r="D52" s="168">
        <v>11</v>
      </c>
      <c r="E52" s="170">
        <v>80540.37</v>
      </c>
      <c r="F52" s="190">
        <v>19</v>
      </c>
      <c r="G52" s="168">
        <v>1</v>
      </c>
      <c r="H52" s="168">
        <v>1</v>
      </c>
      <c r="I52" s="168">
        <v>18</v>
      </c>
      <c r="J52" s="168">
        <v>14</v>
      </c>
      <c r="K52" s="168">
        <v>18</v>
      </c>
      <c r="L52" s="168">
        <v>0</v>
      </c>
      <c r="M52" s="168">
        <v>5</v>
      </c>
      <c r="N52" s="168">
        <v>3</v>
      </c>
      <c r="O52" s="168">
        <v>0</v>
      </c>
      <c r="P52" s="168">
        <v>0</v>
      </c>
      <c r="Q52" s="168">
        <v>0</v>
      </c>
      <c r="R52" s="168">
        <v>0</v>
      </c>
      <c r="S52" s="168">
        <v>18</v>
      </c>
      <c r="T52" s="168">
        <v>0</v>
      </c>
      <c r="U52" s="168">
        <v>0</v>
      </c>
      <c r="V52" s="168">
        <v>1</v>
      </c>
      <c r="W52" s="168">
        <v>0</v>
      </c>
      <c r="X52" s="168">
        <v>0</v>
      </c>
      <c r="Y52" s="168">
        <v>0</v>
      </c>
      <c r="Z52" s="168">
        <v>0</v>
      </c>
      <c r="AA52" s="168">
        <v>1</v>
      </c>
      <c r="AB52" s="168">
        <v>17</v>
      </c>
      <c r="AC52" s="168">
        <v>1</v>
      </c>
      <c r="AD52" s="168">
        <v>11</v>
      </c>
      <c r="AE52" s="168">
        <v>8</v>
      </c>
      <c r="AF52" s="168">
        <v>0</v>
      </c>
      <c r="AG52" s="191">
        <v>0</v>
      </c>
      <c r="AH52" s="167">
        <v>14</v>
      </c>
      <c r="AI52" s="168">
        <v>1</v>
      </c>
      <c r="AJ52" s="168">
        <v>1</v>
      </c>
      <c r="AK52" s="168">
        <v>13</v>
      </c>
      <c r="AL52" s="168">
        <v>11</v>
      </c>
      <c r="AM52" s="168">
        <v>13</v>
      </c>
      <c r="AN52" s="168">
        <v>0</v>
      </c>
      <c r="AO52" s="168">
        <v>7</v>
      </c>
      <c r="AP52" s="168">
        <v>7</v>
      </c>
      <c r="AQ52" s="168">
        <v>0</v>
      </c>
      <c r="AR52" s="168">
        <v>3</v>
      </c>
      <c r="AS52" s="192">
        <v>0</v>
      </c>
      <c r="AT52" s="167">
        <v>12</v>
      </c>
      <c r="AU52" s="168">
        <v>1</v>
      </c>
      <c r="AV52" s="168">
        <v>1</v>
      </c>
      <c r="AW52" s="168">
        <v>11</v>
      </c>
      <c r="AX52" s="168">
        <v>8</v>
      </c>
      <c r="AY52" s="192">
        <v>11</v>
      </c>
      <c r="AZ52" s="315"/>
      <c r="BA52" s="315"/>
    </row>
    <row r="53" spans="1:53">
      <c r="A53" s="312" t="s">
        <v>431</v>
      </c>
      <c r="B53" s="167">
        <v>13</v>
      </c>
      <c r="C53" s="169">
        <v>106596.27</v>
      </c>
      <c r="D53" s="168">
        <v>12</v>
      </c>
      <c r="E53" s="170">
        <v>95066.09</v>
      </c>
      <c r="F53" s="190">
        <v>12</v>
      </c>
      <c r="G53" s="168">
        <v>0</v>
      </c>
      <c r="H53" s="168">
        <v>0</v>
      </c>
      <c r="I53" s="168">
        <v>12</v>
      </c>
      <c r="J53" s="168">
        <v>9</v>
      </c>
      <c r="K53" s="168">
        <v>12</v>
      </c>
      <c r="L53" s="168">
        <v>0</v>
      </c>
      <c r="M53" s="168">
        <v>4</v>
      </c>
      <c r="N53" s="168">
        <v>4</v>
      </c>
      <c r="O53" s="168">
        <v>1</v>
      </c>
      <c r="P53" s="168">
        <v>0</v>
      </c>
      <c r="Q53" s="168">
        <v>0</v>
      </c>
      <c r="R53" s="168">
        <v>0</v>
      </c>
      <c r="S53" s="168">
        <v>12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12</v>
      </c>
      <c r="AC53" s="168">
        <v>0</v>
      </c>
      <c r="AD53" s="168">
        <v>1</v>
      </c>
      <c r="AE53" s="168">
        <v>9</v>
      </c>
      <c r="AF53" s="168">
        <v>0</v>
      </c>
      <c r="AG53" s="191">
        <v>2</v>
      </c>
      <c r="AH53" s="167">
        <v>3</v>
      </c>
      <c r="AI53" s="168">
        <v>0</v>
      </c>
      <c r="AJ53" s="168">
        <v>0</v>
      </c>
      <c r="AK53" s="168">
        <v>3</v>
      </c>
      <c r="AL53" s="168">
        <v>3</v>
      </c>
      <c r="AM53" s="168">
        <v>3</v>
      </c>
      <c r="AN53" s="168">
        <v>2</v>
      </c>
      <c r="AO53" s="168">
        <v>1</v>
      </c>
      <c r="AP53" s="168">
        <v>1</v>
      </c>
      <c r="AQ53" s="168">
        <v>1</v>
      </c>
      <c r="AR53" s="168">
        <v>7</v>
      </c>
      <c r="AS53" s="192">
        <v>0</v>
      </c>
      <c r="AT53" s="167">
        <v>17</v>
      </c>
      <c r="AU53" s="168">
        <v>0</v>
      </c>
      <c r="AV53" s="168">
        <v>0</v>
      </c>
      <c r="AW53" s="168">
        <v>17</v>
      </c>
      <c r="AX53" s="168">
        <v>12</v>
      </c>
      <c r="AY53" s="192">
        <v>17</v>
      </c>
      <c r="AZ53" s="315"/>
      <c r="BA53" s="315"/>
    </row>
    <row r="54" spans="1:53">
      <c r="A54" s="312" t="s">
        <v>432</v>
      </c>
      <c r="B54" s="167">
        <v>11</v>
      </c>
      <c r="C54" s="169">
        <v>82854.559999999998</v>
      </c>
      <c r="D54" s="168">
        <v>8</v>
      </c>
      <c r="E54" s="170">
        <v>60352.800000000003</v>
      </c>
      <c r="F54" s="190">
        <v>8</v>
      </c>
      <c r="G54" s="168">
        <v>0</v>
      </c>
      <c r="H54" s="168">
        <v>0</v>
      </c>
      <c r="I54" s="168">
        <v>8</v>
      </c>
      <c r="J54" s="168">
        <v>6</v>
      </c>
      <c r="K54" s="168">
        <v>8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8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2</v>
      </c>
      <c r="AB54" s="168">
        <v>6</v>
      </c>
      <c r="AC54" s="168">
        <v>0</v>
      </c>
      <c r="AD54" s="168">
        <v>4</v>
      </c>
      <c r="AE54" s="168">
        <v>4</v>
      </c>
      <c r="AF54" s="168">
        <v>0</v>
      </c>
      <c r="AG54" s="191">
        <v>0</v>
      </c>
      <c r="AH54" s="167">
        <v>15</v>
      </c>
      <c r="AI54" s="168">
        <v>5</v>
      </c>
      <c r="AJ54" s="168">
        <v>5</v>
      </c>
      <c r="AK54" s="168">
        <v>10</v>
      </c>
      <c r="AL54" s="168">
        <v>6</v>
      </c>
      <c r="AM54" s="168">
        <v>10</v>
      </c>
      <c r="AN54" s="168">
        <v>0</v>
      </c>
      <c r="AO54" s="168">
        <v>0</v>
      </c>
      <c r="AP54" s="168">
        <v>0</v>
      </c>
      <c r="AQ54" s="168">
        <v>0</v>
      </c>
      <c r="AR54" s="168">
        <v>0</v>
      </c>
      <c r="AS54" s="192">
        <v>2</v>
      </c>
      <c r="AT54" s="167">
        <v>29</v>
      </c>
      <c r="AU54" s="168">
        <v>2</v>
      </c>
      <c r="AV54" s="168">
        <v>0</v>
      </c>
      <c r="AW54" s="168">
        <v>27</v>
      </c>
      <c r="AX54" s="168">
        <v>19</v>
      </c>
      <c r="AY54" s="192">
        <v>27</v>
      </c>
      <c r="AZ54" s="315"/>
      <c r="BA54" s="315"/>
    </row>
    <row r="55" spans="1:53" ht="13.5">
      <c r="A55" s="316" t="s">
        <v>433</v>
      </c>
      <c r="B55" s="171">
        <f>SUM(B44:B54)</f>
        <v>279</v>
      </c>
      <c r="C55" s="173">
        <f t="shared" ref="C55:AY55" si="4">SUM(C44:C54)</f>
        <v>2189099.81</v>
      </c>
      <c r="D55" s="172">
        <f t="shared" si="4"/>
        <v>249</v>
      </c>
      <c r="E55" s="174">
        <f t="shared" si="4"/>
        <v>1962228.19</v>
      </c>
      <c r="F55" s="193">
        <f t="shared" si="4"/>
        <v>291</v>
      </c>
      <c r="G55" s="172">
        <f t="shared" si="4"/>
        <v>3</v>
      </c>
      <c r="H55" s="172">
        <f t="shared" si="4"/>
        <v>3</v>
      </c>
      <c r="I55" s="172">
        <f t="shared" si="4"/>
        <v>288</v>
      </c>
      <c r="J55" s="172">
        <f t="shared" si="4"/>
        <v>184</v>
      </c>
      <c r="K55" s="172">
        <f t="shared" si="4"/>
        <v>288</v>
      </c>
      <c r="L55" s="172">
        <f t="shared" si="4"/>
        <v>4</v>
      </c>
      <c r="M55" s="172">
        <f t="shared" si="4"/>
        <v>124</v>
      </c>
      <c r="N55" s="172">
        <f t="shared" si="4"/>
        <v>62</v>
      </c>
      <c r="O55" s="172">
        <f t="shared" si="4"/>
        <v>3</v>
      </c>
      <c r="P55" s="172">
        <f t="shared" si="4"/>
        <v>3</v>
      </c>
      <c r="Q55" s="172">
        <f t="shared" si="4"/>
        <v>0</v>
      </c>
      <c r="R55" s="172">
        <f t="shared" si="4"/>
        <v>0</v>
      </c>
      <c r="S55" s="172">
        <f t="shared" si="4"/>
        <v>277</v>
      </c>
      <c r="T55" s="172">
        <f t="shared" si="4"/>
        <v>0</v>
      </c>
      <c r="U55" s="172">
        <f t="shared" si="4"/>
        <v>0</v>
      </c>
      <c r="V55" s="172">
        <f t="shared" si="4"/>
        <v>13</v>
      </c>
      <c r="W55" s="172">
        <f t="shared" si="4"/>
        <v>0</v>
      </c>
      <c r="X55" s="172">
        <f t="shared" si="4"/>
        <v>0</v>
      </c>
      <c r="Y55" s="172">
        <f t="shared" si="4"/>
        <v>0</v>
      </c>
      <c r="Z55" s="172">
        <f t="shared" si="4"/>
        <v>0</v>
      </c>
      <c r="AA55" s="172">
        <f t="shared" si="4"/>
        <v>14</v>
      </c>
      <c r="AB55" s="172">
        <f t="shared" si="4"/>
        <v>219</v>
      </c>
      <c r="AC55" s="172">
        <f t="shared" si="4"/>
        <v>58</v>
      </c>
      <c r="AD55" s="172">
        <f t="shared" si="4"/>
        <v>146</v>
      </c>
      <c r="AE55" s="172">
        <f t="shared" si="4"/>
        <v>90</v>
      </c>
      <c r="AF55" s="172">
        <f t="shared" si="4"/>
        <v>29</v>
      </c>
      <c r="AG55" s="194">
        <f t="shared" si="4"/>
        <v>26</v>
      </c>
      <c r="AH55" s="171">
        <f t="shared" si="4"/>
        <v>140</v>
      </c>
      <c r="AI55" s="172">
        <f t="shared" si="4"/>
        <v>28</v>
      </c>
      <c r="AJ55" s="172">
        <f t="shared" si="4"/>
        <v>15</v>
      </c>
      <c r="AK55" s="172">
        <f t="shared" si="4"/>
        <v>112</v>
      </c>
      <c r="AL55" s="172">
        <f t="shared" si="4"/>
        <v>65</v>
      </c>
      <c r="AM55" s="172">
        <f t="shared" si="4"/>
        <v>112</v>
      </c>
      <c r="AN55" s="172">
        <f t="shared" si="4"/>
        <v>43</v>
      </c>
      <c r="AO55" s="172">
        <f t="shared" si="4"/>
        <v>25</v>
      </c>
      <c r="AP55" s="172">
        <f t="shared" si="4"/>
        <v>28</v>
      </c>
      <c r="AQ55" s="172">
        <f t="shared" si="4"/>
        <v>28</v>
      </c>
      <c r="AR55" s="172">
        <f t="shared" si="4"/>
        <v>47</v>
      </c>
      <c r="AS55" s="195">
        <f t="shared" si="4"/>
        <v>8</v>
      </c>
      <c r="AT55" s="171">
        <f t="shared" si="4"/>
        <v>421</v>
      </c>
      <c r="AU55" s="172">
        <f t="shared" si="4"/>
        <v>27</v>
      </c>
      <c r="AV55" s="172">
        <f t="shared" si="4"/>
        <v>5</v>
      </c>
      <c r="AW55" s="172">
        <f t="shared" si="4"/>
        <v>394</v>
      </c>
      <c r="AX55" s="172">
        <f t="shared" si="4"/>
        <v>258</v>
      </c>
      <c r="AY55" s="195">
        <f t="shared" si="4"/>
        <v>394</v>
      </c>
      <c r="AZ55" s="317"/>
      <c r="BA55" s="317"/>
    </row>
    <row r="56" spans="1:53">
      <c r="A56" s="312" t="s">
        <v>434</v>
      </c>
      <c r="B56" s="167">
        <v>59</v>
      </c>
      <c r="C56" s="169">
        <v>464515.32</v>
      </c>
      <c r="D56" s="168">
        <v>52</v>
      </c>
      <c r="E56" s="170">
        <v>402926.32</v>
      </c>
      <c r="F56" s="190">
        <v>72</v>
      </c>
      <c r="G56" s="168">
        <v>0</v>
      </c>
      <c r="H56" s="168">
        <v>0</v>
      </c>
      <c r="I56" s="168">
        <v>72</v>
      </c>
      <c r="J56" s="168">
        <v>50</v>
      </c>
      <c r="K56" s="168">
        <v>72</v>
      </c>
      <c r="L56" s="168">
        <v>1</v>
      </c>
      <c r="M56" s="168">
        <v>16</v>
      </c>
      <c r="N56" s="168">
        <v>10</v>
      </c>
      <c r="O56" s="168">
        <v>0</v>
      </c>
      <c r="P56" s="168">
        <v>0</v>
      </c>
      <c r="Q56" s="168">
        <v>0</v>
      </c>
      <c r="R56" s="168">
        <v>0</v>
      </c>
      <c r="S56" s="168">
        <v>72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5</v>
      </c>
      <c r="AB56" s="168">
        <v>57</v>
      </c>
      <c r="AC56" s="168">
        <v>10</v>
      </c>
      <c r="AD56" s="168">
        <v>25</v>
      </c>
      <c r="AE56" s="168">
        <v>43</v>
      </c>
      <c r="AF56" s="168">
        <v>0</v>
      </c>
      <c r="AG56" s="191">
        <v>4</v>
      </c>
      <c r="AH56" s="167">
        <v>75</v>
      </c>
      <c r="AI56" s="168">
        <v>6</v>
      </c>
      <c r="AJ56" s="168">
        <v>2</v>
      </c>
      <c r="AK56" s="168">
        <v>69</v>
      </c>
      <c r="AL56" s="168">
        <v>46</v>
      </c>
      <c r="AM56" s="168">
        <v>69</v>
      </c>
      <c r="AN56" s="168">
        <v>54</v>
      </c>
      <c r="AO56" s="168">
        <v>19</v>
      </c>
      <c r="AP56" s="168">
        <v>15</v>
      </c>
      <c r="AQ56" s="168">
        <v>41</v>
      </c>
      <c r="AR56" s="168">
        <v>30</v>
      </c>
      <c r="AS56" s="192">
        <v>1</v>
      </c>
      <c r="AT56" s="167">
        <v>79</v>
      </c>
      <c r="AU56" s="168">
        <v>0</v>
      </c>
      <c r="AV56" s="168">
        <v>0</v>
      </c>
      <c r="AW56" s="168">
        <v>79</v>
      </c>
      <c r="AX56" s="168">
        <v>47</v>
      </c>
      <c r="AY56" s="192">
        <v>79</v>
      </c>
      <c r="AZ56" s="315"/>
      <c r="BA56" s="315"/>
    </row>
    <row r="57" spans="1:53">
      <c r="A57" s="312" t="s">
        <v>435</v>
      </c>
      <c r="B57" s="167">
        <v>20</v>
      </c>
      <c r="C57" s="169">
        <v>185886.47</v>
      </c>
      <c r="D57" s="168">
        <v>8</v>
      </c>
      <c r="E57" s="170">
        <v>69717.929999999993</v>
      </c>
      <c r="F57" s="190">
        <v>15</v>
      </c>
      <c r="G57" s="168">
        <v>0</v>
      </c>
      <c r="H57" s="168">
        <v>0</v>
      </c>
      <c r="I57" s="168">
        <v>15</v>
      </c>
      <c r="J57" s="168">
        <v>11</v>
      </c>
      <c r="K57" s="168">
        <v>15</v>
      </c>
      <c r="L57" s="168">
        <v>0</v>
      </c>
      <c r="M57" s="168">
        <v>7</v>
      </c>
      <c r="N57" s="168">
        <v>1</v>
      </c>
      <c r="O57" s="168">
        <v>0</v>
      </c>
      <c r="P57" s="168">
        <v>1</v>
      </c>
      <c r="Q57" s="168">
        <v>0</v>
      </c>
      <c r="R57" s="168">
        <v>0</v>
      </c>
      <c r="S57" s="168">
        <v>15</v>
      </c>
      <c r="T57" s="168">
        <v>0</v>
      </c>
      <c r="U57" s="168">
        <v>0</v>
      </c>
      <c r="V57" s="168">
        <v>1</v>
      </c>
      <c r="W57" s="168">
        <v>0</v>
      </c>
      <c r="X57" s="168">
        <v>0</v>
      </c>
      <c r="Y57" s="168">
        <v>0</v>
      </c>
      <c r="Z57" s="168">
        <v>0</v>
      </c>
      <c r="AA57" s="168">
        <v>1</v>
      </c>
      <c r="AB57" s="168">
        <v>10</v>
      </c>
      <c r="AC57" s="168">
        <v>4</v>
      </c>
      <c r="AD57" s="168">
        <v>11</v>
      </c>
      <c r="AE57" s="168">
        <v>3</v>
      </c>
      <c r="AF57" s="168">
        <v>0</v>
      </c>
      <c r="AG57" s="191">
        <v>1</v>
      </c>
      <c r="AH57" s="167">
        <v>15</v>
      </c>
      <c r="AI57" s="168">
        <v>1</v>
      </c>
      <c r="AJ57" s="168">
        <v>0</v>
      </c>
      <c r="AK57" s="168">
        <v>14</v>
      </c>
      <c r="AL57" s="168">
        <v>7</v>
      </c>
      <c r="AM57" s="168">
        <v>14</v>
      </c>
      <c r="AN57" s="168">
        <v>12</v>
      </c>
      <c r="AO57" s="168">
        <v>3</v>
      </c>
      <c r="AP57" s="168">
        <v>7</v>
      </c>
      <c r="AQ57" s="168">
        <v>5</v>
      </c>
      <c r="AR57" s="168">
        <v>0</v>
      </c>
      <c r="AS57" s="192">
        <v>0</v>
      </c>
      <c r="AT57" s="167">
        <v>18</v>
      </c>
      <c r="AU57" s="168">
        <v>0</v>
      </c>
      <c r="AV57" s="168">
        <v>0</v>
      </c>
      <c r="AW57" s="168">
        <v>18</v>
      </c>
      <c r="AX57" s="168">
        <v>13</v>
      </c>
      <c r="AY57" s="192">
        <v>18</v>
      </c>
      <c r="AZ57" s="315"/>
      <c r="BA57" s="315"/>
    </row>
    <row r="58" spans="1:53">
      <c r="A58" s="312" t="s">
        <v>436</v>
      </c>
      <c r="B58" s="167">
        <v>26</v>
      </c>
      <c r="C58" s="169">
        <v>226926.35</v>
      </c>
      <c r="D58" s="168">
        <v>28</v>
      </c>
      <c r="E58" s="170">
        <v>248195.91</v>
      </c>
      <c r="F58" s="190">
        <v>36</v>
      </c>
      <c r="G58" s="168">
        <v>2</v>
      </c>
      <c r="H58" s="168">
        <v>1</v>
      </c>
      <c r="I58" s="168">
        <v>34</v>
      </c>
      <c r="J58" s="168">
        <v>25</v>
      </c>
      <c r="K58" s="168">
        <v>34</v>
      </c>
      <c r="L58" s="168">
        <v>1</v>
      </c>
      <c r="M58" s="168">
        <v>12</v>
      </c>
      <c r="N58" s="168">
        <v>9</v>
      </c>
      <c r="O58" s="168">
        <v>0</v>
      </c>
      <c r="P58" s="168">
        <v>0</v>
      </c>
      <c r="Q58" s="168">
        <v>0</v>
      </c>
      <c r="R58" s="168">
        <v>0</v>
      </c>
      <c r="S58" s="168">
        <v>34</v>
      </c>
      <c r="T58" s="168">
        <v>0</v>
      </c>
      <c r="U58" s="168">
        <v>0</v>
      </c>
      <c r="V58" s="168">
        <v>2</v>
      </c>
      <c r="W58" s="168">
        <v>0</v>
      </c>
      <c r="X58" s="168">
        <v>0</v>
      </c>
      <c r="Y58" s="168">
        <v>0</v>
      </c>
      <c r="Z58" s="168">
        <v>0</v>
      </c>
      <c r="AA58" s="168">
        <v>2</v>
      </c>
      <c r="AB58" s="168">
        <v>26</v>
      </c>
      <c r="AC58" s="168">
        <v>8</v>
      </c>
      <c r="AD58" s="168">
        <v>17</v>
      </c>
      <c r="AE58" s="168">
        <v>15</v>
      </c>
      <c r="AF58" s="168">
        <v>0</v>
      </c>
      <c r="AG58" s="191">
        <v>4</v>
      </c>
      <c r="AH58" s="167">
        <v>32</v>
      </c>
      <c r="AI58" s="168">
        <v>20</v>
      </c>
      <c r="AJ58" s="168">
        <v>13</v>
      </c>
      <c r="AK58" s="168">
        <v>12</v>
      </c>
      <c r="AL58" s="168">
        <v>9</v>
      </c>
      <c r="AM58" s="168">
        <v>12</v>
      </c>
      <c r="AN58" s="168">
        <v>21</v>
      </c>
      <c r="AO58" s="168">
        <v>0</v>
      </c>
      <c r="AP58" s="168">
        <v>7</v>
      </c>
      <c r="AQ58" s="168">
        <v>4</v>
      </c>
      <c r="AR58" s="168">
        <v>11</v>
      </c>
      <c r="AS58" s="192">
        <v>2</v>
      </c>
      <c r="AT58" s="167">
        <v>39</v>
      </c>
      <c r="AU58" s="168">
        <v>4</v>
      </c>
      <c r="AV58" s="168">
        <v>1</v>
      </c>
      <c r="AW58" s="168">
        <v>35</v>
      </c>
      <c r="AX58" s="168">
        <v>24</v>
      </c>
      <c r="AY58" s="192">
        <v>35</v>
      </c>
      <c r="AZ58" s="315"/>
      <c r="BA58" s="315"/>
    </row>
    <row r="59" spans="1:53">
      <c r="A59" s="312" t="s">
        <v>437</v>
      </c>
      <c r="B59" s="167">
        <v>20</v>
      </c>
      <c r="C59" s="169">
        <v>175022.55</v>
      </c>
      <c r="D59" s="168">
        <v>17</v>
      </c>
      <c r="E59" s="170">
        <v>156917.16</v>
      </c>
      <c r="F59" s="190">
        <v>20</v>
      </c>
      <c r="G59" s="168">
        <v>0</v>
      </c>
      <c r="H59" s="168">
        <v>0</v>
      </c>
      <c r="I59" s="168">
        <v>20</v>
      </c>
      <c r="J59" s="168">
        <v>10</v>
      </c>
      <c r="K59" s="168">
        <v>20</v>
      </c>
      <c r="L59" s="168">
        <v>1</v>
      </c>
      <c r="M59" s="168">
        <v>4</v>
      </c>
      <c r="N59" s="168">
        <v>5</v>
      </c>
      <c r="O59" s="168">
        <v>0</v>
      </c>
      <c r="P59" s="168">
        <v>0</v>
      </c>
      <c r="Q59" s="168">
        <v>0</v>
      </c>
      <c r="R59" s="168">
        <v>0</v>
      </c>
      <c r="S59" s="168">
        <v>20</v>
      </c>
      <c r="T59" s="168">
        <v>0</v>
      </c>
      <c r="U59" s="168">
        <v>0</v>
      </c>
      <c r="V59" s="168">
        <v>1</v>
      </c>
      <c r="W59" s="168">
        <v>0</v>
      </c>
      <c r="X59" s="168">
        <v>0</v>
      </c>
      <c r="Y59" s="168">
        <v>0</v>
      </c>
      <c r="Z59" s="168">
        <v>0</v>
      </c>
      <c r="AA59" s="168">
        <v>2</v>
      </c>
      <c r="AB59" s="168">
        <v>18</v>
      </c>
      <c r="AC59" s="168">
        <v>0</v>
      </c>
      <c r="AD59" s="168">
        <v>6</v>
      </c>
      <c r="AE59" s="168">
        <v>13</v>
      </c>
      <c r="AF59" s="168">
        <v>0</v>
      </c>
      <c r="AG59" s="191">
        <v>1</v>
      </c>
      <c r="AH59" s="167">
        <v>21</v>
      </c>
      <c r="AI59" s="168">
        <v>0</v>
      </c>
      <c r="AJ59" s="168">
        <v>0</v>
      </c>
      <c r="AK59" s="168">
        <v>21</v>
      </c>
      <c r="AL59" s="168">
        <v>10</v>
      </c>
      <c r="AM59" s="168">
        <v>21</v>
      </c>
      <c r="AN59" s="168">
        <v>5</v>
      </c>
      <c r="AO59" s="168">
        <v>1</v>
      </c>
      <c r="AP59" s="168">
        <v>0</v>
      </c>
      <c r="AQ59" s="168">
        <v>2</v>
      </c>
      <c r="AR59" s="168">
        <v>0</v>
      </c>
      <c r="AS59" s="192">
        <v>0</v>
      </c>
      <c r="AT59" s="167">
        <v>26</v>
      </c>
      <c r="AU59" s="168">
        <v>1</v>
      </c>
      <c r="AV59" s="168">
        <v>0</v>
      </c>
      <c r="AW59" s="168">
        <v>25</v>
      </c>
      <c r="AX59" s="168">
        <v>17</v>
      </c>
      <c r="AY59" s="192">
        <v>25</v>
      </c>
      <c r="AZ59" s="315"/>
      <c r="BA59" s="315"/>
    </row>
    <row r="60" spans="1:53">
      <c r="A60" s="312" t="s">
        <v>438</v>
      </c>
      <c r="B60" s="167">
        <v>6</v>
      </c>
      <c r="C60" s="169">
        <v>50602.43</v>
      </c>
      <c r="D60" s="168">
        <v>6</v>
      </c>
      <c r="E60" s="170">
        <v>50602.43</v>
      </c>
      <c r="F60" s="190">
        <v>12</v>
      </c>
      <c r="G60" s="168">
        <v>0</v>
      </c>
      <c r="H60" s="168">
        <v>0</v>
      </c>
      <c r="I60" s="168">
        <v>12</v>
      </c>
      <c r="J60" s="168">
        <v>7</v>
      </c>
      <c r="K60" s="168">
        <v>12</v>
      </c>
      <c r="L60" s="168">
        <v>0</v>
      </c>
      <c r="M60" s="168">
        <v>5</v>
      </c>
      <c r="N60" s="168">
        <v>3</v>
      </c>
      <c r="O60" s="168">
        <v>0</v>
      </c>
      <c r="P60" s="168">
        <v>0</v>
      </c>
      <c r="Q60" s="168">
        <v>0</v>
      </c>
      <c r="R60" s="168">
        <v>0</v>
      </c>
      <c r="S60" s="168">
        <v>5</v>
      </c>
      <c r="T60" s="168">
        <v>7</v>
      </c>
      <c r="U60" s="168">
        <v>0</v>
      </c>
      <c r="V60" s="168">
        <v>1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11</v>
      </c>
      <c r="AC60" s="168">
        <v>1</v>
      </c>
      <c r="AD60" s="168">
        <v>7</v>
      </c>
      <c r="AE60" s="168">
        <v>4</v>
      </c>
      <c r="AF60" s="168">
        <v>0</v>
      </c>
      <c r="AG60" s="191">
        <v>1</v>
      </c>
      <c r="AH60" s="167">
        <v>10</v>
      </c>
      <c r="AI60" s="168">
        <v>0</v>
      </c>
      <c r="AJ60" s="168">
        <v>0</v>
      </c>
      <c r="AK60" s="168">
        <v>10</v>
      </c>
      <c r="AL60" s="168">
        <v>2</v>
      </c>
      <c r="AM60" s="168">
        <v>10</v>
      </c>
      <c r="AN60" s="168">
        <v>1</v>
      </c>
      <c r="AO60" s="168">
        <v>3</v>
      </c>
      <c r="AP60" s="168">
        <v>1</v>
      </c>
      <c r="AQ60" s="168">
        <v>0</v>
      </c>
      <c r="AR60" s="168">
        <v>0</v>
      </c>
      <c r="AS60" s="192">
        <v>1</v>
      </c>
      <c r="AT60" s="167">
        <v>23</v>
      </c>
      <c r="AU60" s="168">
        <v>0</v>
      </c>
      <c r="AV60" s="168">
        <v>0</v>
      </c>
      <c r="AW60" s="168">
        <v>23</v>
      </c>
      <c r="AX60" s="168">
        <v>11</v>
      </c>
      <c r="AY60" s="192">
        <v>23</v>
      </c>
      <c r="AZ60" s="315"/>
      <c r="BA60" s="315"/>
    </row>
    <row r="61" spans="1:53">
      <c r="A61" s="312" t="s">
        <v>439</v>
      </c>
      <c r="B61" s="167">
        <v>8</v>
      </c>
      <c r="C61" s="169">
        <v>62766.86</v>
      </c>
      <c r="D61" s="168">
        <v>6</v>
      </c>
      <c r="E61" s="170">
        <v>47990.94</v>
      </c>
      <c r="F61" s="190">
        <v>8</v>
      </c>
      <c r="G61" s="168">
        <v>0</v>
      </c>
      <c r="H61" s="168">
        <v>0</v>
      </c>
      <c r="I61" s="168">
        <v>8</v>
      </c>
      <c r="J61" s="168">
        <v>3</v>
      </c>
      <c r="K61" s="168">
        <v>8</v>
      </c>
      <c r="L61" s="168">
        <v>1</v>
      </c>
      <c r="M61" s="168">
        <v>1</v>
      </c>
      <c r="N61" s="168">
        <v>1</v>
      </c>
      <c r="O61" s="168">
        <v>0</v>
      </c>
      <c r="P61" s="168">
        <v>0</v>
      </c>
      <c r="Q61" s="168">
        <v>0</v>
      </c>
      <c r="R61" s="168">
        <v>0</v>
      </c>
      <c r="S61" s="168">
        <v>8</v>
      </c>
      <c r="T61" s="168">
        <v>0</v>
      </c>
      <c r="U61" s="168">
        <v>0</v>
      </c>
      <c r="V61" s="168">
        <v>1</v>
      </c>
      <c r="W61" s="168">
        <v>0</v>
      </c>
      <c r="X61" s="168">
        <v>0</v>
      </c>
      <c r="Y61" s="168">
        <v>0</v>
      </c>
      <c r="Z61" s="168">
        <v>0</v>
      </c>
      <c r="AA61" s="168">
        <v>1</v>
      </c>
      <c r="AB61" s="168">
        <v>6</v>
      </c>
      <c r="AC61" s="168">
        <v>1</v>
      </c>
      <c r="AD61" s="168">
        <v>2</v>
      </c>
      <c r="AE61" s="168">
        <v>6</v>
      </c>
      <c r="AF61" s="168">
        <v>0</v>
      </c>
      <c r="AG61" s="191">
        <v>0</v>
      </c>
      <c r="AH61" s="167">
        <v>12</v>
      </c>
      <c r="AI61" s="168">
        <v>3</v>
      </c>
      <c r="AJ61" s="168">
        <v>1</v>
      </c>
      <c r="AK61" s="168">
        <v>9</v>
      </c>
      <c r="AL61" s="168">
        <v>5</v>
      </c>
      <c r="AM61" s="168">
        <v>9</v>
      </c>
      <c r="AN61" s="168">
        <v>11</v>
      </c>
      <c r="AO61" s="168">
        <v>1</v>
      </c>
      <c r="AP61" s="168">
        <v>2</v>
      </c>
      <c r="AQ61" s="168">
        <v>2</v>
      </c>
      <c r="AR61" s="168">
        <v>1</v>
      </c>
      <c r="AS61" s="192">
        <v>0</v>
      </c>
      <c r="AT61" s="167">
        <v>9</v>
      </c>
      <c r="AU61" s="168">
        <v>0</v>
      </c>
      <c r="AV61" s="168">
        <v>0</v>
      </c>
      <c r="AW61" s="168">
        <v>9</v>
      </c>
      <c r="AX61" s="168">
        <v>5</v>
      </c>
      <c r="AY61" s="192">
        <v>9</v>
      </c>
      <c r="AZ61" s="315"/>
      <c r="BA61" s="315"/>
    </row>
    <row r="62" spans="1:53">
      <c r="A62" s="312" t="s">
        <v>440</v>
      </c>
      <c r="B62" s="167">
        <v>8</v>
      </c>
      <c r="C62" s="169">
        <v>38625.760000000002</v>
      </c>
      <c r="D62" s="168">
        <v>1</v>
      </c>
      <c r="E62" s="170">
        <v>7609.2</v>
      </c>
      <c r="F62" s="190">
        <v>1</v>
      </c>
      <c r="G62" s="168">
        <v>0</v>
      </c>
      <c r="H62" s="168">
        <v>0</v>
      </c>
      <c r="I62" s="168">
        <v>1</v>
      </c>
      <c r="J62" s="168">
        <v>1</v>
      </c>
      <c r="K62" s="168">
        <v>1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1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1</v>
      </c>
      <c r="AC62" s="168">
        <v>0</v>
      </c>
      <c r="AD62" s="168">
        <v>0</v>
      </c>
      <c r="AE62" s="168">
        <v>1</v>
      </c>
      <c r="AF62" s="168">
        <v>0</v>
      </c>
      <c r="AG62" s="191">
        <v>0</v>
      </c>
      <c r="AH62" s="167">
        <v>15</v>
      </c>
      <c r="AI62" s="168">
        <v>5</v>
      </c>
      <c r="AJ62" s="168">
        <v>1</v>
      </c>
      <c r="AK62" s="168">
        <v>10</v>
      </c>
      <c r="AL62" s="168">
        <v>8</v>
      </c>
      <c r="AM62" s="168">
        <v>10</v>
      </c>
      <c r="AN62" s="168">
        <v>12</v>
      </c>
      <c r="AO62" s="168">
        <v>3</v>
      </c>
      <c r="AP62" s="168">
        <v>6</v>
      </c>
      <c r="AQ62" s="168">
        <v>3</v>
      </c>
      <c r="AR62" s="168">
        <v>0</v>
      </c>
      <c r="AS62" s="192">
        <v>2</v>
      </c>
      <c r="AT62" s="167">
        <v>7</v>
      </c>
      <c r="AU62" s="168">
        <v>0</v>
      </c>
      <c r="AV62" s="168">
        <v>0</v>
      </c>
      <c r="AW62" s="168">
        <v>7</v>
      </c>
      <c r="AX62" s="168">
        <v>1</v>
      </c>
      <c r="AY62" s="192">
        <v>7</v>
      </c>
      <c r="AZ62" s="315"/>
      <c r="BA62" s="315"/>
    </row>
    <row r="63" spans="1:53">
      <c r="A63" s="312" t="s">
        <v>441</v>
      </c>
      <c r="B63" s="167">
        <v>7</v>
      </c>
      <c r="C63" s="169">
        <v>65180.97</v>
      </c>
      <c r="D63" s="168">
        <v>8</v>
      </c>
      <c r="E63" s="170">
        <v>74837.41</v>
      </c>
      <c r="F63" s="190">
        <v>8</v>
      </c>
      <c r="G63" s="168">
        <v>0</v>
      </c>
      <c r="H63" s="168">
        <v>0</v>
      </c>
      <c r="I63" s="168">
        <v>8</v>
      </c>
      <c r="J63" s="168">
        <v>4</v>
      </c>
      <c r="K63" s="168">
        <v>8</v>
      </c>
      <c r="L63" s="168">
        <v>0</v>
      </c>
      <c r="M63" s="168">
        <v>6</v>
      </c>
      <c r="N63" s="168">
        <v>5</v>
      </c>
      <c r="O63" s="168">
        <v>0</v>
      </c>
      <c r="P63" s="168">
        <v>0</v>
      </c>
      <c r="Q63" s="168">
        <v>0</v>
      </c>
      <c r="R63" s="168">
        <v>0</v>
      </c>
      <c r="S63" s="168">
        <v>8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5</v>
      </c>
      <c r="AC63" s="168">
        <v>3</v>
      </c>
      <c r="AD63" s="168">
        <v>4</v>
      </c>
      <c r="AE63" s="168">
        <v>4</v>
      </c>
      <c r="AF63" s="168">
        <v>0</v>
      </c>
      <c r="AG63" s="191">
        <v>0</v>
      </c>
      <c r="AH63" s="167">
        <v>7</v>
      </c>
      <c r="AI63" s="168">
        <v>1</v>
      </c>
      <c r="AJ63" s="168">
        <v>0</v>
      </c>
      <c r="AK63" s="168">
        <v>6</v>
      </c>
      <c r="AL63" s="168">
        <v>1</v>
      </c>
      <c r="AM63" s="168">
        <v>6</v>
      </c>
      <c r="AN63" s="168">
        <v>0</v>
      </c>
      <c r="AO63" s="168">
        <v>7</v>
      </c>
      <c r="AP63" s="168">
        <v>0</v>
      </c>
      <c r="AQ63" s="168">
        <v>0</v>
      </c>
      <c r="AR63" s="168">
        <v>3</v>
      </c>
      <c r="AS63" s="192">
        <v>0</v>
      </c>
      <c r="AT63" s="167">
        <v>8</v>
      </c>
      <c r="AU63" s="168">
        <v>0</v>
      </c>
      <c r="AV63" s="168">
        <v>0</v>
      </c>
      <c r="AW63" s="168">
        <v>8</v>
      </c>
      <c r="AX63" s="168">
        <v>4</v>
      </c>
      <c r="AY63" s="192">
        <v>8</v>
      </c>
      <c r="AZ63" s="315"/>
      <c r="BA63" s="315"/>
    </row>
    <row r="64" spans="1:53">
      <c r="A64" s="312" t="s">
        <v>442</v>
      </c>
      <c r="B64" s="167">
        <v>33</v>
      </c>
      <c r="C64" s="169">
        <v>325904.90999999997</v>
      </c>
      <c r="D64" s="168">
        <v>33</v>
      </c>
      <c r="E64" s="170">
        <v>325904.90999999997</v>
      </c>
      <c r="F64" s="190">
        <v>33</v>
      </c>
      <c r="G64" s="168">
        <v>0</v>
      </c>
      <c r="H64" s="168">
        <v>0</v>
      </c>
      <c r="I64" s="168">
        <v>33</v>
      </c>
      <c r="J64" s="168">
        <v>18</v>
      </c>
      <c r="K64" s="168">
        <v>33</v>
      </c>
      <c r="L64" s="168">
        <v>3</v>
      </c>
      <c r="M64" s="168">
        <v>13</v>
      </c>
      <c r="N64" s="168">
        <v>10</v>
      </c>
      <c r="O64" s="168">
        <v>0</v>
      </c>
      <c r="P64" s="168">
        <v>0</v>
      </c>
      <c r="Q64" s="168">
        <v>0</v>
      </c>
      <c r="R64" s="168">
        <v>0</v>
      </c>
      <c r="S64" s="168">
        <v>33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2</v>
      </c>
      <c r="AB64" s="168">
        <v>26</v>
      </c>
      <c r="AC64" s="168">
        <v>5</v>
      </c>
      <c r="AD64" s="168">
        <v>16</v>
      </c>
      <c r="AE64" s="168">
        <v>15</v>
      </c>
      <c r="AF64" s="168">
        <v>0</v>
      </c>
      <c r="AG64" s="191">
        <v>2</v>
      </c>
      <c r="AH64" s="167">
        <v>15</v>
      </c>
      <c r="AI64" s="168">
        <v>8</v>
      </c>
      <c r="AJ64" s="168">
        <v>7</v>
      </c>
      <c r="AK64" s="168">
        <v>7</v>
      </c>
      <c r="AL64" s="168">
        <v>6</v>
      </c>
      <c r="AM64" s="168">
        <v>7</v>
      </c>
      <c r="AN64" s="168">
        <v>0</v>
      </c>
      <c r="AO64" s="168">
        <v>0</v>
      </c>
      <c r="AP64" s="168">
        <v>7</v>
      </c>
      <c r="AQ64" s="168">
        <v>8</v>
      </c>
      <c r="AR64" s="168">
        <v>4</v>
      </c>
      <c r="AS64" s="192">
        <v>0</v>
      </c>
      <c r="AT64" s="167">
        <v>64</v>
      </c>
      <c r="AU64" s="168">
        <v>5</v>
      </c>
      <c r="AV64" s="168">
        <v>2</v>
      </c>
      <c r="AW64" s="168">
        <v>59</v>
      </c>
      <c r="AX64" s="168">
        <v>34</v>
      </c>
      <c r="AY64" s="192">
        <v>59</v>
      </c>
      <c r="AZ64" s="315"/>
      <c r="BA64" s="315"/>
    </row>
    <row r="65" spans="1:53">
      <c r="A65" s="312" t="s">
        <v>443</v>
      </c>
      <c r="B65" s="167">
        <v>136</v>
      </c>
      <c r="C65" s="169">
        <v>1314885.26</v>
      </c>
      <c r="D65" s="168">
        <v>131</v>
      </c>
      <c r="E65" s="170">
        <v>1266020.54</v>
      </c>
      <c r="F65" s="190">
        <v>183</v>
      </c>
      <c r="G65" s="168">
        <v>0</v>
      </c>
      <c r="H65" s="168">
        <v>0</v>
      </c>
      <c r="I65" s="168">
        <v>183</v>
      </c>
      <c r="J65" s="168">
        <v>105</v>
      </c>
      <c r="K65" s="168">
        <v>183</v>
      </c>
      <c r="L65" s="168">
        <v>0</v>
      </c>
      <c r="M65" s="168">
        <v>80</v>
      </c>
      <c r="N65" s="168">
        <v>29</v>
      </c>
      <c r="O65" s="168">
        <v>0</v>
      </c>
      <c r="P65" s="168">
        <v>0</v>
      </c>
      <c r="Q65" s="168">
        <v>0</v>
      </c>
      <c r="R65" s="168">
        <v>0</v>
      </c>
      <c r="S65" s="168">
        <v>183</v>
      </c>
      <c r="T65" s="168">
        <v>0</v>
      </c>
      <c r="U65" s="168">
        <v>0</v>
      </c>
      <c r="V65" s="168">
        <v>1</v>
      </c>
      <c r="W65" s="168">
        <v>0</v>
      </c>
      <c r="X65" s="168">
        <v>0</v>
      </c>
      <c r="Y65" s="168">
        <v>0</v>
      </c>
      <c r="Z65" s="168">
        <v>0</v>
      </c>
      <c r="AA65" s="168">
        <v>1</v>
      </c>
      <c r="AB65" s="168">
        <v>136</v>
      </c>
      <c r="AC65" s="168">
        <v>46</v>
      </c>
      <c r="AD65" s="168">
        <v>123</v>
      </c>
      <c r="AE65" s="168">
        <v>53</v>
      </c>
      <c r="AF65" s="168">
        <v>0</v>
      </c>
      <c r="AG65" s="191">
        <v>7</v>
      </c>
      <c r="AH65" s="167">
        <v>206</v>
      </c>
      <c r="AI65" s="168">
        <v>80</v>
      </c>
      <c r="AJ65" s="168">
        <v>45</v>
      </c>
      <c r="AK65" s="168">
        <v>126</v>
      </c>
      <c r="AL65" s="168">
        <v>70</v>
      </c>
      <c r="AM65" s="168">
        <v>126</v>
      </c>
      <c r="AN65" s="168">
        <v>180</v>
      </c>
      <c r="AO65" s="168">
        <v>26</v>
      </c>
      <c r="AP65" s="168">
        <v>18</v>
      </c>
      <c r="AQ65" s="168">
        <v>17</v>
      </c>
      <c r="AR65" s="168">
        <v>4</v>
      </c>
      <c r="AS65" s="192">
        <v>72</v>
      </c>
      <c r="AT65" s="167">
        <v>225</v>
      </c>
      <c r="AU65" s="168">
        <v>19</v>
      </c>
      <c r="AV65" s="168">
        <v>10</v>
      </c>
      <c r="AW65" s="168">
        <v>206</v>
      </c>
      <c r="AX65" s="168">
        <v>116</v>
      </c>
      <c r="AY65" s="192">
        <v>206</v>
      </c>
      <c r="AZ65" s="315"/>
      <c r="BA65" s="315"/>
    </row>
    <row r="66" spans="1:53">
      <c r="A66" s="312" t="s">
        <v>444</v>
      </c>
      <c r="B66" s="167">
        <v>13</v>
      </c>
      <c r="C66" s="169">
        <v>92822.59</v>
      </c>
      <c r="D66" s="168">
        <v>20</v>
      </c>
      <c r="E66" s="170">
        <v>146477.28999999998</v>
      </c>
      <c r="F66" s="190">
        <v>26</v>
      </c>
      <c r="G66" s="168">
        <v>0</v>
      </c>
      <c r="H66" s="168">
        <v>0</v>
      </c>
      <c r="I66" s="168">
        <v>26</v>
      </c>
      <c r="J66" s="168">
        <v>18</v>
      </c>
      <c r="K66" s="168">
        <v>26</v>
      </c>
      <c r="L66" s="168">
        <v>1</v>
      </c>
      <c r="M66" s="168">
        <v>12</v>
      </c>
      <c r="N66" s="168">
        <v>5</v>
      </c>
      <c r="O66" s="168">
        <v>0</v>
      </c>
      <c r="P66" s="168">
        <v>0</v>
      </c>
      <c r="Q66" s="168">
        <v>0</v>
      </c>
      <c r="R66" s="168">
        <v>0</v>
      </c>
      <c r="S66" s="168">
        <v>26</v>
      </c>
      <c r="T66" s="168">
        <v>0</v>
      </c>
      <c r="U66" s="168">
        <v>0</v>
      </c>
      <c r="V66" s="168">
        <v>1</v>
      </c>
      <c r="W66" s="168">
        <v>0</v>
      </c>
      <c r="X66" s="168">
        <v>0</v>
      </c>
      <c r="Y66" s="168">
        <v>0</v>
      </c>
      <c r="Z66" s="168">
        <v>0</v>
      </c>
      <c r="AA66" s="168">
        <v>1</v>
      </c>
      <c r="AB66" s="168">
        <v>19</v>
      </c>
      <c r="AC66" s="168">
        <v>6</v>
      </c>
      <c r="AD66" s="168">
        <v>4</v>
      </c>
      <c r="AE66" s="168">
        <v>16</v>
      </c>
      <c r="AF66" s="168">
        <v>0</v>
      </c>
      <c r="AG66" s="191">
        <v>6</v>
      </c>
      <c r="AH66" s="167">
        <v>16</v>
      </c>
      <c r="AI66" s="168">
        <v>4</v>
      </c>
      <c r="AJ66" s="168">
        <v>2</v>
      </c>
      <c r="AK66" s="168">
        <v>12</v>
      </c>
      <c r="AL66" s="168">
        <v>8</v>
      </c>
      <c r="AM66" s="168">
        <v>12</v>
      </c>
      <c r="AN66" s="168">
        <v>1</v>
      </c>
      <c r="AO66" s="168">
        <v>3</v>
      </c>
      <c r="AP66" s="168">
        <v>0</v>
      </c>
      <c r="AQ66" s="168">
        <v>0</v>
      </c>
      <c r="AR66" s="168">
        <v>0</v>
      </c>
      <c r="AS66" s="192">
        <v>0</v>
      </c>
      <c r="AT66" s="167">
        <v>33</v>
      </c>
      <c r="AU66" s="168">
        <v>0</v>
      </c>
      <c r="AV66" s="168">
        <v>0</v>
      </c>
      <c r="AW66" s="168">
        <v>33</v>
      </c>
      <c r="AX66" s="168">
        <v>20</v>
      </c>
      <c r="AY66" s="192">
        <v>33</v>
      </c>
      <c r="AZ66" s="315"/>
      <c r="BA66" s="315"/>
    </row>
    <row r="67" spans="1:53">
      <c r="A67" s="312" t="s">
        <v>445</v>
      </c>
      <c r="B67" s="167">
        <v>14</v>
      </c>
      <c r="C67" s="169">
        <v>135190.16</v>
      </c>
      <c r="D67" s="168">
        <v>14</v>
      </c>
      <c r="E67" s="170">
        <v>135190.16</v>
      </c>
      <c r="F67" s="190">
        <v>16</v>
      </c>
      <c r="G67" s="168">
        <v>0</v>
      </c>
      <c r="H67" s="168">
        <v>0</v>
      </c>
      <c r="I67" s="168">
        <v>16</v>
      </c>
      <c r="J67" s="168">
        <v>6</v>
      </c>
      <c r="K67" s="168">
        <v>16</v>
      </c>
      <c r="L67" s="168">
        <v>0</v>
      </c>
      <c r="M67" s="168">
        <v>5</v>
      </c>
      <c r="N67" s="168">
        <v>6</v>
      </c>
      <c r="O67" s="168">
        <v>0</v>
      </c>
      <c r="P67" s="168">
        <v>0</v>
      </c>
      <c r="Q67" s="168">
        <v>0</v>
      </c>
      <c r="R67" s="168">
        <v>0</v>
      </c>
      <c r="S67" s="168">
        <v>16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12</v>
      </c>
      <c r="AC67" s="168">
        <v>4</v>
      </c>
      <c r="AD67" s="168">
        <v>13</v>
      </c>
      <c r="AE67" s="168">
        <v>2</v>
      </c>
      <c r="AF67" s="168">
        <v>0</v>
      </c>
      <c r="AG67" s="191">
        <v>1</v>
      </c>
      <c r="AH67" s="167">
        <v>3</v>
      </c>
      <c r="AI67" s="168">
        <v>1</v>
      </c>
      <c r="AJ67" s="168">
        <v>0</v>
      </c>
      <c r="AK67" s="168">
        <v>2</v>
      </c>
      <c r="AL67" s="168">
        <v>0</v>
      </c>
      <c r="AM67" s="168">
        <v>2</v>
      </c>
      <c r="AN67" s="168">
        <v>2</v>
      </c>
      <c r="AO67" s="168">
        <v>0</v>
      </c>
      <c r="AP67" s="168">
        <v>2</v>
      </c>
      <c r="AQ67" s="168">
        <v>0</v>
      </c>
      <c r="AR67" s="168">
        <v>0</v>
      </c>
      <c r="AS67" s="192">
        <v>0</v>
      </c>
      <c r="AT67" s="167">
        <v>15</v>
      </c>
      <c r="AU67" s="168">
        <v>1</v>
      </c>
      <c r="AV67" s="168">
        <v>0</v>
      </c>
      <c r="AW67" s="168">
        <v>14</v>
      </c>
      <c r="AX67" s="168">
        <v>4</v>
      </c>
      <c r="AY67" s="192">
        <v>14</v>
      </c>
      <c r="AZ67" s="315"/>
      <c r="BA67" s="315"/>
    </row>
    <row r="68" spans="1:53">
      <c r="A68" s="312" t="s">
        <v>446</v>
      </c>
      <c r="B68" s="167">
        <v>28</v>
      </c>
      <c r="C68" s="169">
        <v>279634.56</v>
      </c>
      <c r="D68" s="168">
        <v>25</v>
      </c>
      <c r="E68" s="170">
        <v>259919.33000000002</v>
      </c>
      <c r="F68" s="190">
        <v>28</v>
      </c>
      <c r="G68" s="168">
        <v>0</v>
      </c>
      <c r="H68" s="168">
        <v>0</v>
      </c>
      <c r="I68" s="168">
        <v>28</v>
      </c>
      <c r="J68" s="168">
        <v>19</v>
      </c>
      <c r="K68" s="168">
        <v>28</v>
      </c>
      <c r="L68" s="168">
        <v>0</v>
      </c>
      <c r="M68" s="168">
        <v>14</v>
      </c>
      <c r="N68" s="168">
        <v>4</v>
      </c>
      <c r="O68" s="168">
        <v>0</v>
      </c>
      <c r="P68" s="168">
        <v>0</v>
      </c>
      <c r="Q68" s="168">
        <v>0</v>
      </c>
      <c r="R68" s="168">
        <v>0</v>
      </c>
      <c r="S68" s="168">
        <v>28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2</v>
      </c>
      <c r="AB68" s="168">
        <v>19</v>
      </c>
      <c r="AC68" s="168">
        <v>7</v>
      </c>
      <c r="AD68" s="168">
        <v>22</v>
      </c>
      <c r="AE68" s="168">
        <v>5</v>
      </c>
      <c r="AF68" s="168">
        <v>0</v>
      </c>
      <c r="AG68" s="191">
        <v>1</v>
      </c>
      <c r="AH68" s="167">
        <v>10</v>
      </c>
      <c r="AI68" s="168">
        <v>3</v>
      </c>
      <c r="AJ68" s="168">
        <v>1</v>
      </c>
      <c r="AK68" s="168">
        <v>7</v>
      </c>
      <c r="AL68" s="168">
        <v>2</v>
      </c>
      <c r="AM68" s="168">
        <v>7</v>
      </c>
      <c r="AN68" s="168">
        <v>10</v>
      </c>
      <c r="AO68" s="168">
        <v>0</v>
      </c>
      <c r="AP68" s="168">
        <v>6</v>
      </c>
      <c r="AQ68" s="168">
        <v>4</v>
      </c>
      <c r="AR68" s="168">
        <v>0</v>
      </c>
      <c r="AS68" s="192">
        <v>0</v>
      </c>
      <c r="AT68" s="167">
        <v>29</v>
      </c>
      <c r="AU68" s="168">
        <v>1</v>
      </c>
      <c r="AV68" s="168">
        <v>0</v>
      </c>
      <c r="AW68" s="168">
        <v>28</v>
      </c>
      <c r="AX68" s="168">
        <v>21</v>
      </c>
      <c r="AY68" s="192">
        <v>28</v>
      </c>
      <c r="AZ68" s="315"/>
      <c r="BA68" s="315"/>
    </row>
    <row r="69" spans="1:53" ht="13.5">
      <c r="A69" s="316" t="s">
        <v>447</v>
      </c>
      <c r="B69" s="171">
        <f>SUM(B56:B68)</f>
        <v>378</v>
      </c>
      <c r="C69" s="173">
        <f t="shared" ref="C69:AY69" si="5">SUM(C56:C68)</f>
        <v>3417964.19</v>
      </c>
      <c r="D69" s="172">
        <f t="shared" si="5"/>
        <v>349</v>
      </c>
      <c r="E69" s="174">
        <f t="shared" si="5"/>
        <v>3192309.5300000003</v>
      </c>
      <c r="F69" s="193">
        <f t="shared" si="5"/>
        <v>458</v>
      </c>
      <c r="G69" s="172">
        <f t="shared" si="5"/>
        <v>2</v>
      </c>
      <c r="H69" s="172">
        <f t="shared" si="5"/>
        <v>1</v>
      </c>
      <c r="I69" s="172">
        <f t="shared" si="5"/>
        <v>456</v>
      </c>
      <c r="J69" s="172">
        <f t="shared" si="5"/>
        <v>277</v>
      </c>
      <c r="K69" s="172">
        <f t="shared" si="5"/>
        <v>456</v>
      </c>
      <c r="L69" s="172">
        <f t="shared" si="5"/>
        <v>8</v>
      </c>
      <c r="M69" s="172">
        <f t="shared" si="5"/>
        <v>175</v>
      </c>
      <c r="N69" s="172">
        <f t="shared" si="5"/>
        <v>88</v>
      </c>
      <c r="O69" s="172">
        <f t="shared" si="5"/>
        <v>0</v>
      </c>
      <c r="P69" s="172">
        <f t="shared" si="5"/>
        <v>1</v>
      </c>
      <c r="Q69" s="172">
        <f t="shared" si="5"/>
        <v>0</v>
      </c>
      <c r="R69" s="172">
        <f t="shared" si="5"/>
        <v>0</v>
      </c>
      <c r="S69" s="172">
        <f t="shared" si="5"/>
        <v>449</v>
      </c>
      <c r="T69" s="172">
        <f t="shared" si="5"/>
        <v>7</v>
      </c>
      <c r="U69" s="172">
        <f t="shared" si="5"/>
        <v>0</v>
      </c>
      <c r="V69" s="172">
        <f t="shared" si="5"/>
        <v>8</v>
      </c>
      <c r="W69" s="172">
        <f t="shared" si="5"/>
        <v>0</v>
      </c>
      <c r="X69" s="172">
        <f t="shared" si="5"/>
        <v>0</v>
      </c>
      <c r="Y69" s="172">
        <f t="shared" si="5"/>
        <v>0</v>
      </c>
      <c r="Z69" s="172">
        <f t="shared" si="5"/>
        <v>0</v>
      </c>
      <c r="AA69" s="172">
        <f t="shared" si="5"/>
        <v>17</v>
      </c>
      <c r="AB69" s="172">
        <f t="shared" si="5"/>
        <v>346</v>
      </c>
      <c r="AC69" s="172">
        <f t="shared" si="5"/>
        <v>95</v>
      </c>
      <c r="AD69" s="172">
        <f t="shared" si="5"/>
        <v>250</v>
      </c>
      <c r="AE69" s="172">
        <f t="shared" si="5"/>
        <v>180</v>
      </c>
      <c r="AF69" s="172">
        <f t="shared" si="5"/>
        <v>0</v>
      </c>
      <c r="AG69" s="194">
        <f t="shared" si="5"/>
        <v>28</v>
      </c>
      <c r="AH69" s="171">
        <f t="shared" si="5"/>
        <v>437</v>
      </c>
      <c r="AI69" s="172">
        <f t="shared" si="5"/>
        <v>132</v>
      </c>
      <c r="AJ69" s="172">
        <f t="shared" si="5"/>
        <v>72</v>
      </c>
      <c r="AK69" s="172">
        <f t="shared" si="5"/>
        <v>305</v>
      </c>
      <c r="AL69" s="172">
        <f t="shared" si="5"/>
        <v>174</v>
      </c>
      <c r="AM69" s="172">
        <f t="shared" si="5"/>
        <v>305</v>
      </c>
      <c r="AN69" s="172">
        <f t="shared" si="5"/>
        <v>309</v>
      </c>
      <c r="AO69" s="172">
        <f t="shared" si="5"/>
        <v>66</v>
      </c>
      <c r="AP69" s="172">
        <f t="shared" si="5"/>
        <v>71</v>
      </c>
      <c r="AQ69" s="172">
        <f t="shared" si="5"/>
        <v>86</v>
      </c>
      <c r="AR69" s="172">
        <f t="shared" si="5"/>
        <v>53</v>
      </c>
      <c r="AS69" s="195">
        <f t="shared" si="5"/>
        <v>78</v>
      </c>
      <c r="AT69" s="171">
        <f t="shared" si="5"/>
        <v>575</v>
      </c>
      <c r="AU69" s="172">
        <f t="shared" si="5"/>
        <v>31</v>
      </c>
      <c r="AV69" s="172">
        <f t="shared" si="5"/>
        <v>13</v>
      </c>
      <c r="AW69" s="172">
        <f t="shared" si="5"/>
        <v>544</v>
      </c>
      <c r="AX69" s="172">
        <f t="shared" si="5"/>
        <v>317</v>
      </c>
      <c r="AY69" s="195">
        <f t="shared" si="5"/>
        <v>544</v>
      </c>
      <c r="AZ69" s="317"/>
      <c r="BA69" s="317"/>
    </row>
    <row r="70" spans="1:53">
      <c r="A70" s="312" t="s">
        <v>448</v>
      </c>
      <c r="B70" s="167">
        <v>52</v>
      </c>
      <c r="C70" s="169">
        <v>504414.91</v>
      </c>
      <c r="D70" s="168">
        <v>46</v>
      </c>
      <c r="E70" s="170">
        <v>450097.53</v>
      </c>
      <c r="F70" s="190">
        <v>46</v>
      </c>
      <c r="G70" s="168">
        <v>0</v>
      </c>
      <c r="H70" s="168">
        <v>0</v>
      </c>
      <c r="I70" s="168">
        <v>46</v>
      </c>
      <c r="J70" s="168">
        <v>25</v>
      </c>
      <c r="K70" s="168">
        <v>46</v>
      </c>
      <c r="L70" s="168">
        <v>1</v>
      </c>
      <c r="M70" s="168">
        <v>21</v>
      </c>
      <c r="N70" s="168">
        <v>18</v>
      </c>
      <c r="O70" s="168">
        <v>1</v>
      </c>
      <c r="P70" s="168">
        <v>2</v>
      </c>
      <c r="Q70" s="168">
        <v>0</v>
      </c>
      <c r="R70" s="168">
        <v>0</v>
      </c>
      <c r="S70" s="168">
        <v>45</v>
      </c>
      <c r="T70" s="168">
        <v>0</v>
      </c>
      <c r="U70" s="168">
        <v>0</v>
      </c>
      <c r="V70" s="168">
        <v>2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41</v>
      </c>
      <c r="AC70" s="168">
        <v>5</v>
      </c>
      <c r="AD70" s="168">
        <v>2</v>
      </c>
      <c r="AE70" s="168">
        <v>41</v>
      </c>
      <c r="AF70" s="168">
        <v>3</v>
      </c>
      <c r="AG70" s="191">
        <v>0</v>
      </c>
      <c r="AH70" s="167">
        <v>0</v>
      </c>
      <c r="AI70" s="168">
        <v>0</v>
      </c>
      <c r="AJ70" s="168">
        <v>0</v>
      </c>
      <c r="AK70" s="168">
        <v>0</v>
      </c>
      <c r="AL70" s="168">
        <v>0</v>
      </c>
      <c r="AM70" s="168">
        <v>0</v>
      </c>
      <c r="AN70" s="168">
        <v>0</v>
      </c>
      <c r="AO70" s="168">
        <v>0</v>
      </c>
      <c r="AP70" s="168">
        <v>0</v>
      </c>
      <c r="AQ70" s="168">
        <v>0</v>
      </c>
      <c r="AR70" s="168">
        <v>0</v>
      </c>
      <c r="AS70" s="192">
        <v>0</v>
      </c>
      <c r="AT70" s="167">
        <v>46</v>
      </c>
      <c r="AU70" s="168">
        <v>0</v>
      </c>
      <c r="AV70" s="168">
        <v>0</v>
      </c>
      <c r="AW70" s="168">
        <v>46</v>
      </c>
      <c r="AX70" s="168">
        <v>25</v>
      </c>
      <c r="AY70" s="192">
        <v>46</v>
      </c>
      <c r="AZ70" s="315"/>
      <c r="BA70" s="315"/>
    </row>
    <row r="71" spans="1:53">
      <c r="A71" s="312" t="s">
        <v>449</v>
      </c>
      <c r="B71" s="167">
        <v>2</v>
      </c>
      <c r="C71" s="169">
        <v>20922.3</v>
      </c>
      <c r="D71" s="168">
        <v>2</v>
      </c>
      <c r="E71" s="170">
        <v>20922.3</v>
      </c>
      <c r="F71" s="190">
        <v>7</v>
      </c>
      <c r="G71" s="168">
        <v>0</v>
      </c>
      <c r="H71" s="168">
        <v>0</v>
      </c>
      <c r="I71" s="168">
        <v>7</v>
      </c>
      <c r="J71" s="168">
        <v>6</v>
      </c>
      <c r="K71" s="168">
        <v>7</v>
      </c>
      <c r="L71" s="168">
        <v>0</v>
      </c>
      <c r="M71" s="168">
        <v>0</v>
      </c>
      <c r="N71" s="168">
        <v>2</v>
      </c>
      <c r="O71" s="168">
        <v>0</v>
      </c>
      <c r="P71" s="168">
        <v>1</v>
      </c>
      <c r="Q71" s="168">
        <v>0</v>
      </c>
      <c r="R71" s="168">
        <v>0</v>
      </c>
      <c r="S71" s="168">
        <v>7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7</v>
      </c>
      <c r="AC71" s="168">
        <v>0</v>
      </c>
      <c r="AD71" s="168">
        <v>1</v>
      </c>
      <c r="AE71" s="168">
        <v>5</v>
      </c>
      <c r="AF71" s="168">
        <v>0</v>
      </c>
      <c r="AG71" s="191">
        <v>1</v>
      </c>
      <c r="AH71" s="167">
        <v>12</v>
      </c>
      <c r="AI71" s="168">
        <v>0</v>
      </c>
      <c r="AJ71" s="168">
        <v>0</v>
      </c>
      <c r="AK71" s="168">
        <v>12</v>
      </c>
      <c r="AL71" s="168">
        <v>9</v>
      </c>
      <c r="AM71" s="168">
        <v>12</v>
      </c>
      <c r="AN71" s="168">
        <v>0</v>
      </c>
      <c r="AO71" s="168">
        <v>0</v>
      </c>
      <c r="AP71" s="168">
        <v>0</v>
      </c>
      <c r="AQ71" s="168">
        <v>0</v>
      </c>
      <c r="AR71" s="168">
        <v>0</v>
      </c>
      <c r="AS71" s="192">
        <v>0</v>
      </c>
      <c r="AT71" s="167">
        <v>24</v>
      </c>
      <c r="AU71" s="168">
        <v>0</v>
      </c>
      <c r="AV71" s="168">
        <v>0</v>
      </c>
      <c r="AW71" s="168">
        <v>24</v>
      </c>
      <c r="AX71" s="168">
        <v>14</v>
      </c>
      <c r="AY71" s="192">
        <v>24</v>
      </c>
      <c r="AZ71" s="315"/>
      <c r="BA71" s="315"/>
    </row>
    <row r="72" spans="1:53">
      <c r="A72" s="312" t="s">
        <v>450</v>
      </c>
      <c r="B72" s="167">
        <v>23</v>
      </c>
      <c r="C72" s="169">
        <v>203589.94999999998</v>
      </c>
      <c r="D72" s="168">
        <v>22</v>
      </c>
      <c r="E72" s="170">
        <v>193261.59999999998</v>
      </c>
      <c r="F72" s="190">
        <v>27</v>
      </c>
      <c r="G72" s="168">
        <v>0</v>
      </c>
      <c r="H72" s="168">
        <v>0</v>
      </c>
      <c r="I72" s="168">
        <v>27</v>
      </c>
      <c r="J72" s="168">
        <v>15</v>
      </c>
      <c r="K72" s="168">
        <v>27</v>
      </c>
      <c r="L72" s="168">
        <v>1</v>
      </c>
      <c r="M72" s="168">
        <v>6</v>
      </c>
      <c r="N72" s="168">
        <v>6</v>
      </c>
      <c r="O72" s="168">
        <v>0</v>
      </c>
      <c r="P72" s="168">
        <v>0</v>
      </c>
      <c r="Q72" s="168">
        <v>0</v>
      </c>
      <c r="R72" s="168">
        <v>0</v>
      </c>
      <c r="S72" s="168">
        <v>27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2</v>
      </c>
      <c r="AB72" s="168">
        <v>21</v>
      </c>
      <c r="AC72" s="168">
        <v>4</v>
      </c>
      <c r="AD72" s="168">
        <v>18</v>
      </c>
      <c r="AE72" s="168">
        <v>7</v>
      </c>
      <c r="AF72" s="168">
        <v>0</v>
      </c>
      <c r="AG72" s="191">
        <v>2</v>
      </c>
      <c r="AH72" s="167">
        <v>30</v>
      </c>
      <c r="AI72" s="168">
        <v>8</v>
      </c>
      <c r="AJ72" s="168">
        <v>5</v>
      </c>
      <c r="AK72" s="168">
        <v>22</v>
      </c>
      <c r="AL72" s="168">
        <v>11</v>
      </c>
      <c r="AM72" s="168">
        <v>22</v>
      </c>
      <c r="AN72" s="168">
        <v>24</v>
      </c>
      <c r="AO72" s="168">
        <v>6</v>
      </c>
      <c r="AP72" s="168">
        <v>13</v>
      </c>
      <c r="AQ72" s="168">
        <v>9</v>
      </c>
      <c r="AR72" s="168">
        <v>8</v>
      </c>
      <c r="AS72" s="192">
        <v>1</v>
      </c>
      <c r="AT72" s="167">
        <v>36</v>
      </c>
      <c r="AU72" s="168">
        <v>2</v>
      </c>
      <c r="AV72" s="168">
        <v>1</v>
      </c>
      <c r="AW72" s="168">
        <v>34</v>
      </c>
      <c r="AX72" s="168">
        <v>20</v>
      </c>
      <c r="AY72" s="192">
        <v>34</v>
      </c>
      <c r="AZ72" s="315"/>
      <c r="BA72" s="315"/>
    </row>
    <row r="73" spans="1:53">
      <c r="A73" s="312" t="s">
        <v>451</v>
      </c>
      <c r="B73" s="167">
        <v>8</v>
      </c>
      <c r="C73" s="169">
        <v>55524.56</v>
      </c>
      <c r="D73" s="168">
        <v>6</v>
      </c>
      <c r="E73" s="170">
        <v>45868.12</v>
      </c>
      <c r="F73" s="190">
        <v>6</v>
      </c>
      <c r="G73" s="168">
        <v>0</v>
      </c>
      <c r="H73" s="168">
        <v>0</v>
      </c>
      <c r="I73" s="168">
        <v>6</v>
      </c>
      <c r="J73" s="168">
        <v>4</v>
      </c>
      <c r="K73" s="168">
        <v>6</v>
      </c>
      <c r="L73" s="168">
        <v>0</v>
      </c>
      <c r="M73" s="168">
        <v>2</v>
      </c>
      <c r="N73" s="168">
        <v>1</v>
      </c>
      <c r="O73" s="168">
        <v>0</v>
      </c>
      <c r="P73" s="168">
        <v>0</v>
      </c>
      <c r="Q73" s="168">
        <v>0</v>
      </c>
      <c r="R73" s="168">
        <v>0</v>
      </c>
      <c r="S73" s="168">
        <v>6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5</v>
      </c>
      <c r="AC73" s="168">
        <v>1</v>
      </c>
      <c r="AD73" s="168">
        <v>4</v>
      </c>
      <c r="AE73" s="168">
        <v>1</v>
      </c>
      <c r="AF73" s="168">
        <v>0</v>
      </c>
      <c r="AG73" s="191">
        <v>1</v>
      </c>
      <c r="AH73" s="167">
        <v>4</v>
      </c>
      <c r="AI73" s="168">
        <v>1</v>
      </c>
      <c r="AJ73" s="168">
        <v>0</v>
      </c>
      <c r="AK73" s="168">
        <v>3</v>
      </c>
      <c r="AL73" s="168">
        <v>1</v>
      </c>
      <c r="AM73" s="168">
        <v>3</v>
      </c>
      <c r="AN73" s="168">
        <v>0</v>
      </c>
      <c r="AO73" s="168">
        <v>0</v>
      </c>
      <c r="AP73" s="168">
        <v>3</v>
      </c>
      <c r="AQ73" s="168">
        <v>0</v>
      </c>
      <c r="AR73" s="168">
        <v>21</v>
      </c>
      <c r="AS73" s="192">
        <v>0</v>
      </c>
      <c r="AT73" s="167">
        <v>8</v>
      </c>
      <c r="AU73" s="168">
        <v>0</v>
      </c>
      <c r="AV73" s="168">
        <v>0</v>
      </c>
      <c r="AW73" s="168">
        <v>8</v>
      </c>
      <c r="AX73" s="168">
        <v>4</v>
      </c>
      <c r="AY73" s="192">
        <v>8</v>
      </c>
      <c r="AZ73" s="315"/>
      <c r="BA73" s="315"/>
    </row>
    <row r="74" spans="1:53">
      <c r="A74" s="312" t="s">
        <v>452</v>
      </c>
      <c r="B74" s="167">
        <v>34</v>
      </c>
      <c r="C74" s="169">
        <v>330614.56</v>
      </c>
      <c r="D74" s="168">
        <v>34</v>
      </c>
      <c r="E74" s="170">
        <v>330614.56</v>
      </c>
      <c r="F74" s="190">
        <v>35</v>
      </c>
      <c r="G74" s="168">
        <v>0</v>
      </c>
      <c r="H74" s="168">
        <v>0</v>
      </c>
      <c r="I74" s="168">
        <v>35</v>
      </c>
      <c r="J74" s="168">
        <v>20</v>
      </c>
      <c r="K74" s="168">
        <v>35</v>
      </c>
      <c r="L74" s="168">
        <v>0</v>
      </c>
      <c r="M74" s="168">
        <v>19</v>
      </c>
      <c r="N74" s="168">
        <v>5</v>
      </c>
      <c r="O74" s="168">
        <v>0</v>
      </c>
      <c r="P74" s="168">
        <v>0</v>
      </c>
      <c r="Q74" s="168">
        <v>0</v>
      </c>
      <c r="R74" s="168">
        <v>0</v>
      </c>
      <c r="S74" s="168">
        <v>35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27</v>
      </c>
      <c r="AC74" s="168">
        <v>8</v>
      </c>
      <c r="AD74" s="168">
        <v>24</v>
      </c>
      <c r="AE74" s="168">
        <v>0</v>
      </c>
      <c r="AF74" s="168">
        <v>9</v>
      </c>
      <c r="AG74" s="191">
        <v>2</v>
      </c>
      <c r="AH74" s="167">
        <v>14</v>
      </c>
      <c r="AI74" s="168">
        <v>0</v>
      </c>
      <c r="AJ74" s="168">
        <v>0</v>
      </c>
      <c r="AK74" s="168">
        <v>14</v>
      </c>
      <c r="AL74" s="168">
        <v>6</v>
      </c>
      <c r="AM74" s="168">
        <v>12</v>
      </c>
      <c r="AN74" s="168">
        <v>0</v>
      </c>
      <c r="AO74" s="168">
        <v>0</v>
      </c>
      <c r="AP74" s="168">
        <v>13</v>
      </c>
      <c r="AQ74" s="168">
        <v>0</v>
      </c>
      <c r="AR74" s="168">
        <v>7</v>
      </c>
      <c r="AS74" s="192">
        <v>0</v>
      </c>
      <c r="AT74" s="167">
        <v>41</v>
      </c>
      <c r="AU74" s="168">
        <v>0</v>
      </c>
      <c r="AV74" s="168">
        <v>0</v>
      </c>
      <c r="AW74" s="168">
        <v>41</v>
      </c>
      <c r="AX74" s="168">
        <v>22</v>
      </c>
      <c r="AY74" s="192">
        <v>41</v>
      </c>
      <c r="AZ74" s="315"/>
      <c r="BA74" s="315"/>
    </row>
    <row r="75" spans="1:53">
      <c r="A75" s="312" t="s">
        <v>453</v>
      </c>
      <c r="B75" s="167">
        <v>12</v>
      </c>
      <c r="C75" s="169">
        <v>82482.16</v>
      </c>
      <c r="D75" s="168">
        <v>12</v>
      </c>
      <c r="E75" s="170">
        <v>84251.200000000012</v>
      </c>
      <c r="F75" s="190">
        <v>14</v>
      </c>
      <c r="G75" s="168">
        <v>0</v>
      </c>
      <c r="H75" s="168">
        <v>0</v>
      </c>
      <c r="I75" s="168">
        <v>14</v>
      </c>
      <c r="J75" s="168">
        <v>11</v>
      </c>
      <c r="K75" s="168">
        <v>14</v>
      </c>
      <c r="L75" s="168">
        <v>0</v>
      </c>
      <c r="M75" s="168">
        <v>5</v>
      </c>
      <c r="N75" s="168">
        <v>3</v>
      </c>
      <c r="O75" s="168">
        <v>1</v>
      </c>
      <c r="P75" s="168">
        <v>0</v>
      </c>
      <c r="Q75" s="168">
        <v>0</v>
      </c>
      <c r="R75" s="168">
        <v>0</v>
      </c>
      <c r="S75" s="168">
        <v>14</v>
      </c>
      <c r="T75" s="168">
        <v>0</v>
      </c>
      <c r="U75" s="168">
        <v>0</v>
      </c>
      <c r="V75" s="168">
        <v>2</v>
      </c>
      <c r="W75" s="168">
        <v>0</v>
      </c>
      <c r="X75" s="168">
        <v>0</v>
      </c>
      <c r="Y75" s="168">
        <v>0</v>
      </c>
      <c r="Z75" s="168">
        <v>0</v>
      </c>
      <c r="AA75" s="168">
        <v>1</v>
      </c>
      <c r="AB75" s="168">
        <v>9</v>
      </c>
      <c r="AC75" s="168">
        <v>4</v>
      </c>
      <c r="AD75" s="168">
        <v>4</v>
      </c>
      <c r="AE75" s="168">
        <v>9</v>
      </c>
      <c r="AF75" s="168">
        <v>0</v>
      </c>
      <c r="AG75" s="191">
        <v>1</v>
      </c>
      <c r="AH75" s="167">
        <v>7</v>
      </c>
      <c r="AI75" s="168">
        <v>1</v>
      </c>
      <c r="AJ75" s="168">
        <v>1</v>
      </c>
      <c r="AK75" s="168">
        <v>6</v>
      </c>
      <c r="AL75" s="168">
        <v>4</v>
      </c>
      <c r="AM75" s="168">
        <v>6</v>
      </c>
      <c r="AN75" s="168">
        <v>5</v>
      </c>
      <c r="AO75" s="168">
        <v>1</v>
      </c>
      <c r="AP75" s="168">
        <v>5</v>
      </c>
      <c r="AQ75" s="168">
        <v>0</v>
      </c>
      <c r="AR75" s="168">
        <v>0</v>
      </c>
      <c r="AS75" s="192">
        <v>0</v>
      </c>
      <c r="AT75" s="167">
        <v>19</v>
      </c>
      <c r="AU75" s="168">
        <v>1</v>
      </c>
      <c r="AV75" s="168">
        <v>0</v>
      </c>
      <c r="AW75" s="168">
        <v>18</v>
      </c>
      <c r="AX75" s="168">
        <v>12</v>
      </c>
      <c r="AY75" s="192">
        <v>18</v>
      </c>
      <c r="AZ75" s="315"/>
      <c r="BA75" s="315"/>
    </row>
    <row r="76" spans="1:53">
      <c r="A76" s="312" t="s">
        <v>454</v>
      </c>
      <c r="B76" s="167">
        <v>114</v>
      </c>
      <c r="C76" s="169">
        <v>999662.19000000006</v>
      </c>
      <c r="D76" s="168">
        <v>114</v>
      </c>
      <c r="E76" s="170">
        <v>999131.63</v>
      </c>
      <c r="F76" s="190">
        <v>183</v>
      </c>
      <c r="G76" s="168">
        <v>26</v>
      </c>
      <c r="H76" s="168">
        <v>22</v>
      </c>
      <c r="I76" s="168">
        <v>157</v>
      </c>
      <c r="J76" s="168">
        <v>100</v>
      </c>
      <c r="K76" s="168">
        <v>157</v>
      </c>
      <c r="L76" s="168">
        <v>2</v>
      </c>
      <c r="M76" s="168">
        <v>49</v>
      </c>
      <c r="N76" s="168">
        <v>30</v>
      </c>
      <c r="O76" s="168">
        <v>1</v>
      </c>
      <c r="P76" s="168">
        <v>0</v>
      </c>
      <c r="Q76" s="168">
        <v>0</v>
      </c>
      <c r="R76" s="168">
        <v>0</v>
      </c>
      <c r="S76" s="168">
        <v>157</v>
      </c>
      <c r="T76" s="168">
        <v>0</v>
      </c>
      <c r="U76" s="168">
        <v>0</v>
      </c>
      <c r="V76" s="168">
        <v>14</v>
      </c>
      <c r="W76" s="168">
        <v>0</v>
      </c>
      <c r="X76" s="168">
        <v>0</v>
      </c>
      <c r="Y76" s="168">
        <v>0</v>
      </c>
      <c r="Z76" s="168">
        <v>0</v>
      </c>
      <c r="AA76" s="168">
        <v>9</v>
      </c>
      <c r="AB76" s="168">
        <v>164</v>
      </c>
      <c r="AC76" s="168">
        <v>10</v>
      </c>
      <c r="AD76" s="168">
        <v>100</v>
      </c>
      <c r="AE76" s="168">
        <v>64</v>
      </c>
      <c r="AF76" s="168">
        <v>0</v>
      </c>
      <c r="AG76" s="191">
        <v>19</v>
      </c>
      <c r="AH76" s="167">
        <v>164</v>
      </c>
      <c r="AI76" s="168">
        <v>112</v>
      </c>
      <c r="AJ76" s="168">
        <v>77</v>
      </c>
      <c r="AK76" s="168">
        <v>52</v>
      </c>
      <c r="AL76" s="168">
        <v>39</v>
      </c>
      <c r="AM76" s="168">
        <v>52</v>
      </c>
      <c r="AN76" s="168">
        <v>133</v>
      </c>
      <c r="AO76" s="168">
        <v>31</v>
      </c>
      <c r="AP76" s="168">
        <v>43</v>
      </c>
      <c r="AQ76" s="168">
        <v>49</v>
      </c>
      <c r="AR76" s="168">
        <v>41</v>
      </c>
      <c r="AS76" s="192">
        <v>0</v>
      </c>
      <c r="AT76" s="167">
        <v>206</v>
      </c>
      <c r="AU76" s="168">
        <v>45</v>
      </c>
      <c r="AV76" s="168">
        <v>32</v>
      </c>
      <c r="AW76" s="168">
        <v>161</v>
      </c>
      <c r="AX76" s="168">
        <v>105</v>
      </c>
      <c r="AY76" s="192">
        <v>161</v>
      </c>
      <c r="AZ76" s="315"/>
      <c r="BA76" s="315"/>
    </row>
    <row r="77" spans="1:53">
      <c r="A77" s="312" t="s">
        <v>455</v>
      </c>
      <c r="B77" s="167">
        <v>7</v>
      </c>
      <c r="C77" s="169">
        <v>62766.86</v>
      </c>
      <c r="D77" s="168">
        <v>5</v>
      </c>
      <c r="E77" s="170">
        <v>48282.2</v>
      </c>
      <c r="F77" s="190">
        <v>9</v>
      </c>
      <c r="G77" s="168">
        <v>1</v>
      </c>
      <c r="H77" s="168">
        <v>0</v>
      </c>
      <c r="I77" s="168">
        <v>8</v>
      </c>
      <c r="J77" s="168">
        <v>6</v>
      </c>
      <c r="K77" s="168">
        <v>8</v>
      </c>
      <c r="L77" s="168">
        <v>1</v>
      </c>
      <c r="M77" s="168">
        <v>3</v>
      </c>
      <c r="N77" s="168">
        <v>1</v>
      </c>
      <c r="O77" s="168">
        <v>0</v>
      </c>
      <c r="P77" s="168">
        <v>0</v>
      </c>
      <c r="Q77" s="168">
        <v>0</v>
      </c>
      <c r="R77" s="168">
        <v>0</v>
      </c>
      <c r="S77" s="168">
        <v>8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2</v>
      </c>
      <c r="AB77" s="168">
        <v>6</v>
      </c>
      <c r="AC77" s="168">
        <v>1</v>
      </c>
      <c r="AD77" s="168">
        <v>8</v>
      </c>
      <c r="AE77" s="168">
        <v>1</v>
      </c>
      <c r="AF77" s="168">
        <v>0</v>
      </c>
      <c r="AG77" s="191">
        <v>0</v>
      </c>
      <c r="AH77" s="167">
        <v>5</v>
      </c>
      <c r="AI77" s="168">
        <v>3</v>
      </c>
      <c r="AJ77" s="168">
        <v>0</v>
      </c>
      <c r="AK77" s="168">
        <v>2</v>
      </c>
      <c r="AL77" s="168">
        <v>2</v>
      </c>
      <c r="AM77" s="168">
        <v>2</v>
      </c>
      <c r="AN77" s="168">
        <v>0</v>
      </c>
      <c r="AO77" s="168">
        <v>0</v>
      </c>
      <c r="AP77" s="168">
        <v>0</v>
      </c>
      <c r="AQ77" s="168">
        <v>0</v>
      </c>
      <c r="AR77" s="168">
        <v>0</v>
      </c>
      <c r="AS77" s="192">
        <v>0</v>
      </c>
      <c r="AT77" s="167">
        <v>22</v>
      </c>
      <c r="AU77" s="168">
        <v>6</v>
      </c>
      <c r="AV77" s="168">
        <v>3</v>
      </c>
      <c r="AW77" s="168">
        <v>16</v>
      </c>
      <c r="AX77" s="168">
        <v>10</v>
      </c>
      <c r="AY77" s="192">
        <v>16</v>
      </c>
      <c r="AZ77" s="315"/>
      <c r="BA77" s="315"/>
    </row>
    <row r="78" spans="1:53">
      <c r="A78" s="312" t="s">
        <v>456</v>
      </c>
      <c r="B78" s="167">
        <v>11</v>
      </c>
      <c r="C78" s="169">
        <v>106220.84</v>
      </c>
      <c r="D78" s="168">
        <v>10</v>
      </c>
      <c r="E78" s="170">
        <v>96273.140000000014</v>
      </c>
      <c r="F78" s="190">
        <v>11</v>
      </c>
      <c r="G78" s="168">
        <v>0</v>
      </c>
      <c r="H78" s="168">
        <v>0</v>
      </c>
      <c r="I78" s="168">
        <v>11</v>
      </c>
      <c r="J78" s="168">
        <v>9</v>
      </c>
      <c r="K78" s="168">
        <v>11</v>
      </c>
      <c r="L78" s="168">
        <v>0</v>
      </c>
      <c r="M78" s="168">
        <v>2</v>
      </c>
      <c r="N78" s="168">
        <v>6</v>
      </c>
      <c r="O78" s="168">
        <v>0</v>
      </c>
      <c r="P78" s="168">
        <v>0</v>
      </c>
      <c r="Q78" s="168">
        <v>0</v>
      </c>
      <c r="R78" s="168">
        <v>0</v>
      </c>
      <c r="S78" s="168">
        <v>11</v>
      </c>
      <c r="T78" s="168">
        <v>0</v>
      </c>
      <c r="U78" s="168">
        <v>0</v>
      </c>
      <c r="V78" s="168">
        <v>4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11</v>
      </c>
      <c r="AC78" s="168">
        <v>0</v>
      </c>
      <c r="AD78" s="168">
        <v>5</v>
      </c>
      <c r="AE78" s="168">
        <v>6</v>
      </c>
      <c r="AF78" s="168">
        <v>0</v>
      </c>
      <c r="AG78" s="191">
        <v>0</v>
      </c>
      <c r="AH78" s="167">
        <v>5</v>
      </c>
      <c r="AI78" s="168">
        <v>3</v>
      </c>
      <c r="AJ78" s="168">
        <v>1</v>
      </c>
      <c r="AK78" s="168">
        <v>2</v>
      </c>
      <c r="AL78" s="168">
        <v>2</v>
      </c>
      <c r="AM78" s="168">
        <v>2</v>
      </c>
      <c r="AN78" s="168">
        <v>0</v>
      </c>
      <c r="AO78" s="168">
        <v>0</v>
      </c>
      <c r="AP78" s="168">
        <v>0</v>
      </c>
      <c r="AQ78" s="168">
        <v>0</v>
      </c>
      <c r="AR78" s="168">
        <v>0</v>
      </c>
      <c r="AS78" s="192">
        <v>0</v>
      </c>
      <c r="AT78" s="167">
        <v>14</v>
      </c>
      <c r="AU78" s="168">
        <v>0</v>
      </c>
      <c r="AV78" s="168">
        <v>0</v>
      </c>
      <c r="AW78" s="168">
        <v>14</v>
      </c>
      <c r="AX78" s="168">
        <v>9</v>
      </c>
      <c r="AY78" s="192">
        <v>14</v>
      </c>
      <c r="AZ78" s="315"/>
      <c r="BA78" s="315"/>
    </row>
    <row r="79" spans="1:53">
      <c r="A79" s="312" t="s">
        <v>457</v>
      </c>
      <c r="B79" s="167">
        <v>48</v>
      </c>
      <c r="C79" s="169">
        <v>450633.92</v>
      </c>
      <c r="D79" s="168">
        <v>44</v>
      </c>
      <c r="E79" s="170">
        <v>402428.24</v>
      </c>
      <c r="F79" s="190">
        <v>61</v>
      </c>
      <c r="G79" s="168">
        <v>4</v>
      </c>
      <c r="H79" s="168">
        <v>4</v>
      </c>
      <c r="I79" s="168">
        <v>57</v>
      </c>
      <c r="J79" s="168">
        <v>41</v>
      </c>
      <c r="K79" s="168">
        <v>57</v>
      </c>
      <c r="L79" s="168">
        <v>0</v>
      </c>
      <c r="M79" s="168">
        <v>24</v>
      </c>
      <c r="N79" s="168">
        <v>21</v>
      </c>
      <c r="O79" s="168">
        <v>0</v>
      </c>
      <c r="P79" s="168">
        <v>0</v>
      </c>
      <c r="Q79" s="168">
        <v>0</v>
      </c>
      <c r="R79" s="168">
        <v>0</v>
      </c>
      <c r="S79" s="168">
        <v>57</v>
      </c>
      <c r="T79" s="168">
        <v>0</v>
      </c>
      <c r="U79" s="168">
        <v>0</v>
      </c>
      <c r="V79" s="168">
        <v>1</v>
      </c>
      <c r="W79" s="168">
        <v>0</v>
      </c>
      <c r="X79" s="168">
        <v>0</v>
      </c>
      <c r="Y79" s="168">
        <v>0</v>
      </c>
      <c r="Z79" s="168">
        <v>0</v>
      </c>
      <c r="AA79" s="168">
        <v>2</v>
      </c>
      <c r="AB79" s="168">
        <v>39</v>
      </c>
      <c r="AC79" s="168">
        <v>20</v>
      </c>
      <c r="AD79" s="168">
        <v>21</v>
      </c>
      <c r="AE79" s="168">
        <v>29</v>
      </c>
      <c r="AF79" s="168">
        <v>10</v>
      </c>
      <c r="AG79" s="191">
        <v>1</v>
      </c>
      <c r="AH79" s="167">
        <v>56</v>
      </c>
      <c r="AI79" s="168">
        <v>17</v>
      </c>
      <c r="AJ79" s="168">
        <v>10</v>
      </c>
      <c r="AK79" s="168">
        <v>39</v>
      </c>
      <c r="AL79" s="168">
        <v>24</v>
      </c>
      <c r="AM79" s="168">
        <v>39</v>
      </c>
      <c r="AN79" s="168">
        <v>56</v>
      </c>
      <c r="AO79" s="168">
        <v>0</v>
      </c>
      <c r="AP79" s="168">
        <v>0</v>
      </c>
      <c r="AQ79" s="168">
        <v>0</v>
      </c>
      <c r="AR79" s="168">
        <v>0</v>
      </c>
      <c r="AS79" s="192">
        <v>0</v>
      </c>
      <c r="AT79" s="167">
        <v>68</v>
      </c>
      <c r="AU79" s="168">
        <v>5</v>
      </c>
      <c r="AV79" s="168">
        <v>4</v>
      </c>
      <c r="AW79" s="168">
        <v>63</v>
      </c>
      <c r="AX79" s="168">
        <v>41</v>
      </c>
      <c r="AY79" s="192">
        <v>63</v>
      </c>
      <c r="AZ79" s="315"/>
      <c r="BA79" s="315"/>
    </row>
    <row r="80" spans="1:53">
      <c r="A80" s="312" t="s">
        <v>458</v>
      </c>
      <c r="B80" s="167">
        <v>62</v>
      </c>
      <c r="C80" s="169">
        <v>596567.63</v>
      </c>
      <c r="D80" s="168">
        <v>64</v>
      </c>
      <c r="E80" s="170">
        <v>615298</v>
      </c>
      <c r="F80" s="190">
        <v>64</v>
      </c>
      <c r="G80" s="168">
        <v>0</v>
      </c>
      <c r="H80" s="168">
        <v>0</v>
      </c>
      <c r="I80" s="168">
        <v>64</v>
      </c>
      <c r="J80" s="168">
        <v>38</v>
      </c>
      <c r="K80" s="168">
        <v>64</v>
      </c>
      <c r="L80" s="168">
        <v>0</v>
      </c>
      <c r="M80" s="168">
        <v>27</v>
      </c>
      <c r="N80" s="168">
        <v>4</v>
      </c>
      <c r="O80" s="168">
        <v>0</v>
      </c>
      <c r="P80" s="168">
        <v>0</v>
      </c>
      <c r="Q80" s="168">
        <v>0</v>
      </c>
      <c r="R80" s="168">
        <v>0</v>
      </c>
      <c r="S80" s="168">
        <v>64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2</v>
      </c>
      <c r="AB80" s="168">
        <v>47</v>
      </c>
      <c r="AC80" s="168">
        <v>15</v>
      </c>
      <c r="AD80" s="168">
        <v>31</v>
      </c>
      <c r="AE80" s="168">
        <v>2</v>
      </c>
      <c r="AF80" s="168">
        <v>15</v>
      </c>
      <c r="AG80" s="191">
        <v>16</v>
      </c>
      <c r="AH80" s="167">
        <v>21</v>
      </c>
      <c r="AI80" s="168">
        <v>8</v>
      </c>
      <c r="AJ80" s="168">
        <v>6</v>
      </c>
      <c r="AK80" s="168">
        <v>13</v>
      </c>
      <c r="AL80" s="168">
        <v>9</v>
      </c>
      <c r="AM80" s="168">
        <v>13</v>
      </c>
      <c r="AN80" s="168">
        <v>7</v>
      </c>
      <c r="AO80" s="168">
        <v>8</v>
      </c>
      <c r="AP80" s="168">
        <v>0</v>
      </c>
      <c r="AQ80" s="168">
        <v>10</v>
      </c>
      <c r="AR80" s="168">
        <v>8</v>
      </c>
      <c r="AS80" s="192">
        <v>0</v>
      </c>
      <c r="AT80" s="167">
        <v>95</v>
      </c>
      <c r="AU80" s="168">
        <v>0</v>
      </c>
      <c r="AV80" s="168">
        <v>0</v>
      </c>
      <c r="AW80" s="168">
        <v>95</v>
      </c>
      <c r="AX80" s="168">
        <v>57</v>
      </c>
      <c r="AY80" s="192">
        <v>95</v>
      </c>
      <c r="AZ80" s="315"/>
      <c r="BA80" s="315"/>
    </row>
    <row r="81" spans="1:53">
      <c r="A81" s="312" t="s">
        <v>459</v>
      </c>
      <c r="B81" s="167">
        <v>19</v>
      </c>
      <c r="C81" s="169">
        <v>191519.46</v>
      </c>
      <c r="D81" s="168">
        <v>19</v>
      </c>
      <c r="E81" s="170">
        <v>191519.46</v>
      </c>
      <c r="F81" s="190">
        <v>19</v>
      </c>
      <c r="G81" s="168">
        <v>0</v>
      </c>
      <c r="H81" s="168">
        <v>0</v>
      </c>
      <c r="I81" s="168">
        <v>19</v>
      </c>
      <c r="J81" s="168">
        <v>9</v>
      </c>
      <c r="K81" s="168">
        <v>19</v>
      </c>
      <c r="L81" s="168">
        <v>0</v>
      </c>
      <c r="M81" s="168">
        <v>11</v>
      </c>
      <c r="N81" s="168">
        <v>6</v>
      </c>
      <c r="O81" s="168">
        <v>0</v>
      </c>
      <c r="P81" s="168">
        <v>0</v>
      </c>
      <c r="Q81" s="168">
        <v>0</v>
      </c>
      <c r="R81" s="168">
        <v>0</v>
      </c>
      <c r="S81" s="168">
        <v>19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14</v>
      </c>
      <c r="AC81" s="168">
        <v>5</v>
      </c>
      <c r="AD81" s="168">
        <v>0</v>
      </c>
      <c r="AE81" s="168">
        <v>16</v>
      </c>
      <c r="AF81" s="168">
        <v>3</v>
      </c>
      <c r="AG81" s="191">
        <v>0</v>
      </c>
      <c r="AH81" s="167">
        <v>53</v>
      </c>
      <c r="AI81" s="168">
        <v>24</v>
      </c>
      <c r="AJ81" s="168">
        <v>7</v>
      </c>
      <c r="AK81" s="168">
        <v>29</v>
      </c>
      <c r="AL81" s="168">
        <v>22</v>
      </c>
      <c r="AM81" s="168">
        <v>29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92">
        <v>0</v>
      </c>
      <c r="AT81" s="167">
        <v>17</v>
      </c>
      <c r="AU81" s="168">
        <v>14</v>
      </c>
      <c r="AV81" s="168">
        <v>9</v>
      </c>
      <c r="AW81" s="168">
        <v>3</v>
      </c>
      <c r="AX81" s="168">
        <v>0</v>
      </c>
      <c r="AY81" s="192">
        <v>3</v>
      </c>
      <c r="AZ81" s="315"/>
      <c r="BA81" s="315"/>
    </row>
    <row r="82" spans="1:53">
      <c r="A82" s="312" t="s">
        <v>460</v>
      </c>
      <c r="B82" s="167">
        <v>63</v>
      </c>
      <c r="C82" s="169">
        <v>595074.75</v>
      </c>
      <c r="D82" s="168">
        <v>63</v>
      </c>
      <c r="E82" s="170">
        <v>585852.86</v>
      </c>
      <c r="F82" s="190">
        <v>69</v>
      </c>
      <c r="G82" s="168">
        <v>0</v>
      </c>
      <c r="H82" s="168">
        <v>0</v>
      </c>
      <c r="I82" s="168">
        <v>69</v>
      </c>
      <c r="J82" s="168">
        <v>34</v>
      </c>
      <c r="K82" s="168">
        <v>69</v>
      </c>
      <c r="L82" s="168">
        <v>1</v>
      </c>
      <c r="M82" s="168">
        <v>35</v>
      </c>
      <c r="N82" s="168">
        <v>22</v>
      </c>
      <c r="O82" s="168">
        <v>0</v>
      </c>
      <c r="P82" s="168">
        <v>0</v>
      </c>
      <c r="Q82" s="168">
        <v>0</v>
      </c>
      <c r="R82" s="168">
        <v>0</v>
      </c>
      <c r="S82" s="168">
        <v>69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4</v>
      </c>
      <c r="AB82" s="168">
        <v>45</v>
      </c>
      <c r="AC82" s="168">
        <v>20</v>
      </c>
      <c r="AD82" s="168">
        <v>7</v>
      </c>
      <c r="AE82" s="168">
        <v>59</v>
      </c>
      <c r="AF82" s="168">
        <v>1</v>
      </c>
      <c r="AG82" s="191">
        <v>2</v>
      </c>
      <c r="AH82" s="167">
        <v>80</v>
      </c>
      <c r="AI82" s="168">
        <v>40</v>
      </c>
      <c r="AJ82" s="168">
        <v>20</v>
      </c>
      <c r="AK82" s="168">
        <v>40</v>
      </c>
      <c r="AL82" s="168">
        <v>19</v>
      </c>
      <c r="AM82" s="168">
        <v>40</v>
      </c>
      <c r="AN82" s="168">
        <v>65</v>
      </c>
      <c r="AO82" s="168">
        <v>13</v>
      </c>
      <c r="AP82" s="168">
        <v>34</v>
      </c>
      <c r="AQ82" s="168">
        <v>19</v>
      </c>
      <c r="AR82" s="168">
        <v>0</v>
      </c>
      <c r="AS82" s="192">
        <v>3</v>
      </c>
      <c r="AT82" s="167">
        <v>109</v>
      </c>
      <c r="AU82" s="168">
        <v>0</v>
      </c>
      <c r="AV82" s="168">
        <v>0</v>
      </c>
      <c r="AW82" s="168">
        <v>109</v>
      </c>
      <c r="AX82" s="168">
        <v>55</v>
      </c>
      <c r="AY82" s="192">
        <v>109</v>
      </c>
      <c r="AZ82" s="315"/>
      <c r="BA82" s="315"/>
    </row>
    <row r="83" spans="1:53" ht="13.5">
      <c r="A83" s="316" t="s">
        <v>461</v>
      </c>
      <c r="B83" s="171">
        <f>SUM(B70:B82)</f>
        <v>455</v>
      </c>
      <c r="C83" s="173">
        <f t="shared" ref="C83:AY83" si="6">SUM(C70:C82)</f>
        <v>4199994.09</v>
      </c>
      <c r="D83" s="172">
        <f t="shared" si="6"/>
        <v>441</v>
      </c>
      <c r="E83" s="174">
        <f t="shared" si="6"/>
        <v>4063800.8400000003</v>
      </c>
      <c r="F83" s="193">
        <f t="shared" si="6"/>
        <v>551</v>
      </c>
      <c r="G83" s="172">
        <f t="shared" si="6"/>
        <v>31</v>
      </c>
      <c r="H83" s="172">
        <f t="shared" si="6"/>
        <v>26</v>
      </c>
      <c r="I83" s="172">
        <f t="shared" si="6"/>
        <v>520</v>
      </c>
      <c r="J83" s="172">
        <f t="shared" si="6"/>
        <v>318</v>
      </c>
      <c r="K83" s="172">
        <f t="shared" si="6"/>
        <v>520</v>
      </c>
      <c r="L83" s="172">
        <f t="shared" si="6"/>
        <v>6</v>
      </c>
      <c r="M83" s="172">
        <f t="shared" si="6"/>
        <v>204</v>
      </c>
      <c r="N83" s="172">
        <f t="shared" si="6"/>
        <v>125</v>
      </c>
      <c r="O83" s="172">
        <f t="shared" si="6"/>
        <v>3</v>
      </c>
      <c r="P83" s="172">
        <f t="shared" si="6"/>
        <v>3</v>
      </c>
      <c r="Q83" s="172">
        <f t="shared" si="6"/>
        <v>0</v>
      </c>
      <c r="R83" s="172">
        <f t="shared" si="6"/>
        <v>0</v>
      </c>
      <c r="S83" s="172">
        <f t="shared" si="6"/>
        <v>519</v>
      </c>
      <c r="T83" s="172">
        <f t="shared" si="6"/>
        <v>0</v>
      </c>
      <c r="U83" s="172">
        <f t="shared" si="6"/>
        <v>0</v>
      </c>
      <c r="V83" s="172">
        <f t="shared" si="6"/>
        <v>23</v>
      </c>
      <c r="W83" s="172">
        <f t="shared" si="6"/>
        <v>0</v>
      </c>
      <c r="X83" s="172">
        <f t="shared" si="6"/>
        <v>0</v>
      </c>
      <c r="Y83" s="172">
        <f t="shared" si="6"/>
        <v>0</v>
      </c>
      <c r="Z83" s="172">
        <f t="shared" si="6"/>
        <v>0</v>
      </c>
      <c r="AA83" s="172">
        <f t="shared" si="6"/>
        <v>22</v>
      </c>
      <c r="AB83" s="172">
        <f t="shared" si="6"/>
        <v>436</v>
      </c>
      <c r="AC83" s="172">
        <f t="shared" si="6"/>
        <v>93</v>
      </c>
      <c r="AD83" s="172">
        <f t="shared" si="6"/>
        <v>225</v>
      </c>
      <c r="AE83" s="172">
        <f t="shared" si="6"/>
        <v>240</v>
      </c>
      <c r="AF83" s="172">
        <f t="shared" si="6"/>
        <v>41</v>
      </c>
      <c r="AG83" s="194">
        <f t="shared" si="6"/>
        <v>45</v>
      </c>
      <c r="AH83" s="171">
        <f t="shared" si="6"/>
        <v>451</v>
      </c>
      <c r="AI83" s="172">
        <f t="shared" si="6"/>
        <v>217</v>
      </c>
      <c r="AJ83" s="172">
        <f t="shared" si="6"/>
        <v>127</v>
      </c>
      <c r="AK83" s="172">
        <f t="shared" si="6"/>
        <v>234</v>
      </c>
      <c r="AL83" s="172">
        <f t="shared" si="6"/>
        <v>148</v>
      </c>
      <c r="AM83" s="172">
        <f t="shared" si="6"/>
        <v>232</v>
      </c>
      <c r="AN83" s="172">
        <f t="shared" si="6"/>
        <v>290</v>
      </c>
      <c r="AO83" s="172">
        <f t="shared" si="6"/>
        <v>59</v>
      </c>
      <c r="AP83" s="172">
        <f t="shared" si="6"/>
        <v>111</v>
      </c>
      <c r="AQ83" s="172">
        <f t="shared" si="6"/>
        <v>87</v>
      </c>
      <c r="AR83" s="172">
        <f t="shared" si="6"/>
        <v>85</v>
      </c>
      <c r="AS83" s="195">
        <f t="shared" si="6"/>
        <v>4</v>
      </c>
      <c r="AT83" s="171">
        <f t="shared" si="6"/>
        <v>705</v>
      </c>
      <c r="AU83" s="172">
        <f t="shared" si="6"/>
        <v>73</v>
      </c>
      <c r="AV83" s="172">
        <f t="shared" si="6"/>
        <v>49</v>
      </c>
      <c r="AW83" s="172">
        <f t="shared" si="6"/>
        <v>632</v>
      </c>
      <c r="AX83" s="172">
        <f t="shared" si="6"/>
        <v>374</v>
      </c>
      <c r="AY83" s="195">
        <f t="shared" si="6"/>
        <v>632</v>
      </c>
      <c r="AZ83" s="317"/>
      <c r="BA83" s="317"/>
    </row>
    <row r="84" spans="1:53">
      <c r="A84" s="312" t="s">
        <v>462</v>
      </c>
      <c r="B84" s="167">
        <v>1</v>
      </c>
      <c r="C84" s="169">
        <v>10461.15</v>
      </c>
      <c r="D84" s="168">
        <v>1</v>
      </c>
      <c r="E84" s="170">
        <v>10461.15</v>
      </c>
      <c r="F84" s="190">
        <v>1</v>
      </c>
      <c r="G84" s="168">
        <v>0</v>
      </c>
      <c r="H84" s="168">
        <v>0</v>
      </c>
      <c r="I84" s="168">
        <v>1</v>
      </c>
      <c r="J84" s="168">
        <v>0</v>
      </c>
      <c r="K84" s="168">
        <v>1</v>
      </c>
      <c r="L84" s="168">
        <v>0</v>
      </c>
      <c r="M84" s="168">
        <v>1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1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1</v>
      </c>
      <c r="AD84" s="168">
        <v>1</v>
      </c>
      <c r="AE84" s="168">
        <v>0</v>
      </c>
      <c r="AF84" s="168">
        <v>0</v>
      </c>
      <c r="AG84" s="191">
        <v>0</v>
      </c>
      <c r="AH84" s="167">
        <v>8</v>
      </c>
      <c r="AI84" s="168">
        <v>1</v>
      </c>
      <c r="AJ84" s="168">
        <v>0</v>
      </c>
      <c r="AK84" s="168">
        <v>7</v>
      </c>
      <c r="AL84" s="168">
        <v>1</v>
      </c>
      <c r="AM84" s="168">
        <v>7</v>
      </c>
      <c r="AN84" s="168">
        <v>8</v>
      </c>
      <c r="AO84" s="168">
        <v>0</v>
      </c>
      <c r="AP84" s="168">
        <v>5</v>
      </c>
      <c r="AQ84" s="168">
        <v>2</v>
      </c>
      <c r="AR84" s="168">
        <v>1</v>
      </c>
      <c r="AS84" s="192">
        <v>0</v>
      </c>
      <c r="AT84" s="167">
        <v>3</v>
      </c>
      <c r="AU84" s="168">
        <v>0</v>
      </c>
      <c r="AV84" s="168">
        <v>0</v>
      </c>
      <c r="AW84" s="168">
        <v>3</v>
      </c>
      <c r="AX84" s="168">
        <v>1</v>
      </c>
      <c r="AY84" s="192">
        <v>3</v>
      </c>
      <c r="AZ84" s="315"/>
      <c r="BA84" s="315"/>
    </row>
    <row r="85" spans="1:53">
      <c r="A85" s="312" t="s">
        <v>463</v>
      </c>
      <c r="B85" s="167">
        <v>28</v>
      </c>
      <c r="C85" s="169">
        <v>225317.12</v>
      </c>
      <c r="D85" s="168">
        <v>39</v>
      </c>
      <c r="E85" s="170">
        <v>308494.72000000003</v>
      </c>
      <c r="F85" s="190">
        <v>67</v>
      </c>
      <c r="G85" s="168">
        <v>0</v>
      </c>
      <c r="H85" s="168">
        <v>0</v>
      </c>
      <c r="I85" s="168">
        <v>67</v>
      </c>
      <c r="J85" s="168">
        <v>41</v>
      </c>
      <c r="K85" s="168">
        <v>67</v>
      </c>
      <c r="L85" s="168">
        <v>3</v>
      </c>
      <c r="M85" s="168">
        <v>23</v>
      </c>
      <c r="N85" s="168">
        <v>15</v>
      </c>
      <c r="O85" s="168">
        <v>0</v>
      </c>
      <c r="P85" s="168">
        <v>0</v>
      </c>
      <c r="Q85" s="168">
        <v>0</v>
      </c>
      <c r="R85" s="168">
        <v>0</v>
      </c>
      <c r="S85" s="168">
        <v>67</v>
      </c>
      <c r="T85" s="168">
        <v>0</v>
      </c>
      <c r="U85" s="168">
        <v>0</v>
      </c>
      <c r="V85" s="168">
        <v>4</v>
      </c>
      <c r="W85" s="168">
        <v>0</v>
      </c>
      <c r="X85" s="168">
        <v>0</v>
      </c>
      <c r="Y85" s="168">
        <v>0</v>
      </c>
      <c r="Z85" s="168">
        <v>0</v>
      </c>
      <c r="AA85" s="168">
        <v>9</v>
      </c>
      <c r="AB85" s="168">
        <v>47</v>
      </c>
      <c r="AC85" s="168">
        <v>11</v>
      </c>
      <c r="AD85" s="168">
        <v>31</v>
      </c>
      <c r="AE85" s="168">
        <v>30</v>
      </c>
      <c r="AF85" s="168">
        <v>0</v>
      </c>
      <c r="AG85" s="191">
        <v>6</v>
      </c>
      <c r="AH85" s="167">
        <v>51</v>
      </c>
      <c r="AI85" s="168">
        <v>3</v>
      </c>
      <c r="AJ85" s="168">
        <v>2</v>
      </c>
      <c r="AK85" s="168">
        <v>48</v>
      </c>
      <c r="AL85" s="168">
        <v>28</v>
      </c>
      <c r="AM85" s="168">
        <v>48</v>
      </c>
      <c r="AN85" s="168">
        <v>0</v>
      </c>
      <c r="AO85" s="168">
        <v>0</v>
      </c>
      <c r="AP85" s="168">
        <v>12</v>
      </c>
      <c r="AQ85" s="168">
        <v>5</v>
      </c>
      <c r="AR85" s="168">
        <v>6</v>
      </c>
      <c r="AS85" s="192">
        <v>3</v>
      </c>
      <c r="AT85" s="167">
        <v>58</v>
      </c>
      <c r="AU85" s="168">
        <v>1</v>
      </c>
      <c r="AV85" s="168">
        <v>1</v>
      </c>
      <c r="AW85" s="168">
        <v>57</v>
      </c>
      <c r="AX85" s="168">
        <v>36</v>
      </c>
      <c r="AY85" s="192">
        <v>57</v>
      </c>
      <c r="AZ85" s="315"/>
      <c r="BA85" s="315"/>
    </row>
    <row r="86" spans="1:53">
      <c r="A86" s="312" t="s">
        <v>464</v>
      </c>
      <c r="B86" s="167">
        <v>23</v>
      </c>
      <c r="C86" s="169">
        <v>181058.4</v>
      </c>
      <c r="D86" s="168">
        <v>24</v>
      </c>
      <c r="E86" s="170">
        <v>195765.24</v>
      </c>
      <c r="F86" s="190">
        <v>31</v>
      </c>
      <c r="G86" s="168">
        <v>0</v>
      </c>
      <c r="H86" s="168">
        <v>0</v>
      </c>
      <c r="I86" s="168">
        <v>31</v>
      </c>
      <c r="J86" s="168">
        <v>18</v>
      </c>
      <c r="K86" s="168">
        <v>31</v>
      </c>
      <c r="L86" s="168">
        <v>0</v>
      </c>
      <c r="M86" s="168">
        <v>10</v>
      </c>
      <c r="N86" s="168">
        <v>14</v>
      </c>
      <c r="O86" s="168">
        <v>0</v>
      </c>
      <c r="P86" s="168">
        <v>1</v>
      </c>
      <c r="Q86" s="168">
        <v>0</v>
      </c>
      <c r="R86" s="168">
        <v>0</v>
      </c>
      <c r="S86" s="168">
        <v>31</v>
      </c>
      <c r="T86" s="168">
        <v>0</v>
      </c>
      <c r="U86" s="168">
        <v>0</v>
      </c>
      <c r="V86" s="168">
        <v>3</v>
      </c>
      <c r="W86" s="168">
        <v>0</v>
      </c>
      <c r="X86" s="168">
        <v>0</v>
      </c>
      <c r="Y86" s="168">
        <v>0</v>
      </c>
      <c r="Z86" s="168">
        <v>0</v>
      </c>
      <c r="AA86" s="168">
        <v>1</v>
      </c>
      <c r="AB86" s="168">
        <v>23</v>
      </c>
      <c r="AC86" s="168">
        <v>7</v>
      </c>
      <c r="AD86" s="168">
        <v>12</v>
      </c>
      <c r="AE86" s="168">
        <v>18</v>
      </c>
      <c r="AF86" s="168">
        <v>0</v>
      </c>
      <c r="AG86" s="191">
        <v>1</v>
      </c>
      <c r="AH86" s="167">
        <v>24</v>
      </c>
      <c r="AI86" s="168">
        <v>1</v>
      </c>
      <c r="AJ86" s="168">
        <v>1</v>
      </c>
      <c r="AK86" s="168">
        <v>23</v>
      </c>
      <c r="AL86" s="168">
        <v>14</v>
      </c>
      <c r="AM86" s="168">
        <v>23</v>
      </c>
      <c r="AN86" s="168">
        <v>0</v>
      </c>
      <c r="AO86" s="168">
        <v>0</v>
      </c>
      <c r="AP86" s="168">
        <v>4</v>
      </c>
      <c r="AQ86" s="168">
        <v>0</v>
      </c>
      <c r="AR86" s="168">
        <v>1</v>
      </c>
      <c r="AS86" s="192">
        <v>0</v>
      </c>
      <c r="AT86" s="167">
        <v>29</v>
      </c>
      <c r="AU86" s="168">
        <v>2</v>
      </c>
      <c r="AV86" s="168">
        <v>2</v>
      </c>
      <c r="AW86" s="168">
        <v>27</v>
      </c>
      <c r="AX86" s="168">
        <v>16</v>
      </c>
      <c r="AY86" s="192">
        <v>27</v>
      </c>
      <c r="AZ86" s="315"/>
      <c r="BA86" s="315"/>
    </row>
    <row r="87" spans="1:53">
      <c r="A87" s="312" t="s">
        <v>465</v>
      </c>
      <c r="B87" s="167">
        <v>2</v>
      </c>
      <c r="C87" s="169">
        <v>40235.199999999997</v>
      </c>
      <c r="D87" s="168">
        <v>1</v>
      </c>
      <c r="E87" s="170">
        <v>8047.04</v>
      </c>
      <c r="F87" s="190">
        <v>1</v>
      </c>
      <c r="G87" s="168">
        <v>0</v>
      </c>
      <c r="H87" s="168">
        <v>0</v>
      </c>
      <c r="I87" s="168">
        <v>1</v>
      </c>
      <c r="J87" s="168">
        <v>0</v>
      </c>
      <c r="K87" s="168">
        <v>1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1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1</v>
      </c>
      <c r="AC87" s="168">
        <v>0</v>
      </c>
      <c r="AD87" s="168">
        <v>0</v>
      </c>
      <c r="AE87" s="168">
        <v>0</v>
      </c>
      <c r="AF87" s="168">
        <v>0</v>
      </c>
      <c r="AG87" s="191">
        <v>1</v>
      </c>
      <c r="AH87" s="167">
        <v>0</v>
      </c>
      <c r="AI87" s="168">
        <v>0</v>
      </c>
      <c r="AJ87" s="168">
        <v>0</v>
      </c>
      <c r="AK87" s="168">
        <v>0</v>
      </c>
      <c r="AL87" s="168">
        <v>0</v>
      </c>
      <c r="AM87" s="168">
        <v>0</v>
      </c>
      <c r="AN87" s="168">
        <v>0</v>
      </c>
      <c r="AO87" s="168">
        <v>0</v>
      </c>
      <c r="AP87" s="168">
        <v>0</v>
      </c>
      <c r="AQ87" s="168">
        <v>0</v>
      </c>
      <c r="AR87" s="168">
        <v>0</v>
      </c>
      <c r="AS87" s="192">
        <v>0</v>
      </c>
      <c r="AT87" s="167">
        <v>1</v>
      </c>
      <c r="AU87" s="168">
        <v>0</v>
      </c>
      <c r="AV87" s="168">
        <v>0</v>
      </c>
      <c r="AW87" s="168">
        <v>1</v>
      </c>
      <c r="AX87" s="168">
        <v>0</v>
      </c>
      <c r="AY87" s="192">
        <v>1</v>
      </c>
      <c r="AZ87" s="315"/>
      <c r="BA87" s="315"/>
    </row>
    <row r="88" spans="1:53">
      <c r="A88" s="312" t="s">
        <v>466</v>
      </c>
      <c r="B88" s="167">
        <v>11</v>
      </c>
      <c r="C88" s="169">
        <v>193128.95</v>
      </c>
      <c r="D88" s="168">
        <v>18</v>
      </c>
      <c r="E88" s="170">
        <v>136314.23999999999</v>
      </c>
      <c r="F88" s="190">
        <v>41</v>
      </c>
      <c r="G88" s="168">
        <v>1</v>
      </c>
      <c r="H88" s="168">
        <v>1</v>
      </c>
      <c r="I88" s="168">
        <v>40</v>
      </c>
      <c r="J88" s="168">
        <v>24</v>
      </c>
      <c r="K88" s="168">
        <v>40</v>
      </c>
      <c r="L88" s="168">
        <v>0</v>
      </c>
      <c r="M88" s="168">
        <v>7</v>
      </c>
      <c r="N88" s="168">
        <v>7</v>
      </c>
      <c r="O88" s="168">
        <v>0</v>
      </c>
      <c r="P88" s="168">
        <v>1</v>
      </c>
      <c r="Q88" s="168">
        <v>0</v>
      </c>
      <c r="R88" s="168">
        <v>0</v>
      </c>
      <c r="S88" s="168">
        <v>40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3</v>
      </c>
      <c r="AB88" s="168">
        <v>34</v>
      </c>
      <c r="AC88" s="168">
        <v>4</v>
      </c>
      <c r="AD88" s="168">
        <v>22</v>
      </c>
      <c r="AE88" s="168">
        <v>1</v>
      </c>
      <c r="AF88" s="168">
        <v>5</v>
      </c>
      <c r="AG88" s="191">
        <v>13</v>
      </c>
      <c r="AH88" s="167">
        <v>43</v>
      </c>
      <c r="AI88" s="168">
        <v>7</v>
      </c>
      <c r="AJ88" s="168">
        <v>2</v>
      </c>
      <c r="AK88" s="168">
        <v>36</v>
      </c>
      <c r="AL88" s="168">
        <v>28</v>
      </c>
      <c r="AM88" s="168">
        <v>36</v>
      </c>
      <c r="AN88" s="168">
        <v>20</v>
      </c>
      <c r="AO88" s="168">
        <v>0</v>
      </c>
      <c r="AP88" s="168">
        <v>0</v>
      </c>
      <c r="AQ88" s="168">
        <v>0</v>
      </c>
      <c r="AR88" s="168">
        <v>0</v>
      </c>
      <c r="AS88" s="192">
        <v>2</v>
      </c>
      <c r="AT88" s="167">
        <v>34</v>
      </c>
      <c r="AU88" s="168">
        <v>0</v>
      </c>
      <c r="AV88" s="168">
        <v>0</v>
      </c>
      <c r="AW88" s="168">
        <v>34</v>
      </c>
      <c r="AX88" s="168">
        <v>20</v>
      </c>
      <c r="AY88" s="192">
        <v>34</v>
      </c>
      <c r="AZ88" s="315"/>
      <c r="BA88" s="315"/>
    </row>
    <row r="89" spans="1:53">
      <c r="A89" s="312" t="s">
        <v>467</v>
      </c>
      <c r="B89" s="167">
        <v>13</v>
      </c>
      <c r="C89" s="169">
        <v>123521.98</v>
      </c>
      <c r="D89" s="168">
        <v>12</v>
      </c>
      <c r="E89" s="170">
        <v>111416.87</v>
      </c>
      <c r="F89" s="190">
        <v>15</v>
      </c>
      <c r="G89" s="168">
        <v>0</v>
      </c>
      <c r="H89" s="168">
        <v>0</v>
      </c>
      <c r="I89" s="168">
        <v>15</v>
      </c>
      <c r="J89" s="168">
        <v>10</v>
      </c>
      <c r="K89" s="168">
        <v>15</v>
      </c>
      <c r="L89" s="168">
        <v>0</v>
      </c>
      <c r="M89" s="168">
        <v>5</v>
      </c>
      <c r="N89" s="168">
        <v>2</v>
      </c>
      <c r="O89" s="168">
        <v>0</v>
      </c>
      <c r="P89" s="168">
        <v>0</v>
      </c>
      <c r="Q89" s="168">
        <v>0</v>
      </c>
      <c r="R89" s="168">
        <v>0</v>
      </c>
      <c r="S89" s="168">
        <v>15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13</v>
      </c>
      <c r="AC89" s="168">
        <v>2</v>
      </c>
      <c r="AD89" s="168">
        <v>11</v>
      </c>
      <c r="AE89" s="168">
        <v>4</v>
      </c>
      <c r="AF89" s="168">
        <v>0</v>
      </c>
      <c r="AG89" s="191">
        <v>0</v>
      </c>
      <c r="AH89" s="167">
        <v>11</v>
      </c>
      <c r="AI89" s="168">
        <v>1</v>
      </c>
      <c r="AJ89" s="168">
        <v>1</v>
      </c>
      <c r="AK89" s="168">
        <v>10</v>
      </c>
      <c r="AL89" s="168">
        <v>3</v>
      </c>
      <c r="AM89" s="168">
        <v>10</v>
      </c>
      <c r="AN89" s="168">
        <v>0</v>
      </c>
      <c r="AO89" s="168">
        <v>0</v>
      </c>
      <c r="AP89" s="168">
        <v>1</v>
      </c>
      <c r="AQ89" s="168">
        <v>0</v>
      </c>
      <c r="AR89" s="168">
        <v>2</v>
      </c>
      <c r="AS89" s="192">
        <v>3</v>
      </c>
      <c r="AT89" s="167">
        <v>18</v>
      </c>
      <c r="AU89" s="168">
        <v>3</v>
      </c>
      <c r="AV89" s="168">
        <v>2</v>
      </c>
      <c r="AW89" s="168">
        <v>15</v>
      </c>
      <c r="AX89" s="168">
        <v>11</v>
      </c>
      <c r="AY89" s="192">
        <v>15</v>
      </c>
      <c r="AZ89" s="315"/>
      <c r="BA89" s="315"/>
    </row>
    <row r="90" spans="1:53">
      <c r="A90" s="312" t="s">
        <v>468</v>
      </c>
      <c r="B90" s="167">
        <v>51</v>
      </c>
      <c r="C90" s="169">
        <v>430516.31</v>
      </c>
      <c r="D90" s="168">
        <v>46</v>
      </c>
      <c r="E90" s="170">
        <v>394304.66000000003</v>
      </c>
      <c r="F90" s="190">
        <v>52</v>
      </c>
      <c r="G90" s="168">
        <v>0</v>
      </c>
      <c r="H90" s="168">
        <v>0</v>
      </c>
      <c r="I90" s="168">
        <v>52</v>
      </c>
      <c r="J90" s="168">
        <v>32</v>
      </c>
      <c r="K90" s="168">
        <v>52</v>
      </c>
      <c r="L90" s="168">
        <v>0</v>
      </c>
      <c r="M90" s="168">
        <v>16</v>
      </c>
      <c r="N90" s="168">
        <v>18</v>
      </c>
      <c r="O90" s="168">
        <v>0</v>
      </c>
      <c r="P90" s="168">
        <v>0</v>
      </c>
      <c r="Q90" s="168">
        <v>0</v>
      </c>
      <c r="R90" s="168">
        <v>0</v>
      </c>
      <c r="S90" s="168">
        <v>52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1</v>
      </c>
      <c r="AB90" s="168">
        <v>49</v>
      </c>
      <c r="AC90" s="168">
        <v>2</v>
      </c>
      <c r="AD90" s="168">
        <v>5</v>
      </c>
      <c r="AE90" s="168">
        <v>41</v>
      </c>
      <c r="AF90" s="168">
        <v>4</v>
      </c>
      <c r="AG90" s="191">
        <v>2</v>
      </c>
      <c r="AH90" s="167">
        <v>27</v>
      </c>
      <c r="AI90" s="168">
        <v>6</v>
      </c>
      <c r="AJ90" s="168">
        <v>4</v>
      </c>
      <c r="AK90" s="168">
        <v>21</v>
      </c>
      <c r="AL90" s="168">
        <v>17</v>
      </c>
      <c r="AM90" s="168">
        <v>21</v>
      </c>
      <c r="AN90" s="168">
        <v>1</v>
      </c>
      <c r="AO90" s="168">
        <v>0</v>
      </c>
      <c r="AP90" s="168">
        <v>6</v>
      </c>
      <c r="AQ90" s="168">
        <v>6</v>
      </c>
      <c r="AR90" s="168">
        <v>20</v>
      </c>
      <c r="AS90" s="192">
        <v>0</v>
      </c>
      <c r="AT90" s="167">
        <v>69</v>
      </c>
      <c r="AU90" s="168">
        <v>0</v>
      </c>
      <c r="AV90" s="168">
        <v>0</v>
      </c>
      <c r="AW90" s="168">
        <v>69</v>
      </c>
      <c r="AX90" s="168">
        <v>43</v>
      </c>
      <c r="AY90" s="192">
        <v>69</v>
      </c>
      <c r="AZ90" s="315"/>
      <c r="BA90" s="315"/>
    </row>
    <row r="91" spans="1:53">
      <c r="A91" s="312" t="s">
        <v>469</v>
      </c>
      <c r="B91" s="167">
        <v>34</v>
      </c>
      <c r="C91" s="169">
        <v>301360.38</v>
      </c>
      <c r="D91" s="168">
        <v>26</v>
      </c>
      <c r="E91" s="170">
        <v>224108.88</v>
      </c>
      <c r="F91" s="190">
        <v>31</v>
      </c>
      <c r="G91" s="168">
        <v>0</v>
      </c>
      <c r="H91" s="168">
        <v>0</v>
      </c>
      <c r="I91" s="168">
        <v>31</v>
      </c>
      <c r="J91" s="168">
        <v>7</v>
      </c>
      <c r="K91" s="168">
        <v>31</v>
      </c>
      <c r="L91" s="168">
        <v>0</v>
      </c>
      <c r="M91" s="168">
        <v>6</v>
      </c>
      <c r="N91" s="168">
        <v>4</v>
      </c>
      <c r="O91" s="168">
        <v>0</v>
      </c>
      <c r="P91" s="168">
        <v>0</v>
      </c>
      <c r="Q91" s="168">
        <v>0</v>
      </c>
      <c r="R91" s="168">
        <v>0</v>
      </c>
      <c r="S91" s="168">
        <v>31</v>
      </c>
      <c r="T91" s="168">
        <v>0</v>
      </c>
      <c r="U91" s="168">
        <v>0</v>
      </c>
      <c r="V91" s="168">
        <v>1</v>
      </c>
      <c r="W91" s="168">
        <v>0</v>
      </c>
      <c r="X91" s="168">
        <v>0</v>
      </c>
      <c r="Y91" s="168">
        <v>0</v>
      </c>
      <c r="Z91" s="168">
        <v>0</v>
      </c>
      <c r="AA91" s="168">
        <v>1</v>
      </c>
      <c r="AB91" s="168">
        <v>27</v>
      </c>
      <c r="AC91" s="168">
        <v>3</v>
      </c>
      <c r="AD91" s="168">
        <v>21</v>
      </c>
      <c r="AE91" s="168">
        <v>8</v>
      </c>
      <c r="AF91" s="168">
        <v>0</v>
      </c>
      <c r="AG91" s="191">
        <v>2</v>
      </c>
      <c r="AH91" s="167">
        <v>14</v>
      </c>
      <c r="AI91" s="168">
        <v>2</v>
      </c>
      <c r="AJ91" s="168">
        <v>2</v>
      </c>
      <c r="AK91" s="168">
        <v>12</v>
      </c>
      <c r="AL91" s="168">
        <v>4</v>
      </c>
      <c r="AM91" s="168">
        <v>12</v>
      </c>
      <c r="AN91" s="168">
        <v>6</v>
      </c>
      <c r="AO91" s="168">
        <v>2</v>
      </c>
      <c r="AP91" s="168">
        <v>3</v>
      </c>
      <c r="AQ91" s="168">
        <v>3</v>
      </c>
      <c r="AR91" s="168">
        <v>14</v>
      </c>
      <c r="AS91" s="192">
        <v>5</v>
      </c>
      <c r="AT91" s="167">
        <v>37</v>
      </c>
      <c r="AU91" s="168">
        <v>2</v>
      </c>
      <c r="AV91" s="168">
        <v>0</v>
      </c>
      <c r="AW91" s="168">
        <v>35</v>
      </c>
      <c r="AX91" s="168">
        <v>8</v>
      </c>
      <c r="AY91" s="192">
        <v>35</v>
      </c>
      <c r="AZ91" s="315"/>
      <c r="BA91" s="315"/>
    </row>
    <row r="92" spans="1:53">
      <c r="A92" s="312" t="s">
        <v>470</v>
      </c>
      <c r="B92" s="167">
        <v>4</v>
      </c>
      <c r="C92" s="169">
        <v>29572.85</v>
      </c>
      <c r="D92" s="168">
        <v>4</v>
      </c>
      <c r="E92" s="170">
        <v>29572.85</v>
      </c>
      <c r="F92" s="190">
        <v>9</v>
      </c>
      <c r="G92" s="168">
        <v>0</v>
      </c>
      <c r="H92" s="168">
        <v>0</v>
      </c>
      <c r="I92" s="168">
        <v>9</v>
      </c>
      <c r="J92" s="168">
        <v>4</v>
      </c>
      <c r="K92" s="168">
        <v>9</v>
      </c>
      <c r="L92" s="168">
        <v>0</v>
      </c>
      <c r="M92" s="168">
        <v>2</v>
      </c>
      <c r="N92" s="168">
        <v>2</v>
      </c>
      <c r="O92" s="168">
        <v>0</v>
      </c>
      <c r="P92" s="168">
        <v>0</v>
      </c>
      <c r="Q92" s="168">
        <v>0</v>
      </c>
      <c r="R92" s="168">
        <v>0</v>
      </c>
      <c r="S92" s="168">
        <v>9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9</v>
      </c>
      <c r="AC92" s="168">
        <v>0</v>
      </c>
      <c r="AD92" s="168">
        <v>0</v>
      </c>
      <c r="AE92" s="168">
        <v>9</v>
      </c>
      <c r="AF92" s="168">
        <v>0</v>
      </c>
      <c r="AG92" s="191">
        <v>0</v>
      </c>
      <c r="AH92" s="167">
        <v>10</v>
      </c>
      <c r="AI92" s="168">
        <v>1</v>
      </c>
      <c r="AJ92" s="168">
        <v>1</v>
      </c>
      <c r="AK92" s="168">
        <v>9</v>
      </c>
      <c r="AL92" s="168">
        <v>4</v>
      </c>
      <c r="AM92" s="168">
        <v>9</v>
      </c>
      <c r="AN92" s="168">
        <v>0</v>
      </c>
      <c r="AO92" s="168">
        <v>0</v>
      </c>
      <c r="AP92" s="168">
        <v>1</v>
      </c>
      <c r="AQ92" s="168">
        <v>0</v>
      </c>
      <c r="AR92" s="168">
        <v>2</v>
      </c>
      <c r="AS92" s="192">
        <v>0</v>
      </c>
      <c r="AT92" s="167">
        <v>7</v>
      </c>
      <c r="AU92" s="168">
        <v>0</v>
      </c>
      <c r="AV92" s="168">
        <v>0</v>
      </c>
      <c r="AW92" s="168">
        <v>7</v>
      </c>
      <c r="AX92" s="168">
        <v>3</v>
      </c>
      <c r="AY92" s="192">
        <v>7</v>
      </c>
      <c r="AZ92" s="315"/>
      <c r="BA92" s="315"/>
    </row>
    <row r="93" spans="1:53">
      <c r="A93" s="312" t="s">
        <v>471</v>
      </c>
      <c r="B93" s="167">
        <v>30</v>
      </c>
      <c r="C93" s="169">
        <v>291302.63</v>
      </c>
      <c r="D93" s="168">
        <v>30</v>
      </c>
      <c r="E93" s="170">
        <v>291302.63</v>
      </c>
      <c r="F93" s="190">
        <v>50</v>
      </c>
      <c r="G93" s="168">
        <v>2</v>
      </c>
      <c r="H93" s="168">
        <v>1</v>
      </c>
      <c r="I93" s="168">
        <v>48</v>
      </c>
      <c r="J93" s="168">
        <v>33</v>
      </c>
      <c r="K93" s="168">
        <v>48</v>
      </c>
      <c r="L93" s="168">
        <v>3</v>
      </c>
      <c r="M93" s="168">
        <v>22</v>
      </c>
      <c r="N93" s="168">
        <v>14</v>
      </c>
      <c r="O93" s="168">
        <v>0</v>
      </c>
      <c r="P93" s="168">
        <v>0</v>
      </c>
      <c r="Q93" s="168">
        <v>0</v>
      </c>
      <c r="R93" s="168">
        <v>0</v>
      </c>
      <c r="S93" s="168">
        <v>48</v>
      </c>
      <c r="T93" s="168">
        <v>0</v>
      </c>
      <c r="U93" s="168">
        <v>0</v>
      </c>
      <c r="V93" s="168">
        <v>1</v>
      </c>
      <c r="W93" s="168">
        <v>0</v>
      </c>
      <c r="X93" s="168">
        <v>0</v>
      </c>
      <c r="Y93" s="168">
        <v>0</v>
      </c>
      <c r="Z93" s="168">
        <v>0</v>
      </c>
      <c r="AA93" s="168">
        <v>5</v>
      </c>
      <c r="AB93" s="168">
        <v>43</v>
      </c>
      <c r="AC93" s="168">
        <v>2</v>
      </c>
      <c r="AD93" s="168">
        <v>28</v>
      </c>
      <c r="AE93" s="168">
        <v>20</v>
      </c>
      <c r="AF93" s="168">
        <v>0</v>
      </c>
      <c r="AG93" s="191">
        <v>2</v>
      </c>
      <c r="AH93" s="167">
        <v>50</v>
      </c>
      <c r="AI93" s="168">
        <v>4</v>
      </c>
      <c r="AJ93" s="168">
        <v>2</v>
      </c>
      <c r="AK93" s="168">
        <v>46</v>
      </c>
      <c r="AL93" s="168">
        <v>26</v>
      </c>
      <c r="AM93" s="168">
        <v>46</v>
      </c>
      <c r="AN93" s="168">
        <v>50</v>
      </c>
      <c r="AO93" s="168">
        <v>0</v>
      </c>
      <c r="AP93" s="168">
        <v>25</v>
      </c>
      <c r="AQ93" s="168">
        <v>12</v>
      </c>
      <c r="AR93" s="168">
        <v>5</v>
      </c>
      <c r="AS93" s="192">
        <v>21</v>
      </c>
      <c r="AT93" s="167">
        <v>60</v>
      </c>
      <c r="AU93" s="168">
        <v>3</v>
      </c>
      <c r="AV93" s="168">
        <v>3</v>
      </c>
      <c r="AW93" s="168">
        <v>57</v>
      </c>
      <c r="AX93" s="168">
        <v>39</v>
      </c>
      <c r="AY93" s="192">
        <v>57</v>
      </c>
      <c r="AZ93" s="315"/>
      <c r="BA93" s="315"/>
    </row>
    <row r="94" spans="1:53">
      <c r="A94" s="312" t="s">
        <v>472</v>
      </c>
      <c r="B94" s="167">
        <v>66</v>
      </c>
      <c r="C94" s="169">
        <v>632818.72</v>
      </c>
      <c r="D94" s="168">
        <v>53</v>
      </c>
      <c r="E94" s="170">
        <v>513109.48</v>
      </c>
      <c r="F94" s="190">
        <v>79</v>
      </c>
      <c r="G94" s="168">
        <v>0</v>
      </c>
      <c r="H94" s="168">
        <v>0</v>
      </c>
      <c r="I94" s="168">
        <v>79</v>
      </c>
      <c r="J94" s="168">
        <v>40</v>
      </c>
      <c r="K94" s="168">
        <v>73</v>
      </c>
      <c r="L94" s="168">
        <v>0</v>
      </c>
      <c r="M94" s="168">
        <v>37</v>
      </c>
      <c r="N94" s="168">
        <v>19</v>
      </c>
      <c r="O94" s="168">
        <v>0</v>
      </c>
      <c r="P94" s="168">
        <v>0</v>
      </c>
      <c r="Q94" s="168">
        <v>0</v>
      </c>
      <c r="R94" s="168">
        <v>0</v>
      </c>
      <c r="S94" s="168">
        <v>73</v>
      </c>
      <c r="T94" s="168">
        <v>0</v>
      </c>
      <c r="U94" s="168">
        <v>0</v>
      </c>
      <c r="V94" s="168">
        <v>2</v>
      </c>
      <c r="W94" s="168">
        <v>0</v>
      </c>
      <c r="X94" s="168">
        <v>0</v>
      </c>
      <c r="Y94" s="168">
        <v>0</v>
      </c>
      <c r="Z94" s="168">
        <v>0</v>
      </c>
      <c r="AA94" s="168">
        <v>1</v>
      </c>
      <c r="AB94" s="168">
        <v>61</v>
      </c>
      <c r="AC94" s="168">
        <v>17</v>
      </c>
      <c r="AD94" s="168">
        <v>39</v>
      </c>
      <c r="AE94" s="168">
        <v>34</v>
      </c>
      <c r="AF94" s="168">
        <v>0</v>
      </c>
      <c r="AG94" s="191">
        <v>6</v>
      </c>
      <c r="AH94" s="167">
        <v>45</v>
      </c>
      <c r="AI94" s="168">
        <v>35</v>
      </c>
      <c r="AJ94" s="168">
        <v>6</v>
      </c>
      <c r="AK94" s="168">
        <v>10</v>
      </c>
      <c r="AL94" s="168">
        <v>9</v>
      </c>
      <c r="AM94" s="168">
        <v>9</v>
      </c>
      <c r="AN94" s="168">
        <v>4</v>
      </c>
      <c r="AO94" s="168">
        <v>41</v>
      </c>
      <c r="AP94" s="168">
        <v>12</v>
      </c>
      <c r="AQ94" s="168">
        <v>17</v>
      </c>
      <c r="AR94" s="168">
        <v>7</v>
      </c>
      <c r="AS94" s="192">
        <v>1</v>
      </c>
      <c r="AT94" s="167">
        <v>110</v>
      </c>
      <c r="AU94" s="168">
        <v>33</v>
      </c>
      <c r="AV94" s="168">
        <v>21</v>
      </c>
      <c r="AW94" s="168">
        <v>77</v>
      </c>
      <c r="AX94" s="168">
        <v>42</v>
      </c>
      <c r="AY94" s="192">
        <v>77</v>
      </c>
      <c r="AZ94" s="315"/>
      <c r="BA94" s="315"/>
    </row>
    <row r="95" spans="1:53" ht="14.25" thickBot="1">
      <c r="A95" s="368" t="s">
        <v>473</v>
      </c>
      <c r="B95" s="205">
        <f>SUM(B84:B94)</f>
        <v>263</v>
      </c>
      <c r="C95" s="203">
        <f t="shared" ref="C95:AY95" si="7">SUM(C84:C94)</f>
        <v>2459293.6900000004</v>
      </c>
      <c r="D95" s="204">
        <f t="shared" si="7"/>
        <v>254</v>
      </c>
      <c r="E95" s="229">
        <f t="shared" si="7"/>
        <v>2222897.7599999998</v>
      </c>
      <c r="F95" s="207">
        <f t="shared" si="7"/>
        <v>377</v>
      </c>
      <c r="G95" s="204">
        <f t="shared" si="7"/>
        <v>3</v>
      </c>
      <c r="H95" s="204">
        <f t="shared" si="7"/>
        <v>2</v>
      </c>
      <c r="I95" s="204">
        <f t="shared" si="7"/>
        <v>374</v>
      </c>
      <c r="J95" s="204">
        <f t="shared" si="7"/>
        <v>209</v>
      </c>
      <c r="K95" s="204">
        <f t="shared" si="7"/>
        <v>368</v>
      </c>
      <c r="L95" s="204">
        <f t="shared" si="7"/>
        <v>6</v>
      </c>
      <c r="M95" s="204">
        <f t="shared" si="7"/>
        <v>129</v>
      </c>
      <c r="N95" s="204">
        <f t="shared" si="7"/>
        <v>95</v>
      </c>
      <c r="O95" s="204">
        <f t="shared" si="7"/>
        <v>0</v>
      </c>
      <c r="P95" s="204">
        <f t="shared" si="7"/>
        <v>2</v>
      </c>
      <c r="Q95" s="204">
        <f t="shared" si="7"/>
        <v>0</v>
      </c>
      <c r="R95" s="204">
        <f t="shared" si="7"/>
        <v>0</v>
      </c>
      <c r="S95" s="204">
        <f t="shared" si="7"/>
        <v>368</v>
      </c>
      <c r="T95" s="204">
        <f t="shared" si="7"/>
        <v>0</v>
      </c>
      <c r="U95" s="204">
        <f t="shared" si="7"/>
        <v>0</v>
      </c>
      <c r="V95" s="204">
        <f t="shared" si="7"/>
        <v>11</v>
      </c>
      <c r="W95" s="204">
        <f t="shared" si="7"/>
        <v>0</v>
      </c>
      <c r="X95" s="204">
        <f t="shared" si="7"/>
        <v>0</v>
      </c>
      <c r="Y95" s="204">
        <f t="shared" si="7"/>
        <v>0</v>
      </c>
      <c r="Z95" s="204">
        <f t="shared" si="7"/>
        <v>0</v>
      </c>
      <c r="AA95" s="204">
        <f t="shared" si="7"/>
        <v>21</v>
      </c>
      <c r="AB95" s="204">
        <f t="shared" si="7"/>
        <v>307</v>
      </c>
      <c r="AC95" s="204">
        <f t="shared" si="7"/>
        <v>49</v>
      </c>
      <c r="AD95" s="204">
        <f t="shared" si="7"/>
        <v>170</v>
      </c>
      <c r="AE95" s="204">
        <f t="shared" si="7"/>
        <v>165</v>
      </c>
      <c r="AF95" s="204">
        <f t="shared" si="7"/>
        <v>9</v>
      </c>
      <c r="AG95" s="216">
        <f t="shared" si="7"/>
        <v>33</v>
      </c>
      <c r="AH95" s="205">
        <f t="shared" si="7"/>
        <v>283</v>
      </c>
      <c r="AI95" s="204">
        <f t="shared" si="7"/>
        <v>61</v>
      </c>
      <c r="AJ95" s="204">
        <f t="shared" si="7"/>
        <v>21</v>
      </c>
      <c r="AK95" s="204">
        <f t="shared" si="7"/>
        <v>222</v>
      </c>
      <c r="AL95" s="204">
        <f t="shared" si="7"/>
        <v>134</v>
      </c>
      <c r="AM95" s="204">
        <f t="shared" si="7"/>
        <v>221</v>
      </c>
      <c r="AN95" s="204">
        <f t="shared" si="7"/>
        <v>89</v>
      </c>
      <c r="AO95" s="204">
        <f t="shared" si="7"/>
        <v>43</v>
      </c>
      <c r="AP95" s="204">
        <f t="shared" si="7"/>
        <v>69</v>
      </c>
      <c r="AQ95" s="204">
        <f t="shared" si="7"/>
        <v>45</v>
      </c>
      <c r="AR95" s="204">
        <f t="shared" si="7"/>
        <v>58</v>
      </c>
      <c r="AS95" s="206">
        <f t="shared" si="7"/>
        <v>35</v>
      </c>
      <c r="AT95" s="205">
        <f t="shared" si="7"/>
        <v>426</v>
      </c>
      <c r="AU95" s="204">
        <f t="shared" si="7"/>
        <v>44</v>
      </c>
      <c r="AV95" s="204">
        <f t="shared" si="7"/>
        <v>29</v>
      </c>
      <c r="AW95" s="204">
        <f t="shared" si="7"/>
        <v>382</v>
      </c>
      <c r="AX95" s="204">
        <f t="shared" si="7"/>
        <v>219</v>
      </c>
      <c r="AY95" s="206">
        <f t="shared" si="7"/>
        <v>382</v>
      </c>
      <c r="AZ95" s="317"/>
      <c r="BA95" s="317"/>
    </row>
    <row r="96" spans="1:53" ht="14.25" thickBot="1">
      <c r="A96" s="369" t="s">
        <v>386</v>
      </c>
      <c r="B96" s="179">
        <f>B17+B25+B35+B43+B55+B69+B83+B95</f>
        <v>2234</v>
      </c>
      <c r="C96" s="181">
        <f>C17+C25+C35+C43+C55+C69+C83+C95</f>
        <v>19533897.02</v>
      </c>
      <c r="D96" s="180">
        <f t="shared" ref="D96:AU96" si="8">D17+D25+D35+D43+D55+D69+D83+D95</f>
        <v>2025</v>
      </c>
      <c r="E96" s="182">
        <f t="shared" si="8"/>
        <v>17463549.82</v>
      </c>
      <c r="F96" s="210">
        <f t="shared" si="8"/>
        <v>2545</v>
      </c>
      <c r="G96" s="180">
        <f t="shared" si="8"/>
        <v>43</v>
      </c>
      <c r="H96" s="180">
        <f t="shared" si="8"/>
        <v>34</v>
      </c>
      <c r="I96" s="180">
        <f t="shared" si="8"/>
        <v>2502</v>
      </c>
      <c r="J96" s="180">
        <f t="shared" si="8"/>
        <v>1493</v>
      </c>
      <c r="K96" s="180">
        <f t="shared" si="8"/>
        <v>2495</v>
      </c>
      <c r="L96" s="180">
        <f t="shared" si="8"/>
        <v>33</v>
      </c>
      <c r="M96" s="180">
        <f t="shared" si="8"/>
        <v>931</v>
      </c>
      <c r="N96" s="180">
        <f t="shared" si="8"/>
        <v>526</v>
      </c>
      <c r="O96" s="180">
        <f t="shared" si="8"/>
        <v>6</v>
      </c>
      <c r="P96" s="180">
        <f t="shared" si="8"/>
        <v>13</v>
      </c>
      <c r="Q96" s="180">
        <f t="shared" si="8"/>
        <v>0</v>
      </c>
      <c r="R96" s="180">
        <f t="shared" si="8"/>
        <v>0</v>
      </c>
      <c r="S96" s="180">
        <f t="shared" si="8"/>
        <v>2469</v>
      </c>
      <c r="T96" s="180">
        <f t="shared" si="8"/>
        <v>7</v>
      </c>
      <c r="U96" s="180">
        <f t="shared" si="8"/>
        <v>0</v>
      </c>
      <c r="V96" s="180">
        <f t="shared" si="8"/>
        <v>101</v>
      </c>
      <c r="W96" s="180">
        <f t="shared" si="8"/>
        <v>0</v>
      </c>
      <c r="X96" s="180">
        <f t="shared" si="8"/>
        <v>0</v>
      </c>
      <c r="Y96" s="180">
        <f t="shared" si="8"/>
        <v>0</v>
      </c>
      <c r="Z96" s="180">
        <f t="shared" si="8"/>
        <v>0</v>
      </c>
      <c r="AA96" s="180">
        <f t="shared" si="8"/>
        <v>111</v>
      </c>
      <c r="AB96" s="180">
        <f t="shared" si="8"/>
        <v>1988</v>
      </c>
      <c r="AC96" s="180">
        <f t="shared" si="8"/>
        <v>446</v>
      </c>
      <c r="AD96" s="180">
        <f t="shared" si="8"/>
        <v>1251</v>
      </c>
      <c r="AE96" s="180">
        <f t="shared" si="8"/>
        <v>1037</v>
      </c>
      <c r="AF96" s="180">
        <f t="shared" si="8"/>
        <v>88</v>
      </c>
      <c r="AG96" s="230">
        <f t="shared" si="8"/>
        <v>169</v>
      </c>
      <c r="AH96" s="179">
        <f t="shared" si="8"/>
        <v>1889</v>
      </c>
      <c r="AI96" s="180">
        <f t="shared" si="8"/>
        <v>630</v>
      </c>
      <c r="AJ96" s="180">
        <f t="shared" si="8"/>
        <v>335</v>
      </c>
      <c r="AK96" s="180">
        <f t="shared" si="8"/>
        <v>1259</v>
      </c>
      <c r="AL96" s="180">
        <f t="shared" si="8"/>
        <v>771</v>
      </c>
      <c r="AM96" s="180">
        <f t="shared" si="8"/>
        <v>1255</v>
      </c>
      <c r="AN96" s="180">
        <f t="shared" si="8"/>
        <v>1018</v>
      </c>
      <c r="AO96" s="180">
        <f t="shared" si="8"/>
        <v>257</v>
      </c>
      <c r="AP96" s="180">
        <f t="shared" si="8"/>
        <v>525</v>
      </c>
      <c r="AQ96" s="180">
        <f t="shared" si="8"/>
        <v>394</v>
      </c>
      <c r="AR96" s="180">
        <f t="shared" si="8"/>
        <v>503</v>
      </c>
      <c r="AS96" s="209">
        <f t="shared" si="8"/>
        <v>194</v>
      </c>
      <c r="AT96" s="179">
        <f t="shared" si="8"/>
        <v>3419</v>
      </c>
      <c r="AU96" s="180">
        <f t="shared" si="8"/>
        <v>383</v>
      </c>
      <c r="AV96" s="180">
        <f t="shared" ref="AV96" si="9">AV17+AV25+AV35+AV43+AV55+AV69+AV83+AV95</f>
        <v>209</v>
      </c>
      <c r="AW96" s="180">
        <f t="shared" ref="AW96" si="10">AW17+AW25+AW35+AW43+AW55+AW69+AW83+AW95</f>
        <v>3036</v>
      </c>
      <c r="AX96" s="180">
        <f t="shared" ref="AX96" si="11">AX17+AX25+AX35+AX43+AX55+AX69+AX83+AX95</f>
        <v>1810</v>
      </c>
      <c r="AY96" s="209">
        <f t="shared" ref="AY96" si="12">AY17+AY25+AY35+AY43+AY55+AY69+AY83+AY95</f>
        <v>3036</v>
      </c>
      <c r="AZ96" s="322"/>
      <c r="BA96" s="322"/>
    </row>
    <row r="97" spans="1:53">
      <c r="AZ97" s="311"/>
      <c r="BA97" s="311"/>
    </row>
    <row r="98" spans="1:53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</row>
    <row r="99" spans="1:53">
      <c r="A99" s="1" t="s">
        <v>491</v>
      </c>
      <c r="B99" s="467">
        <f>B17</f>
        <v>35</v>
      </c>
      <c r="C99" s="352">
        <f t="shared" ref="C99:AY99" si="13">C17</f>
        <v>239578.45</v>
      </c>
      <c r="D99" s="328">
        <f t="shared" si="13"/>
        <v>32</v>
      </c>
      <c r="E99" s="352">
        <f t="shared" si="13"/>
        <v>196438.24000000002</v>
      </c>
      <c r="F99" s="328">
        <f t="shared" si="13"/>
        <v>36</v>
      </c>
      <c r="G99" s="328">
        <f t="shared" si="13"/>
        <v>0</v>
      </c>
      <c r="H99" s="328">
        <f t="shared" si="13"/>
        <v>0</v>
      </c>
      <c r="I99" s="328">
        <f t="shared" si="13"/>
        <v>36</v>
      </c>
      <c r="J99" s="328">
        <f t="shared" si="13"/>
        <v>24</v>
      </c>
      <c r="K99" s="328">
        <f t="shared" si="13"/>
        <v>36</v>
      </c>
      <c r="L99" s="328">
        <f t="shared" si="13"/>
        <v>0</v>
      </c>
      <c r="M99" s="328">
        <f t="shared" si="13"/>
        <v>4</v>
      </c>
      <c r="N99" s="328">
        <f t="shared" si="13"/>
        <v>2</v>
      </c>
      <c r="O99" s="328">
        <f t="shared" si="13"/>
        <v>0</v>
      </c>
      <c r="P99" s="328">
        <f t="shared" si="13"/>
        <v>0</v>
      </c>
      <c r="Q99" s="328">
        <f t="shared" si="13"/>
        <v>0</v>
      </c>
      <c r="R99" s="328">
        <f t="shared" si="13"/>
        <v>0</v>
      </c>
      <c r="S99" s="328">
        <f t="shared" si="13"/>
        <v>30</v>
      </c>
      <c r="T99" s="328">
        <f t="shared" si="13"/>
        <v>0</v>
      </c>
      <c r="U99" s="328">
        <f t="shared" si="13"/>
        <v>0</v>
      </c>
      <c r="V99" s="328">
        <f t="shared" si="13"/>
        <v>1</v>
      </c>
      <c r="W99" s="328">
        <f t="shared" si="13"/>
        <v>0</v>
      </c>
      <c r="X99" s="328">
        <f t="shared" si="13"/>
        <v>0</v>
      </c>
      <c r="Y99" s="328">
        <f t="shared" si="13"/>
        <v>0</v>
      </c>
      <c r="Z99" s="328">
        <f t="shared" si="13"/>
        <v>0</v>
      </c>
      <c r="AA99" s="328">
        <f t="shared" si="13"/>
        <v>0</v>
      </c>
      <c r="AB99" s="328">
        <f t="shared" si="13"/>
        <v>35</v>
      </c>
      <c r="AC99" s="328">
        <f t="shared" si="13"/>
        <v>1</v>
      </c>
      <c r="AD99" s="328">
        <f t="shared" si="13"/>
        <v>8</v>
      </c>
      <c r="AE99" s="328">
        <f t="shared" si="13"/>
        <v>26</v>
      </c>
      <c r="AF99" s="328">
        <f t="shared" si="13"/>
        <v>2</v>
      </c>
      <c r="AG99" s="328">
        <f t="shared" si="13"/>
        <v>0</v>
      </c>
      <c r="AH99" s="328">
        <f t="shared" si="13"/>
        <v>57</v>
      </c>
      <c r="AI99" s="328">
        <f t="shared" si="13"/>
        <v>41</v>
      </c>
      <c r="AJ99" s="328">
        <f t="shared" si="13"/>
        <v>16</v>
      </c>
      <c r="AK99" s="328">
        <f t="shared" si="13"/>
        <v>16</v>
      </c>
      <c r="AL99" s="328">
        <f t="shared" si="13"/>
        <v>9</v>
      </c>
      <c r="AM99" s="328">
        <f t="shared" si="13"/>
        <v>16</v>
      </c>
      <c r="AN99" s="328">
        <f t="shared" si="13"/>
        <v>23</v>
      </c>
      <c r="AO99" s="328">
        <f t="shared" si="13"/>
        <v>3</v>
      </c>
      <c r="AP99" s="328">
        <f t="shared" si="13"/>
        <v>33</v>
      </c>
      <c r="AQ99" s="328">
        <f t="shared" si="13"/>
        <v>4</v>
      </c>
      <c r="AR99" s="328">
        <f t="shared" si="13"/>
        <v>0</v>
      </c>
      <c r="AS99" s="328">
        <f t="shared" si="13"/>
        <v>2</v>
      </c>
      <c r="AT99" s="328">
        <f t="shared" si="13"/>
        <v>79</v>
      </c>
      <c r="AU99" s="328">
        <f t="shared" si="13"/>
        <v>31</v>
      </c>
      <c r="AV99" s="328">
        <f t="shared" si="13"/>
        <v>11</v>
      </c>
      <c r="AW99" s="328">
        <f t="shared" si="13"/>
        <v>48</v>
      </c>
      <c r="AX99" s="328">
        <f t="shared" si="13"/>
        <v>33</v>
      </c>
      <c r="AY99" s="328">
        <f t="shared" si="13"/>
        <v>48</v>
      </c>
      <c r="AZ99" s="328"/>
      <c r="BA99" s="328"/>
    </row>
    <row r="100" spans="1:53">
      <c r="A100" s="1" t="s">
        <v>386</v>
      </c>
      <c r="B100" s="467">
        <f>B96-B17</f>
        <v>2199</v>
      </c>
      <c r="C100" s="352">
        <f t="shared" ref="C100:AY100" si="14">C96-C17</f>
        <v>19294318.57</v>
      </c>
      <c r="D100" s="328">
        <f t="shared" si="14"/>
        <v>1993</v>
      </c>
      <c r="E100" s="352">
        <f t="shared" si="14"/>
        <v>17267111.580000002</v>
      </c>
      <c r="F100" s="328">
        <f t="shared" si="14"/>
        <v>2509</v>
      </c>
      <c r="G100" s="328">
        <f t="shared" si="14"/>
        <v>43</v>
      </c>
      <c r="H100" s="328">
        <f t="shared" si="14"/>
        <v>34</v>
      </c>
      <c r="I100" s="328">
        <f t="shared" si="14"/>
        <v>2466</v>
      </c>
      <c r="J100" s="328">
        <f t="shared" si="14"/>
        <v>1469</v>
      </c>
      <c r="K100" s="328">
        <f t="shared" si="14"/>
        <v>2459</v>
      </c>
      <c r="L100" s="328">
        <f t="shared" si="14"/>
        <v>33</v>
      </c>
      <c r="M100" s="328">
        <f t="shared" si="14"/>
        <v>927</v>
      </c>
      <c r="N100" s="328">
        <f t="shared" si="14"/>
        <v>524</v>
      </c>
      <c r="O100" s="328">
        <f t="shared" si="14"/>
        <v>6</v>
      </c>
      <c r="P100" s="328">
        <f t="shared" si="14"/>
        <v>13</v>
      </c>
      <c r="Q100" s="328">
        <f t="shared" si="14"/>
        <v>0</v>
      </c>
      <c r="R100" s="328">
        <f t="shared" si="14"/>
        <v>0</v>
      </c>
      <c r="S100" s="328">
        <f t="shared" si="14"/>
        <v>2439</v>
      </c>
      <c r="T100" s="328">
        <f t="shared" si="14"/>
        <v>7</v>
      </c>
      <c r="U100" s="328">
        <f t="shared" si="14"/>
        <v>0</v>
      </c>
      <c r="V100" s="328">
        <f t="shared" si="14"/>
        <v>100</v>
      </c>
      <c r="W100" s="328">
        <f t="shared" si="14"/>
        <v>0</v>
      </c>
      <c r="X100" s="328">
        <f t="shared" si="14"/>
        <v>0</v>
      </c>
      <c r="Y100" s="328">
        <f t="shared" si="14"/>
        <v>0</v>
      </c>
      <c r="Z100" s="328">
        <f t="shared" si="14"/>
        <v>0</v>
      </c>
      <c r="AA100" s="328">
        <f t="shared" si="14"/>
        <v>111</v>
      </c>
      <c r="AB100" s="328">
        <f t="shared" si="14"/>
        <v>1953</v>
      </c>
      <c r="AC100" s="328">
        <f t="shared" si="14"/>
        <v>445</v>
      </c>
      <c r="AD100" s="328">
        <f t="shared" si="14"/>
        <v>1243</v>
      </c>
      <c r="AE100" s="328">
        <f t="shared" si="14"/>
        <v>1011</v>
      </c>
      <c r="AF100" s="328">
        <f t="shared" si="14"/>
        <v>86</v>
      </c>
      <c r="AG100" s="328">
        <f t="shared" si="14"/>
        <v>169</v>
      </c>
      <c r="AH100" s="328">
        <f t="shared" si="14"/>
        <v>1832</v>
      </c>
      <c r="AI100" s="328">
        <f t="shared" si="14"/>
        <v>589</v>
      </c>
      <c r="AJ100" s="328">
        <f t="shared" si="14"/>
        <v>319</v>
      </c>
      <c r="AK100" s="328">
        <f t="shared" si="14"/>
        <v>1243</v>
      </c>
      <c r="AL100" s="328">
        <f t="shared" si="14"/>
        <v>762</v>
      </c>
      <c r="AM100" s="328">
        <f t="shared" si="14"/>
        <v>1239</v>
      </c>
      <c r="AN100" s="328">
        <f t="shared" si="14"/>
        <v>995</v>
      </c>
      <c r="AO100" s="328">
        <f t="shared" si="14"/>
        <v>254</v>
      </c>
      <c r="AP100" s="328">
        <f t="shared" si="14"/>
        <v>492</v>
      </c>
      <c r="AQ100" s="328">
        <f t="shared" si="14"/>
        <v>390</v>
      </c>
      <c r="AR100" s="328">
        <f t="shared" si="14"/>
        <v>503</v>
      </c>
      <c r="AS100" s="328">
        <f t="shared" si="14"/>
        <v>192</v>
      </c>
      <c r="AT100" s="328">
        <f t="shared" si="14"/>
        <v>3340</v>
      </c>
      <c r="AU100" s="328">
        <f t="shared" si="14"/>
        <v>352</v>
      </c>
      <c r="AV100" s="328">
        <f t="shared" si="14"/>
        <v>198</v>
      </c>
      <c r="AW100" s="328">
        <f t="shared" si="14"/>
        <v>2988</v>
      </c>
      <c r="AX100" s="328">
        <f t="shared" si="14"/>
        <v>1777</v>
      </c>
      <c r="AY100" s="328">
        <f t="shared" si="14"/>
        <v>2988</v>
      </c>
      <c r="AZ100" s="328"/>
      <c r="BA100" s="328"/>
    </row>
    <row r="101" spans="1:5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</row>
    <row r="102" spans="1:53">
      <c r="AZ102" s="311"/>
      <c r="BA102" s="311"/>
    </row>
    <row r="103" spans="1:53">
      <c r="AZ103" s="311"/>
      <c r="BA103" s="311"/>
    </row>
    <row r="104" spans="1:53">
      <c r="AZ104" s="311"/>
      <c r="BA104" s="311"/>
    </row>
    <row r="105" spans="1:53">
      <c r="AZ105" s="311"/>
      <c r="BA105" s="311"/>
    </row>
    <row r="106" spans="1:53">
      <c r="AZ106" s="311"/>
      <c r="BA106" s="311"/>
    </row>
    <row r="107" spans="1:53">
      <c r="AZ107" s="311"/>
      <c r="BA107" s="311"/>
    </row>
    <row r="108" spans="1:53">
      <c r="AZ108" s="311"/>
      <c r="BA108" s="311"/>
    </row>
    <row r="109" spans="1:53">
      <c r="AZ109" s="311"/>
      <c r="BA109" s="311"/>
    </row>
    <row r="110" spans="1:53">
      <c r="AZ110" s="311"/>
      <c r="BA110" s="311"/>
    </row>
    <row r="111" spans="1:53">
      <c r="AZ111" s="311"/>
      <c r="BA111" s="311"/>
    </row>
    <row r="112" spans="1:53">
      <c r="AZ112" s="311"/>
      <c r="BA112" s="311"/>
    </row>
    <row r="113" spans="52:53">
      <c r="AZ113" s="311"/>
      <c r="BA113" s="311"/>
    </row>
    <row r="114" spans="52:53">
      <c r="AZ114" s="311"/>
      <c r="BA114" s="311"/>
    </row>
    <row r="115" spans="52:53">
      <c r="AZ115" s="311"/>
      <c r="BA115" s="311"/>
    </row>
    <row r="116" spans="52:53">
      <c r="AZ116" s="311"/>
      <c r="BA116" s="311"/>
    </row>
    <row r="117" spans="52:53">
      <c r="AZ117" s="311"/>
      <c r="BA117" s="311"/>
    </row>
    <row r="118" spans="52:53">
      <c r="AZ118" s="311"/>
      <c r="BA118" s="311"/>
    </row>
    <row r="119" spans="52:53">
      <c r="AZ119" s="311"/>
      <c r="BA119" s="311"/>
    </row>
    <row r="120" spans="52:53">
      <c r="AZ120" s="311"/>
      <c r="BA120" s="311"/>
    </row>
    <row r="121" spans="52:53">
      <c r="AZ121" s="311"/>
      <c r="BA121" s="311"/>
    </row>
    <row r="122" spans="52:53">
      <c r="AZ122" s="311"/>
      <c r="BA122" s="311"/>
    </row>
  </sheetData>
  <mergeCells count="27">
    <mergeCell ref="AZ5:AZ8"/>
    <mergeCell ref="BA5:BA8"/>
    <mergeCell ref="AD5:AG6"/>
    <mergeCell ref="AH4:AO4"/>
    <mergeCell ref="A4:A7"/>
    <mergeCell ref="D4:E6"/>
    <mergeCell ref="B4:C6"/>
    <mergeCell ref="G6:H6"/>
    <mergeCell ref="F5:F7"/>
    <mergeCell ref="G5:K5"/>
    <mergeCell ref="I6:K6"/>
    <mergeCell ref="AN5:AO6"/>
    <mergeCell ref="F4:AG4"/>
    <mergeCell ref="L5:Z6"/>
    <mergeCell ref="AA5:AC6"/>
    <mergeCell ref="AP4:AR6"/>
    <mergeCell ref="AH5:AH7"/>
    <mergeCell ref="AI5:AM5"/>
    <mergeCell ref="AI6:AJ6"/>
    <mergeCell ref="AK6:AM6"/>
    <mergeCell ref="AX3:AY3"/>
    <mergeCell ref="AS4:AS7"/>
    <mergeCell ref="AT4:AY4"/>
    <mergeCell ref="AT5:AT7"/>
    <mergeCell ref="AU5:AY5"/>
    <mergeCell ref="AU6:AV6"/>
    <mergeCell ref="AW6:AY6"/>
  </mergeCells>
  <phoneticPr fontId="17" type="noConversion"/>
  <conditionalFormatting sqref="G9:G96">
    <cfRule type="cellIs" dxfId="87" priority="42" operator="greaterThan">
      <formula>$F9</formula>
    </cfRule>
  </conditionalFormatting>
  <conditionalFormatting sqref="I9:I96">
    <cfRule type="cellIs" dxfId="86" priority="41" operator="greaterThan">
      <formula>$F9</formula>
    </cfRule>
  </conditionalFormatting>
  <conditionalFormatting sqref="H9:H96">
    <cfRule type="cellIs" dxfId="85" priority="40" operator="greaterThan">
      <formula>$G9</formula>
    </cfRule>
  </conditionalFormatting>
  <conditionalFormatting sqref="J9:K96">
    <cfRule type="cellIs" dxfId="84" priority="39" operator="greaterThan">
      <formula>$I9</formula>
    </cfRule>
  </conditionalFormatting>
  <conditionalFormatting sqref="F9:F96">
    <cfRule type="cellIs" dxfId="83" priority="36" operator="notEqual">
      <formula>$G9+$I9</formula>
    </cfRule>
    <cfRule type="cellIs" dxfId="82" priority="37" operator="notEqual">
      <formula>$AD9+$AE9+$AF9+$AG9</formula>
    </cfRule>
    <cfRule type="cellIs" dxfId="81" priority="38" operator="notEqual">
      <formula>$AA9+$AB9+$AC9</formula>
    </cfRule>
  </conditionalFormatting>
  <conditionalFormatting sqref="AA9:AG96">
    <cfRule type="cellIs" dxfId="80" priority="35" operator="greaterThan">
      <formula>$F9</formula>
    </cfRule>
  </conditionalFormatting>
  <conditionalFormatting sqref="AI9:AI96">
    <cfRule type="cellIs" dxfId="79" priority="34" operator="greaterThan">
      <formula>$AH9</formula>
    </cfRule>
  </conditionalFormatting>
  <conditionalFormatting sqref="AK9:AK96">
    <cfRule type="cellIs" dxfId="78" priority="33" operator="greaterThan">
      <formula>$AH9</formula>
    </cfRule>
  </conditionalFormatting>
  <conditionalFormatting sqref="AJ9:AJ96">
    <cfRule type="cellIs" dxfId="77" priority="32" operator="greaterThan">
      <formula>$AI9</formula>
    </cfRule>
  </conditionalFormatting>
  <conditionalFormatting sqref="AL9:AM96">
    <cfRule type="cellIs" dxfId="76" priority="31" operator="greaterThan">
      <formula>$AK9</formula>
    </cfRule>
  </conditionalFormatting>
  <conditionalFormatting sqref="AN9:AO96">
    <cfRule type="cellIs" dxfId="75" priority="30" operator="greaterThan">
      <formula>$AH9</formula>
    </cfRule>
  </conditionalFormatting>
  <conditionalFormatting sqref="AH9:AH96">
    <cfRule type="cellIs" dxfId="74" priority="28" operator="lessThan">
      <formula>$AN9+$AO9</formula>
    </cfRule>
    <cfRule type="cellIs" dxfId="73" priority="29" operator="notEqual">
      <formula>$AI9+$AK9</formula>
    </cfRule>
  </conditionalFormatting>
  <conditionalFormatting sqref="AX9:AY96">
    <cfRule type="cellIs" dxfId="72" priority="27" operator="greaterThan">
      <formula>$AW9</formula>
    </cfRule>
  </conditionalFormatting>
  <conditionalFormatting sqref="AW9:AW96">
    <cfRule type="cellIs" dxfId="71" priority="26" operator="greaterThan">
      <formula>$AT9</formula>
    </cfRule>
  </conditionalFormatting>
  <conditionalFormatting sqref="AV9:AV96">
    <cfRule type="cellIs" dxfId="70" priority="25" operator="greaterThan">
      <formula>$AU9</formula>
    </cfRule>
  </conditionalFormatting>
  <conditionalFormatting sqref="AU9:AU96">
    <cfRule type="cellIs" dxfId="69" priority="24" operator="greaterThan">
      <formula>$AT9</formula>
    </cfRule>
  </conditionalFormatting>
  <conditionalFormatting sqref="AT9:AT96">
    <cfRule type="cellIs" dxfId="68" priority="23" operator="notEqual">
      <formula>$AU9+$AW9</formula>
    </cfRule>
  </conditionalFormatting>
  <conditionalFormatting sqref="L9:Z96">
    <cfRule type="cellIs" dxfId="67" priority="22" operator="greaterThan">
      <formula>$K9</formula>
    </cfRule>
  </conditionalFormatting>
  <conditionalFormatting sqref="G9:G96">
    <cfRule type="cellIs" dxfId="66" priority="21" operator="greaterThan">
      <formula>$F9</formula>
    </cfRule>
  </conditionalFormatting>
  <conditionalFormatting sqref="I9:I96">
    <cfRule type="cellIs" dxfId="65" priority="20" operator="greaterThan">
      <formula>$F9</formula>
    </cfRule>
  </conditionalFormatting>
  <conditionalFormatting sqref="H9:H96">
    <cfRule type="cellIs" dxfId="64" priority="19" operator="greaterThan">
      <formula>$G9</formula>
    </cfRule>
  </conditionalFormatting>
  <conditionalFormatting sqref="J9:K96">
    <cfRule type="cellIs" dxfId="63" priority="18" operator="greaterThan">
      <formula>$I9</formula>
    </cfRule>
  </conditionalFormatting>
  <conditionalFormatting sqref="F9:F96">
    <cfRule type="cellIs" dxfId="62" priority="15" operator="notEqual">
      <formula>$G9+$I9</formula>
    </cfRule>
    <cfRule type="cellIs" dxfId="61" priority="16" operator="notEqual">
      <formula>$AD9+$AE9+$AF9+$AG9</formula>
    </cfRule>
    <cfRule type="cellIs" dxfId="60" priority="17" operator="notEqual">
      <formula>$AA9+$AB9+$AC9</formula>
    </cfRule>
  </conditionalFormatting>
  <conditionalFormatting sqref="AA9:AG96">
    <cfRule type="cellIs" dxfId="59" priority="14" operator="greaterThan">
      <formula>$F9</formula>
    </cfRule>
  </conditionalFormatting>
  <conditionalFormatting sqref="AI9:AI96">
    <cfRule type="cellIs" dxfId="58" priority="13" operator="greaterThan">
      <formula>$AH9</formula>
    </cfRule>
  </conditionalFormatting>
  <conditionalFormatting sqref="AK9:AK96">
    <cfRule type="cellIs" dxfId="57" priority="12" operator="greaterThan">
      <formula>$AH9</formula>
    </cfRule>
  </conditionalFormatting>
  <conditionalFormatting sqref="AJ9:AJ96">
    <cfRule type="cellIs" dxfId="56" priority="11" operator="greaterThan">
      <formula>$AI9</formula>
    </cfRule>
  </conditionalFormatting>
  <conditionalFormatting sqref="AL9:AM96">
    <cfRule type="cellIs" dxfId="55" priority="10" operator="greaterThan">
      <formula>$AK9</formula>
    </cfRule>
  </conditionalFormatting>
  <conditionalFormatting sqref="AN9:AO96">
    <cfRule type="cellIs" dxfId="54" priority="9" operator="greaterThan">
      <formula>$AH9</formula>
    </cfRule>
  </conditionalFormatting>
  <conditionalFormatting sqref="AH9:AH96">
    <cfRule type="cellIs" dxfId="53" priority="7" operator="lessThan">
      <formula>$AN9+$AO9</formula>
    </cfRule>
    <cfRule type="cellIs" dxfId="52" priority="8" operator="notEqual">
      <formula>$AI9+$AK9</formula>
    </cfRule>
  </conditionalFormatting>
  <conditionalFormatting sqref="AX9:AY96">
    <cfRule type="cellIs" dxfId="51" priority="6" operator="greaterThan">
      <formula>$AW9</formula>
    </cfRule>
  </conditionalFormatting>
  <conditionalFormatting sqref="AW9:AW96">
    <cfRule type="cellIs" dxfId="50" priority="5" operator="greaterThan">
      <formula>$AT9</formula>
    </cfRule>
  </conditionalFormatting>
  <conditionalFormatting sqref="AV9:AV96">
    <cfRule type="cellIs" dxfId="49" priority="4" operator="greaterThan">
      <formula>$AU9</formula>
    </cfRule>
  </conditionalFormatting>
  <conditionalFormatting sqref="AU9:AU96">
    <cfRule type="cellIs" dxfId="48" priority="3" operator="greaterThan">
      <formula>$AT9</formula>
    </cfRule>
  </conditionalFormatting>
  <conditionalFormatting sqref="AT9:AT97">
    <cfRule type="cellIs" dxfId="47" priority="2" operator="notEqual">
      <formula>$AU9+$AW9</formula>
    </cfRule>
  </conditionalFormatting>
  <conditionalFormatting sqref="L9:Z96">
    <cfRule type="cellIs" dxfId="46" priority="1" operator="greaterThan">
      <formula>$K9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árok20">
    <pageSetUpPr fitToPage="1"/>
  </sheetPr>
  <dimension ref="A1:AJ122"/>
  <sheetViews>
    <sheetView zoomScale="78" zoomScaleNormal="78" workbookViewId="0">
      <pane xSplit="1" ySplit="8" topLeftCell="I54" activePane="bottomRight" state="frozenSplit"/>
      <selection pane="topRight" activeCell="B1" sqref="B1"/>
      <selection pane="bottomLeft" activeCell="A9" sqref="A9"/>
      <selection pane="bottomRight" activeCell="I69" sqref="I69"/>
    </sheetView>
  </sheetViews>
  <sheetFormatPr defaultRowHeight="12.75"/>
  <cols>
    <col min="1" max="1" width="22.42578125" style="44" customWidth="1"/>
    <col min="2" max="2" width="12.42578125" style="44" customWidth="1"/>
    <col min="3" max="3" width="11" style="44" customWidth="1"/>
    <col min="4" max="4" width="10.42578125" style="44" customWidth="1"/>
    <col min="5" max="5" width="11.7109375" style="44" customWidth="1"/>
    <col min="6" max="6" width="9" style="44" customWidth="1"/>
    <col min="7" max="7" width="15.7109375" style="44" customWidth="1"/>
    <col min="8" max="9" width="12.140625" style="44" customWidth="1"/>
    <col min="10" max="10" width="10.7109375" style="44" customWidth="1"/>
    <col min="11" max="11" width="10.42578125" style="44" customWidth="1"/>
    <col min="12" max="12" width="11.7109375" style="44" customWidth="1"/>
    <col min="13" max="13" width="9" style="326" customWidth="1"/>
    <col min="14" max="15" width="8.7109375" style="326" customWidth="1"/>
    <col min="16" max="16" width="8.28515625" style="326" customWidth="1"/>
    <col min="17" max="17" width="7.42578125" style="326" customWidth="1"/>
    <col min="18" max="18" width="8.140625" style="326" customWidth="1"/>
    <col min="19" max="19" width="8.7109375" style="326" customWidth="1"/>
    <col min="20" max="20" width="15.7109375" style="44" customWidth="1"/>
    <col min="21" max="22" width="13.140625" style="44" hidden="1" customWidth="1"/>
    <col min="23" max="16384" width="9.140625" style="44"/>
  </cols>
  <sheetData>
    <row r="1" spans="1:36" s="343" customFormat="1" ht="20.25">
      <c r="A1" s="14" t="s">
        <v>192</v>
      </c>
      <c r="B1" s="342"/>
      <c r="C1" s="342"/>
      <c r="D1" s="342"/>
      <c r="E1" s="342"/>
      <c r="F1" s="303"/>
      <c r="G1" s="303"/>
      <c r="H1" s="342"/>
      <c r="I1" s="342"/>
      <c r="J1" s="342"/>
      <c r="K1" s="342"/>
      <c r="L1" s="303"/>
      <c r="M1" s="326"/>
      <c r="N1" s="326"/>
      <c r="O1" s="326"/>
      <c r="P1" s="326"/>
      <c r="Q1" s="326"/>
      <c r="R1" s="326"/>
      <c r="S1" s="326"/>
      <c r="T1" s="303"/>
      <c r="U1" s="303"/>
      <c r="V1" s="303"/>
    </row>
    <row r="2" spans="1:36" s="304" customFormat="1" ht="15.75">
      <c r="A2" s="28" t="s">
        <v>501</v>
      </c>
      <c r="B2" s="344"/>
      <c r="C2" s="344"/>
      <c r="D2" s="344"/>
      <c r="E2" s="344"/>
      <c r="H2" s="344"/>
      <c r="I2" s="344"/>
      <c r="J2" s="344"/>
      <c r="K2" s="344"/>
      <c r="M2" s="327"/>
      <c r="N2" s="327"/>
      <c r="O2" s="327"/>
      <c r="P2" s="327"/>
      <c r="Q2" s="327"/>
      <c r="R2" s="327"/>
      <c r="S2" s="327"/>
    </row>
    <row r="3" spans="1:36" s="304" customFormat="1" ht="15.75">
      <c r="A3" s="28"/>
      <c r="B3" s="344"/>
      <c r="C3" s="344"/>
      <c r="D3" s="344"/>
      <c r="E3" s="344"/>
      <c r="H3" s="344"/>
      <c r="I3" s="344"/>
      <c r="J3" s="344"/>
      <c r="K3" s="344"/>
      <c r="M3" s="327"/>
      <c r="N3" s="327"/>
      <c r="O3" s="327"/>
      <c r="P3" s="327"/>
      <c r="Q3" s="327"/>
      <c r="R3" s="327"/>
      <c r="S3" s="327"/>
    </row>
    <row r="4" spans="1:36" s="303" customFormat="1" ht="16.5" thickBot="1">
      <c r="B4" s="345"/>
      <c r="C4" s="345"/>
      <c r="D4" s="345"/>
      <c r="E4" s="345"/>
      <c r="H4" s="345"/>
      <c r="I4" s="345"/>
      <c r="J4" s="345"/>
      <c r="K4" s="345"/>
      <c r="T4" s="418" t="s">
        <v>222</v>
      </c>
      <c r="U4" s="304"/>
      <c r="V4" s="304"/>
    </row>
    <row r="5" spans="1:36" s="303" customFormat="1" ht="26.25" customHeight="1">
      <c r="A5" s="739" t="s">
        <v>231</v>
      </c>
      <c r="B5" s="782" t="s">
        <v>84</v>
      </c>
      <c r="C5" s="789"/>
      <c r="D5" s="789"/>
      <c r="E5" s="789"/>
      <c r="F5" s="789"/>
      <c r="G5" s="790"/>
      <c r="H5" s="782" t="s">
        <v>496</v>
      </c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90"/>
      <c r="U5" s="782" t="s">
        <v>497</v>
      </c>
      <c r="V5" s="720"/>
      <c r="W5" s="758"/>
      <c r="X5" s="782" t="s">
        <v>69</v>
      </c>
      <c r="Y5" s="720"/>
      <c r="Z5" s="720"/>
      <c r="AA5" s="783" t="s">
        <v>351</v>
      </c>
      <c r="AB5" s="782" t="s">
        <v>498</v>
      </c>
      <c r="AC5" s="720"/>
      <c r="AD5" s="758"/>
    </row>
    <row r="6" spans="1:36" s="303" customFormat="1" ht="39.75" customHeight="1">
      <c r="A6" s="658"/>
      <c r="B6" s="663" t="s">
        <v>79</v>
      </c>
      <c r="C6" s="784" t="s">
        <v>85</v>
      </c>
      <c r="D6" s="657" t="s">
        <v>46</v>
      </c>
      <c r="E6" s="655"/>
      <c r="F6" s="738"/>
      <c r="G6" s="791" t="s">
        <v>153</v>
      </c>
      <c r="H6" s="663" t="s">
        <v>83</v>
      </c>
      <c r="I6" s="784" t="s">
        <v>80</v>
      </c>
      <c r="J6" s="657" t="s">
        <v>46</v>
      </c>
      <c r="K6" s="655"/>
      <c r="L6" s="738"/>
      <c r="M6" s="635" t="s">
        <v>247</v>
      </c>
      <c r="N6" s="635"/>
      <c r="O6" s="635"/>
      <c r="P6" s="635" t="s">
        <v>248</v>
      </c>
      <c r="Q6" s="635"/>
      <c r="R6" s="635"/>
      <c r="S6" s="635"/>
      <c r="T6" s="666" t="s">
        <v>160</v>
      </c>
      <c r="U6" s="663" t="s">
        <v>83</v>
      </c>
      <c r="V6" s="784" t="s">
        <v>80</v>
      </c>
      <c r="W6" s="786" t="s">
        <v>56</v>
      </c>
      <c r="X6" s="663" t="s">
        <v>499</v>
      </c>
      <c r="Y6" s="784" t="s">
        <v>500</v>
      </c>
      <c r="Z6" s="716" t="s">
        <v>20</v>
      </c>
      <c r="AA6" s="666"/>
      <c r="AB6" s="663" t="s">
        <v>83</v>
      </c>
      <c r="AC6" s="784" t="s">
        <v>80</v>
      </c>
      <c r="AD6" s="786" t="s">
        <v>56</v>
      </c>
    </row>
    <row r="7" spans="1:36" s="303" customFormat="1" ht="57" customHeight="1">
      <c r="A7" s="659"/>
      <c r="B7" s="664"/>
      <c r="C7" s="785"/>
      <c r="D7" s="399" t="s">
        <v>56</v>
      </c>
      <c r="E7" s="399" t="s">
        <v>81</v>
      </c>
      <c r="F7" s="399" t="s">
        <v>82</v>
      </c>
      <c r="G7" s="787"/>
      <c r="H7" s="664"/>
      <c r="I7" s="785"/>
      <c r="J7" s="399" t="s">
        <v>56</v>
      </c>
      <c r="K7" s="399" t="s">
        <v>81</v>
      </c>
      <c r="L7" s="399" t="s">
        <v>82</v>
      </c>
      <c r="M7" s="421" t="s">
        <v>246</v>
      </c>
      <c r="N7" s="421" t="s">
        <v>238</v>
      </c>
      <c r="O7" s="421" t="s">
        <v>239</v>
      </c>
      <c r="P7" s="421" t="s">
        <v>244</v>
      </c>
      <c r="Q7" s="421" t="s">
        <v>242</v>
      </c>
      <c r="R7" s="421" t="s">
        <v>243</v>
      </c>
      <c r="S7" s="421" t="s">
        <v>245</v>
      </c>
      <c r="T7" s="788"/>
      <c r="U7" s="664"/>
      <c r="V7" s="785"/>
      <c r="W7" s="787"/>
      <c r="X7" s="664"/>
      <c r="Y7" s="785"/>
      <c r="Z7" s="657"/>
      <c r="AA7" s="667"/>
      <c r="AB7" s="664"/>
      <c r="AC7" s="785"/>
      <c r="AD7" s="787"/>
    </row>
    <row r="8" spans="1:36" s="303" customFormat="1" ht="13.5" thickBot="1">
      <c r="A8" s="97">
        <v>1</v>
      </c>
      <c r="B8" s="65">
        <v>2</v>
      </c>
      <c r="C8" s="66">
        <v>3</v>
      </c>
      <c r="D8" s="66">
        <v>4</v>
      </c>
      <c r="E8" s="66">
        <v>5</v>
      </c>
      <c r="F8" s="66">
        <v>6</v>
      </c>
      <c r="G8" s="67">
        <v>7</v>
      </c>
      <c r="H8" s="65">
        <v>9</v>
      </c>
      <c r="I8" s="66">
        <v>10</v>
      </c>
      <c r="J8" s="66">
        <v>11</v>
      </c>
      <c r="K8" s="66">
        <v>12</v>
      </c>
      <c r="L8" s="66">
        <v>13</v>
      </c>
      <c r="M8" s="66">
        <v>14</v>
      </c>
      <c r="N8" s="66">
        <v>15</v>
      </c>
      <c r="O8" s="66">
        <v>16</v>
      </c>
      <c r="P8" s="66">
        <v>17</v>
      </c>
      <c r="Q8" s="66">
        <v>18</v>
      </c>
      <c r="R8" s="66">
        <v>19</v>
      </c>
      <c r="S8" s="66">
        <v>20</v>
      </c>
      <c r="T8" s="67">
        <v>21</v>
      </c>
      <c r="U8" s="65">
        <v>22</v>
      </c>
      <c r="V8" s="66">
        <v>23</v>
      </c>
      <c r="W8" s="67">
        <v>24</v>
      </c>
      <c r="X8" s="65">
        <v>25</v>
      </c>
      <c r="Y8" s="66">
        <v>26</v>
      </c>
      <c r="Z8" s="82">
        <v>27</v>
      </c>
      <c r="AA8" s="67">
        <v>28</v>
      </c>
      <c r="AB8" s="65">
        <v>29</v>
      </c>
      <c r="AC8" s="66">
        <v>30</v>
      </c>
      <c r="AD8" s="67">
        <v>31</v>
      </c>
    </row>
    <row r="9" spans="1:36" s="303" customFormat="1" ht="13.5" thickTop="1">
      <c r="A9" s="424" t="s">
        <v>387</v>
      </c>
      <c r="B9" s="163">
        <v>0</v>
      </c>
      <c r="C9" s="164">
        <v>0</v>
      </c>
      <c r="D9" s="164">
        <v>0</v>
      </c>
      <c r="E9" s="164">
        <v>0</v>
      </c>
      <c r="F9" s="164">
        <v>0</v>
      </c>
      <c r="G9" s="211">
        <v>0</v>
      </c>
      <c r="H9" s="163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6">
        <v>0</v>
      </c>
      <c r="U9" s="492">
        <v>0</v>
      </c>
      <c r="V9" s="492">
        <v>0</v>
      </c>
      <c r="W9" s="492">
        <v>0</v>
      </c>
      <c r="X9" s="492">
        <v>0</v>
      </c>
      <c r="Y9" s="492">
        <v>0</v>
      </c>
      <c r="Z9" s="492">
        <v>0</v>
      </c>
      <c r="AA9" s="492">
        <v>0</v>
      </c>
      <c r="AB9" s="492">
        <v>0</v>
      </c>
      <c r="AC9" s="492">
        <v>0</v>
      </c>
      <c r="AD9" s="493">
        <v>0</v>
      </c>
      <c r="AE9" s="311"/>
      <c r="AF9" s="311"/>
      <c r="AG9" s="311"/>
      <c r="AH9" s="311"/>
      <c r="AI9" s="311"/>
      <c r="AJ9" s="311"/>
    </row>
    <row r="10" spans="1:36">
      <c r="A10" s="437" t="s">
        <v>388</v>
      </c>
      <c r="B10" s="167">
        <v>4</v>
      </c>
      <c r="C10" s="168">
        <v>11</v>
      </c>
      <c r="D10" s="168">
        <v>5</v>
      </c>
      <c r="E10" s="168">
        <v>6</v>
      </c>
      <c r="F10" s="168">
        <v>5</v>
      </c>
      <c r="G10" s="212">
        <v>31406.02</v>
      </c>
      <c r="H10" s="167">
        <v>4</v>
      </c>
      <c r="I10" s="168">
        <v>11</v>
      </c>
      <c r="J10" s="168">
        <v>5</v>
      </c>
      <c r="K10" s="168">
        <v>7</v>
      </c>
      <c r="L10" s="168">
        <v>4</v>
      </c>
      <c r="M10" s="168">
        <v>0</v>
      </c>
      <c r="N10" s="168">
        <v>11</v>
      </c>
      <c r="O10" s="168">
        <v>0</v>
      </c>
      <c r="P10" s="168">
        <v>3</v>
      </c>
      <c r="Q10" s="168">
        <v>5</v>
      </c>
      <c r="R10" s="168">
        <v>2</v>
      </c>
      <c r="S10" s="168">
        <v>1</v>
      </c>
      <c r="T10" s="170">
        <v>31406.02</v>
      </c>
      <c r="U10" s="247">
        <v>6</v>
      </c>
      <c r="V10" s="247">
        <v>26</v>
      </c>
      <c r="W10" s="247">
        <v>14</v>
      </c>
      <c r="X10" s="247">
        <v>1</v>
      </c>
      <c r="Y10" s="247">
        <v>0</v>
      </c>
      <c r="Z10" s="247">
        <v>25</v>
      </c>
      <c r="AA10" s="247">
        <v>0</v>
      </c>
      <c r="AB10" s="247">
        <v>1</v>
      </c>
      <c r="AC10" s="247">
        <v>4</v>
      </c>
      <c r="AD10" s="497">
        <v>1</v>
      </c>
    </row>
    <row r="11" spans="1:36">
      <c r="A11" s="437" t="s">
        <v>389</v>
      </c>
      <c r="B11" s="167">
        <v>3</v>
      </c>
      <c r="C11" s="168">
        <v>6</v>
      </c>
      <c r="D11" s="168">
        <v>2</v>
      </c>
      <c r="E11" s="168">
        <v>5</v>
      </c>
      <c r="F11" s="168">
        <v>1</v>
      </c>
      <c r="G11" s="212">
        <v>26015.18</v>
      </c>
      <c r="H11" s="167">
        <v>3</v>
      </c>
      <c r="I11" s="168">
        <v>6</v>
      </c>
      <c r="J11" s="168">
        <v>2</v>
      </c>
      <c r="K11" s="168">
        <v>5</v>
      </c>
      <c r="L11" s="168">
        <v>1</v>
      </c>
      <c r="M11" s="168">
        <v>0</v>
      </c>
      <c r="N11" s="168">
        <v>6</v>
      </c>
      <c r="O11" s="168">
        <v>0</v>
      </c>
      <c r="P11" s="168">
        <v>3</v>
      </c>
      <c r="Q11" s="168">
        <v>3</v>
      </c>
      <c r="R11" s="168">
        <v>0</v>
      </c>
      <c r="S11" s="168">
        <v>0</v>
      </c>
      <c r="T11" s="170">
        <v>26015.18</v>
      </c>
      <c r="U11" s="247">
        <v>4</v>
      </c>
      <c r="V11" s="247">
        <v>9</v>
      </c>
      <c r="W11" s="247">
        <v>5</v>
      </c>
      <c r="X11" s="247">
        <v>0</v>
      </c>
      <c r="Y11" s="247">
        <v>0</v>
      </c>
      <c r="Z11" s="247">
        <v>5</v>
      </c>
      <c r="AA11" s="247">
        <v>0</v>
      </c>
      <c r="AB11" s="247">
        <v>2</v>
      </c>
      <c r="AC11" s="247">
        <v>5</v>
      </c>
      <c r="AD11" s="497">
        <v>2</v>
      </c>
    </row>
    <row r="12" spans="1:36">
      <c r="A12" s="437" t="s">
        <v>390</v>
      </c>
      <c r="B12" s="167">
        <v>0</v>
      </c>
      <c r="C12" s="168">
        <v>0</v>
      </c>
      <c r="D12" s="168">
        <v>0</v>
      </c>
      <c r="E12" s="168">
        <v>0</v>
      </c>
      <c r="F12" s="168">
        <v>0</v>
      </c>
      <c r="G12" s="212">
        <v>0</v>
      </c>
      <c r="H12" s="167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70">
        <v>0</v>
      </c>
      <c r="U12" s="247">
        <v>0</v>
      </c>
      <c r="V12" s="247">
        <v>0</v>
      </c>
      <c r="W12" s="247">
        <v>0</v>
      </c>
      <c r="X12" s="247">
        <v>0</v>
      </c>
      <c r="Y12" s="247">
        <v>0</v>
      </c>
      <c r="Z12" s="247">
        <v>0</v>
      </c>
      <c r="AA12" s="247">
        <v>0</v>
      </c>
      <c r="AB12" s="247">
        <v>0</v>
      </c>
      <c r="AC12" s="247">
        <v>0</v>
      </c>
      <c r="AD12" s="497">
        <v>0</v>
      </c>
    </row>
    <row r="13" spans="1:36">
      <c r="A13" s="437" t="s">
        <v>391</v>
      </c>
      <c r="B13" s="167">
        <v>0</v>
      </c>
      <c r="C13" s="168">
        <v>0</v>
      </c>
      <c r="D13" s="168">
        <v>0</v>
      </c>
      <c r="E13" s="168">
        <v>0</v>
      </c>
      <c r="F13" s="168">
        <v>0</v>
      </c>
      <c r="G13" s="212">
        <v>0</v>
      </c>
      <c r="H13" s="167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70">
        <v>0</v>
      </c>
      <c r="U13" s="247">
        <v>1</v>
      </c>
      <c r="V13" s="247">
        <v>4</v>
      </c>
      <c r="W13" s="247">
        <v>3</v>
      </c>
      <c r="X13" s="247">
        <v>0</v>
      </c>
      <c r="Y13" s="247">
        <v>0</v>
      </c>
      <c r="Z13" s="247">
        <v>4</v>
      </c>
      <c r="AA13" s="247">
        <v>0</v>
      </c>
      <c r="AB13" s="247">
        <v>0</v>
      </c>
      <c r="AC13" s="247">
        <v>0</v>
      </c>
      <c r="AD13" s="497">
        <v>0</v>
      </c>
    </row>
    <row r="14" spans="1:36">
      <c r="A14" s="437" t="s">
        <v>392</v>
      </c>
      <c r="B14" s="167">
        <v>19</v>
      </c>
      <c r="C14" s="168">
        <v>19</v>
      </c>
      <c r="D14" s="168">
        <v>9</v>
      </c>
      <c r="E14" s="168">
        <v>3</v>
      </c>
      <c r="F14" s="168">
        <v>16</v>
      </c>
      <c r="G14" s="212">
        <v>27466.560000000001</v>
      </c>
      <c r="H14" s="167">
        <v>2</v>
      </c>
      <c r="I14" s="168">
        <v>19</v>
      </c>
      <c r="J14" s="168">
        <v>9</v>
      </c>
      <c r="K14" s="168">
        <v>3</v>
      </c>
      <c r="L14" s="168">
        <v>16</v>
      </c>
      <c r="M14" s="168">
        <v>2</v>
      </c>
      <c r="N14" s="168">
        <v>16</v>
      </c>
      <c r="O14" s="168">
        <v>1</v>
      </c>
      <c r="P14" s="168">
        <v>17</v>
      </c>
      <c r="Q14" s="168">
        <v>2</v>
      </c>
      <c r="R14" s="168">
        <v>0</v>
      </c>
      <c r="S14" s="168">
        <v>0</v>
      </c>
      <c r="T14" s="170">
        <v>21423.65</v>
      </c>
      <c r="U14" s="247">
        <v>2</v>
      </c>
      <c r="V14" s="247">
        <v>19</v>
      </c>
      <c r="W14" s="247">
        <v>9</v>
      </c>
      <c r="X14" s="247">
        <v>18</v>
      </c>
      <c r="Y14" s="247">
        <v>18</v>
      </c>
      <c r="Z14" s="247">
        <v>0</v>
      </c>
      <c r="AA14" s="247">
        <v>1</v>
      </c>
      <c r="AB14" s="247">
        <v>2</v>
      </c>
      <c r="AC14" s="247">
        <v>18</v>
      </c>
      <c r="AD14" s="497">
        <v>9</v>
      </c>
    </row>
    <row r="15" spans="1:36">
      <c r="A15" s="437" t="s">
        <v>393</v>
      </c>
      <c r="B15" s="167">
        <v>0</v>
      </c>
      <c r="C15" s="168">
        <v>0</v>
      </c>
      <c r="D15" s="168">
        <v>0</v>
      </c>
      <c r="E15" s="168">
        <v>0</v>
      </c>
      <c r="F15" s="168">
        <v>0</v>
      </c>
      <c r="G15" s="212">
        <v>0</v>
      </c>
      <c r="H15" s="167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70">
        <v>0</v>
      </c>
      <c r="U15" s="247">
        <v>0</v>
      </c>
      <c r="V15" s="247">
        <v>0</v>
      </c>
      <c r="W15" s="247">
        <v>0</v>
      </c>
      <c r="X15" s="247">
        <v>0</v>
      </c>
      <c r="Y15" s="247">
        <v>0</v>
      </c>
      <c r="Z15" s="247">
        <v>0</v>
      </c>
      <c r="AA15" s="247">
        <v>0</v>
      </c>
      <c r="AB15" s="247">
        <v>0</v>
      </c>
      <c r="AC15" s="247">
        <v>0</v>
      </c>
      <c r="AD15" s="497">
        <v>0</v>
      </c>
    </row>
    <row r="16" spans="1:36">
      <c r="A16" s="437" t="s">
        <v>394</v>
      </c>
      <c r="B16" s="167">
        <v>0</v>
      </c>
      <c r="C16" s="168">
        <v>0</v>
      </c>
      <c r="D16" s="168">
        <v>0</v>
      </c>
      <c r="E16" s="168">
        <v>0</v>
      </c>
      <c r="F16" s="168">
        <v>0</v>
      </c>
      <c r="G16" s="212">
        <v>0</v>
      </c>
      <c r="H16" s="167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70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0</v>
      </c>
      <c r="Z16" s="247">
        <v>0</v>
      </c>
      <c r="AA16" s="247">
        <v>0</v>
      </c>
      <c r="AB16" s="247">
        <v>0</v>
      </c>
      <c r="AC16" s="247">
        <v>0</v>
      </c>
      <c r="AD16" s="497">
        <v>0</v>
      </c>
    </row>
    <row r="17" spans="1:30" ht="13.5">
      <c r="A17" s="442" t="s">
        <v>395</v>
      </c>
      <c r="B17" s="171">
        <f>SUM(B9:B16)</f>
        <v>26</v>
      </c>
      <c r="C17" s="172">
        <f t="shared" ref="C17:AD17" si="0">SUM(C9:C16)</f>
        <v>36</v>
      </c>
      <c r="D17" s="172">
        <f t="shared" si="0"/>
        <v>16</v>
      </c>
      <c r="E17" s="172">
        <f t="shared" si="0"/>
        <v>14</v>
      </c>
      <c r="F17" s="172">
        <f t="shared" si="0"/>
        <v>22</v>
      </c>
      <c r="G17" s="213">
        <f t="shared" si="0"/>
        <v>84887.76</v>
      </c>
      <c r="H17" s="171">
        <f t="shared" si="0"/>
        <v>9</v>
      </c>
      <c r="I17" s="172">
        <f t="shared" si="0"/>
        <v>36</v>
      </c>
      <c r="J17" s="172">
        <f t="shared" si="0"/>
        <v>16</v>
      </c>
      <c r="K17" s="172">
        <f t="shared" si="0"/>
        <v>15</v>
      </c>
      <c r="L17" s="172">
        <f t="shared" si="0"/>
        <v>21</v>
      </c>
      <c r="M17" s="172">
        <f t="shared" si="0"/>
        <v>2</v>
      </c>
      <c r="N17" s="172">
        <f t="shared" si="0"/>
        <v>33</v>
      </c>
      <c r="O17" s="172">
        <f t="shared" si="0"/>
        <v>1</v>
      </c>
      <c r="P17" s="172">
        <f t="shared" si="0"/>
        <v>23</v>
      </c>
      <c r="Q17" s="172">
        <f t="shared" si="0"/>
        <v>10</v>
      </c>
      <c r="R17" s="172">
        <f t="shared" si="0"/>
        <v>2</v>
      </c>
      <c r="S17" s="172">
        <f t="shared" si="0"/>
        <v>1</v>
      </c>
      <c r="T17" s="174">
        <f t="shared" si="0"/>
        <v>78844.850000000006</v>
      </c>
      <c r="U17" s="172">
        <f t="shared" si="0"/>
        <v>13</v>
      </c>
      <c r="V17" s="172">
        <f t="shared" si="0"/>
        <v>58</v>
      </c>
      <c r="W17" s="172">
        <f t="shared" si="0"/>
        <v>31</v>
      </c>
      <c r="X17" s="172">
        <f t="shared" si="0"/>
        <v>19</v>
      </c>
      <c r="Y17" s="172">
        <f t="shared" si="0"/>
        <v>18</v>
      </c>
      <c r="Z17" s="172">
        <f t="shared" si="0"/>
        <v>34</v>
      </c>
      <c r="AA17" s="172">
        <f t="shared" si="0"/>
        <v>1</v>
      </c>
      <c r="AB17" s="172">
        <f t="shared" si="0"/>
        <v>5</v>
      </c>
      <c r="AC17" s="172">
        <f t="shared" si="0"/>
        <v>27</v>
      </c>
      <c r="AD17" s="195">
        <f t="shared" si="0"/>
        <v>12</v>
      </c>
    </row>
    <row r="18" spans="1:30">
      <c r="A18" s="437" t="s">
        <v>396</v>
      </c>
      <c r="B18" s="167">
        <v>0</v>
      </c>
      <c r="C18" s="168">
        <v>0</v>
      </c>
      <c r="D18" s="168">
        <v>0</v>
      </c>
      <c r="E18" s="168">
        <v>0</v>
      </c>
      <c r="F18" s="168">
        <v>0</v>
      </c>
      <c r="G18" s="212">
        <v>0</v>
      </c>
      <c r="H18" s="167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70">
        <v>0</v>
      </c>
      <c r="U18" s="247">
        <v>0</v>
      </c>
      <c r="V18" s="247">
        <v>0</v>
      </c>
      <c r="W18" s="247">
        <v>0</v>
      </c>
      <c r="X18" s="247">
        <v>0</v>
      </c>
      <c r="Y18" s="247">
        <v>0</v>
      </c>
      <c r="Z18" s="247">
        <v>0</v>
      </c>
      <c r="AA18" s="247">
        <v>0</v>
      </c>
      <c r="AB18" s="247">
        <v>0</v>
      </c>
      <c r="AC18" s="247">
        <v>0</v>
      </c>
      <c r="AD18" s="497">
        <v>0</v>
      </c>
    </row>
    <row r="19" spans="1:30">
      <c r="A19" s="437" t="s">
        <v>397</v>
      </c>
      <c r="B19" s="167">
        <v>0</v>
      </c>
      <c r="C19" s="168">
        <v>0</v>
      </c>
      <c r="D19" s="168">
        <v>0</v>
      </c>
      <c r="E19" s="168">
        <v>0</v>
      </c>
      <c r="F19" s="168">
        <v>0</v>
      </c>
      <c r="G19" s="212">
        <v>0</v>
      </c>
      <c r="H19" s="167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70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247">
        <v>0</v>
      </c>
      <c r="AB19" s="247">
        <v>0</v>
      </c>
      <c r="AC19" s="247">
        <v>0</v>
      </c>
      <c r="AD19" s="497">
        <v>0</v>
      </c>
    </row>
    <row r="20" spans="1:30">
      <c r="A20" s="437" t="s">
        <v>398</v>
      </c>
      <c r="B20" s="167">
        <v>0</v>
      </c>
      <c r="C20" s="168">
        <v>0</v>
      </c>
      <c r="D20" s="168">
        <v>0</v>
      </c>
      <c r="E20" s="168">
        <v>0</v>
      </c>
      <c r="F20" s="168">
        <v>0</v>
      </c>
      <c r="G20" s="212">
        <v>0</v>
      </c>
      <c r="H20" s="167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70">
        <v>0</v>
      </c>
      <c r="U20" s="247">
        <v>0</v>
      </c>
      <c r="V20" s="247">
        <v>0</v>
      </c>
      <c r="W20" s="247">
        <v>0</v>
      </c>
      <c r="X20" s="247">
        <v>0</v>
      </c>
      <c r="Y20" s="247">
        <v>0</v>
      </c>
      <c r="Z20" s="247">
        <v>0</v>
      </c>
      <c r="AA20" s="247">
        <v>0</v>
      </c>
      <c r="AB20" s="247">
        <v>0</v>
      </c>
      <c r="AC20" s="247">
        <v>0</v>
      </c>
      <c r="AD20" s="497">
        <v>0</v>
      </c>
    </row>
    <row r="21" spans="1:30">
      <c r="A21" s="437" t="s">
        <v>399</v>
      </c>
      <c r="B21" s="167">
        <v>0</v>
      </c>
      <c r="C21" s="168">
        <v>0</v>
      </c>
      <c r="D21" s="168">
        <v>0</v>
      </c>
      <c r="E21" s="168">
        <v>0</v>
      </c>
      <c r="F21" s="168">
        <v>0</v>
      </c>
      <c r="G21" s="212">
        <v>0</v>
      </c>
      <c r="H21" s="167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70">
        <v>0</v>
      </c>
      <c r="U21" s="247">
        <v>0</v>
      </c>
      <c r="V21" s="247">
        <v>0</v>
      </c>
      <c r="W21" s="247">
        <v>0</v>
      </c>
      <c r="X21" s="247">
        <v>0</v>
      </c>
      <c r="Y21" s="247">
        <v>0</v>
      </c>
      <c r="Z21" s="247">
        <v>0</v>
      </c>
      <c r="AA21" s="247">
        <v>0</v>
      </c>
      <c r="AB21" s="247">
        <v>0</v>
      </c>
      <c r="AC21" s="247">
        <v>0</v>
      </c>
      <c r="AD21" s="497">
        <v>0</v>
      </c>
    </row>
    <row r="22" spans="1:30">
      <c r="A22" s="437" t="s">
        <v>400</v>
      </c>
      <c r="B22" s="167">
        <v>0</v>
      </c>
      <c r="C22" s="168">
        <v>0</v>
      </c>
      <c r="D22" s="168">
        <v>0</v>
      </c>
      <c r="E22" s="168">
        <v>0</v>
      </c>
      <c r="F22" s="168">
        <v>0</v>
      </c>
      <c r="G22" s="212">
        <v>0</v>
      </c>
      <c r="H22" s="167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70">
        <v>0</v>
      </c>
      <c r="U22" s="247">
        <v>0</v>
      </c>
      <c r="V22" s="247">
        <v>0</v>
      </c>
      <c r="W22" s="247">
        <v>0</v>
      </c>
      <c r="X22" s="247">
        <v>0</v>
      </c>
      <c r="Y22" s="247">
        <v>0</v>
      </c>
      <c r="Z22" s="247">
        <v>0</v>
      </c>
      <c r="AA22" s="247">
        <v>0</v>
      </c>
      <c r="AB22" s="247">
        <v>0</v>
      </c>
      <c r="AC22" s="247">
        <v>0</v>
      </c>
      <c r="AD22" s="497">
        <v>0</v>
      </c>
    </row>
    <row r="23" spans="1:30">
      <c r="A23" s="437" t="s">
        <v>401</v>
      </c>
      <c r="B23" s="167">
        <v>0</v>
      </c>
      <c r="C23" s="168">
        <v>0</v>
      </c>
      <c r="D23" s="168">
        <v>0</v>
      </c>
      <c r="E23" s="168">
        <v>0</v>
      </c>
      <c r="F23" s="168">
        <v>0</v>
      </c>
      <c r="G23" s="212">
        <v>0</v>
      </c>
      <c r="H23" s="167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70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247">
        <v>0</v>
      </c>
      <c r="AA23" s="247">
        <v>0</v>
      </c>
      <c r="AB23" s="247">
        <v>0</v>
      </c>
      <c r="AC23" s="247">
        <v>0</v>
      </c>
      <c r="AD23" s="497">
        <v>0</v>
      </c>
    </row>
    <row r="24" spans="1:30">
      <c r="A24" s="437" t="s">
        <v>402</v>
      </c>
      <c r="B24" s="167">
        <v>0</v>
      </c>
      <c r="C24" s="168">
        <v>0</v>
      </c>
      <c r="D24" s="168">
        <v>0</v>
      </c>
      <c r="E24" s="168">
        <v>0</v>
      </c>
      <c r="F24" s="168">
        <v>0</v>
      </c>
      <c r="G24" s="212">
        <v>0</v>
      </c>
      <c r="H24" s="167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70">
        <v>0</v>
      </c>
      <c r="U24" s="247">
        <v>0</v>
      </c>
      <c r="V24" s="247">
        <v>0</v>
      </c>
      <c r="W24" s="247">
        <v>0</v>
      </c>
      <c r="X24" s="247">
        <v>0</v>
      </c>
      <c r="Y24" s="247">
        <v>0</v>
      </c>
      <c r="Z24" s="247">
        <v>0</v>
      </c>
      <c r="AA24" s="247">
        <v>0</v>
      </c>
      <c r="AB24" s="247">
        <v>0</v>
      </c>
      <c r="AC24" s="247">
        <v>0</v>
      </c>
      <c r="AD24" s="497">
        <v>0</v>
      </c>
    </row>
    <row r="25" spans="1:30" ht="13.5">
      <c r="A25" s="442" t="s">
        <v>403</v>
      </c>
      <c r="B25" s="171">
        <f>SUM(B18:B24)</f>
        <v>0</v>
      </c>
      <c r="C25" s="172">
        <f t="shared" ref="C25:AD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213">
        <f t="shared" si="1"/>
        <v>0</v>
      </c>
      <c r="H25" s="171">
        <f t="shared" si="1"/>
        <v>0</v>
      </c>
      <c r="I25" s="172">
        <f t="shared" si="1"/>
        <v>0</v>
      </c>
      <c r="J25" s="172">
        <f t="shared" si="1"/>
        <v>0</v>
      </c>
      <c r="K25" s="172">
        <f t="shared" si="1"/>
        <v>0</v>
      </c>
      <c r="L25" s="172">
        <f t="shared" si="1"/>
        <v>0</v>
      </c>
      <c r="M25" s="172">
        <f t="shared" si="1"/>
        <v>0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4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2">
        <f t="shared" si="1"/>
        <v>0</v>
      </c>
      <c r="AB25" s="172">
        <f t="shared" si="1"/>
        <v>0</v>
      </c>
      <c r="AC25" s="172">
        <f t="shared" si="1"/>
        <v>0</v>
      </c>
      <c r="AD25" s="195">
        <f t="shared" si="1"/>
        <v>0</v>
      </c>
    </row>
    <row r="26" spans="1:30">
      <c r="A26" s="437" t="s">
        <v>404</v>
      </c>
      <c r="B26" s="167">
        <v>0</v>
      </c>
      <c r="C26" s="168">
        <v>0</v>
      </c>
      <c r="D26" s="168">
        <v>0</v>
      </c>
      <c r="E26" s="168">
        <v>0</v>
      </c>
      <c r="F26" s="168">
        <v>0</v>
      </c>
      <c r="G26" s="212">
        <v>0</v>
      </c>
      <c r="H26" s="167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70">
        <v>0</v>
      </c>
      <c r="U26" s="247">
        <v>0</v>
      </c>
      <c r="V26" s="247">
        <v>0</v>
      </c>
      <c r="W26" s="247">
        <v>0</v>
      </c>
      <c r="X26" s="247">
        <v>0</v>
      </c>
      <c r="Y26" s="247">
        <v>0</v>
      </c>
      <c r="Z26" s="247">
        <v>0</v>
      </c>
      <c r="AA26" s="247">
        <v>0</v>
      </c>
      <c r="AB26" s="247">
        <v>0</v>
      </c>
      <c r="AC26" s="247">
        <v>0</v>
      </c>
      <c r="AD26" s="497">
        <v>0</v>
      </c>
    </row>
    <row r="27" spans="1:30">
      <c r="A27" s="437" t="s">
        <v>405</v>
      </c>
      <c r="B27" s="167">
        <v>1</v>
      </c>
      <c r="C27" s="168">
        <v>2</v>
      </c>
      <c r="D27" s="168">
        <v>2</v>
      </c>
      <c r="E27" s="168">
        <v>0</v>
      </c>
      <c r="F27" s="168">
        <v>2</v>
      </c>
      <c r="G27" s="212">
        <v>2419.38</v>
      </c>
      <c r="H27" s="167">
        <v>1</v>
      </c>
      <c r="I27" s="168">
        <v>2</v>
      </c>
      <c r="J27" s="168">
        <v>2</v>
      </c>
      <c r="K27" s="168">
        <v>0</v>
      </c>
      <c r="L27" s="168">
        <v>2</v>
      </c>
      <c r="M27" s="168">
        <v>0</v>
      </c>
      <c r="N27" s="168">
        <v>0</v>
      </c>
      <c r="O27" s="168">
        <v>2</v>
      </c>
      <c r="P27" s="168">
        <v>0</v>
      </c>
      <c r="Q27" s="168">
        <v>2</v>
      </c>
      <c r="R27" s="168">
        <v>0</v>
      </c>
      <c r="S27" s="168">
        <v>0</v>
      </c>
      <c r="T27" s="170">
        <v>2305.4499999999998</v>
      </c>
      <c r="U27" s="247">
        <v>1</v>
      </c>
      <c r="V27" s="247">
        <v>2</v>
      </c>
      <c r="W27" s="247">
        <v>2</v>
      </c>
      <c r="X27" s="247">
        <v>0</v>
      </c>
      <c r="Y27" s="247">
        <v>0</v>
      </c>
      <c r="Z27" s="247">
        <v>2</v>
      </c>
      <c r="AA27" s="247">
        <v>0</v>
      </c>
      <c r="AB27" s="247">
        <v>1</v>
      </c>
      <c r="AC27" s="247">
        <v>2</v>
      </c>
      <c r="AD27" s="497">
        <v>2</v>
      </c>
    </row>
    <row r="28" spans="1:30">
      <c r="A28" s="437" t="s">
        <v>406</v>
      </c>
      <c r="B28" s="167">
        <v>0</v>
      </c>
      <c r="C28" s="168">
        <v>0</v>
      </c>
      <c r="D28" s="168">
        <v>0</v>
      </c>
      <c r="E28" s="168">
        <v>0</v>
      </c>
      <c r="F28" s="168">
        <v>0</v>
      </c>
      <c r="G28" s="212">
        <v>0</v>
      </c>
      <c r="H28" s="167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70">
        <v>0</v>
      </c>
      <c r="U28" s="247">
        <v>0</v>
      </c>
      <c r="V28" s="247">
        <v>0</v>
      </c>
      <c r="W28" s="247">
        <v>0</v>
      </c>
      <c r="X28" s="247">
        <v>0</v>
      </c>
      <c r="Y28" s="247">
        <v>0</v>
      </c>
      <c r="Z28" s="247">
        <v>0</v>
      </c>
      <c r="AA28" s="247">
        <v>0</v>
      </c>
      <c r="AB28" s="247">
        <v>0</v>
      </c>
      <c r="AC28" s="247">
        <v>0</v>
      </c>
      <c r="AD28" s="497">
        <v>0</v>
      </c>
    </row>
    <row r="29" spans="1:30">
      <c r="A29" s="437" t="s">
        <v>407</v>
      </c>
      <c r="B29" s="167">
        <v>0</v>
      </c>
      <c r="C29" s="168">
        <v>0</v>
      </c>
      <c r="D29" s="168">
        <v>0</v>
      </c>
      <c r="E29" s="168">
        <v>0</v>
      </c>
      <c r="F29" s="168">
        <v>0</v>
      </c>
      <c r="G29" s="212">
        <v>0</v>
      </c>
      <c r="H29" s="167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70">
        <v>0</v>
      </c>
      <c r="U29" s="247">
        <v>0</v>
      </c>
      <c r="V29" s="247">
        <v>0</v>
      </c>
      <c r="W29" s="247">
        <v>0</v>
      </c>
      <c r="X29" s="247">
        <v>0</v>
      </c>
      <c r="Y29" s="247">
        <v>0</v>
      </c>
      <c r="Z29" s="247">
        <v>0</v>
      </c>
      <c r="AA29" s="247">
        <v>0</v>
      </c>
      <c r="AB29" s="247">
        <v>0</v>
      </c>
      <c r="AC29" s="247">
        <v>0</v>
      </c>
      <c r="AD29" s="497">
        <v>0</v>
      </c>
    </row>
    <row r="30" spans="1:30">
      <c r="A30" s="437" t="s">
        <v>408</v>
      </c>
      <c r="B30" s="167">
        <v>0</v>
      </c>
      <c r="C30" s="168">
        <v>0</v>
      </c>
      <c r="D30" s="168">
        <v>0</v>
      </c>
      <c r="E30" s="168">
        <v>0</v>
      </c>
      <c r="F30" s="168">
        <v>0</v>
      </c>
      <c r="G30" s="212">
        <v>0</v>
      </c>
      <c r="H30" s="167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70">
        <v>0</v>
      </c>
      <c r="U30" s="247">
        <v>0</v>
      </c>
      <c r="V30" s="247">
        <v>0</v>
      </c>
      <c r="W30" s="247">
        <v>0</v>
      </c>
      <c r="X30" s="247">
        <v>0</v>
      </c>
      <c r="Y30" s="247">
        <v>0</v>
      </c>
      <c r="Z30" s="247">
        <v>0</v>
      </c>
      <c r="AA30" s="247">
        <v>0</v>
      </c>
      <c r="AB30" s="247">
        <v>0</v>
      </c>
      <c r="AC30" s="247">
        <v>0</v>
      </c>
      <c r="AD30" s="497">
        <v>0</v>
      </c>
    </row>
    <row r="31" spans="1:30">
      <c r="A31" s="437" t="s">
        <v>409</v>
      </c>
      <c r="B31" s="167">
        <v>0</v>
      </c>
      <c r="C31" s="168">
        <v>0</v>
      </c>
      <c r="D31" s="168">
        <v>0</v>
      </c>
      <c r="E31" s="168">
        <v>0</v>
      </c>
      <c r="F31" s="168">
        <v>0</v>
      </c>
      <c r="G31" s="212">
        <v>0</v>
      </c>
      <c r="H31" s="167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70">
        <v>0</v>
      </c>
      <c r="U31" s="247">
        <v>0</v>
      </c>
      <c r="V31" s="247">
        <v>0</v>
      </c>
      <c r="W31" s="247">
        <v>0</v>
      </c>
      <c r="X31" s="247">
        <v>0</v>
      </c>
      <c r="Y31" s="247">
        <v>0</v>
      </c>
      <c r="Z31" s="247">
        <v>0</v>
      </c>
      <c r="AA31" s="247">
        <v>0</v>
      </c>
      <c r="AB31" s="247">
        <v>0</v>
      </c>
      <c r="AC31" s="247">
        <v>0</v>
      </c>
      <c r="AD31" s="497">
        <v>0</v>
      </c>
    </row>
    <row r="32" spans="1:30">
      <c r="A32" s="437" t="s">
        <v>410</v>
      </c>
      <c r="B32" s="167">
        <v>5</v>
      </c>
      <c r="C32" s="168">
        <v>14</v>
      </c>
      <c r="D32" s="168">
        <v>8</v>
      </c>
      <c r="E32" s="168">
        <v>2</v>
      </c>
      <c r="F32" s="168">
        <v>12</v>
      </c>
      <c r="G32" s="212">
        <v>44282.77</v>
      </c>
      <c r="H32" s="167">
        <v>4</v>
      </c>
      <c r="I32" s="168">
        <v>13</v>
      </c>
      <c r="J32" s="168">
        <v>7</v>
      </c>
      <c r="K32" s="168">
        <v>2</v>
      </c>
      <c r="L32" s="168">
        <v>11</v>
      </c>
      <c r="M32" s="168">
        <v>0</v>
      </c>
      <c r="N32" s="168">
        <v>12</v>
      </c>
      <c r="O32" s="168">
        <v>1</v>
      </c>
      <c r="P32" s="168">
        <v>3</v>
      </c>
      <c r="Q32" s="168">
        <v>10</v>
      </c>
      <c r="R32" s="168">
        <v>0</v>
      </c>
      <c r="S32" s="168">
        <v>0</v>
      </c>
      <c r="T32" s="170">
        <v>0</v>
      </c>
      <c r="U32" s="247">
        <v>2</v>
      </c>
      <c r="V32" s="247">
        <v>12</v>
      </c>
      <c r="W32" s="247">
        <v>7</v>
      </c>
      <c r="X32" s="247">
        <v>12</v>
      </c>
      <c r="Y32" s="247">
        <v>16</v>
      </c>
      <c r="Z32" s="247">
        <v>0</v>
      </c>
      <c r="AA32" s="247">
        <v>0</v>
      </c>
      <c r="AB32" s="247">
        <v>4</v>
      </c>
      <c r="AC32" s="247">
        <v>13</v>
      </c>
      <c r="AD32" s="497">
        <v>7</v>
      </c>
    </row>
    <row r="33" spans="1:30">
      <c r="A33" s="437" t="s">
        <v>411</v>
      </c>
      <c r="B33" s="167">
        <v>3</v>
      </c>
      <c r="C33" s="168">
        <v>18</v>
      </c>
      <c r="D33" s="168">
        <v>10</v>
      </c>
      <c r="E33" s="168">
        <v>6</v>
      </c>
      <c r="F33" s="168">
        <v>12</v>
      </c>
      <c r="G33" s="212">
        <v>12253.4</v>
      </c>
      <c r="H33" s="167">
        <v>2</v>
      </c>
      <c r="I33" s="168">
        <v>17</v>
      </c>
      <c r="J33" s="168">
        <v>9</v>
      </c>
      <c r="K33" s="168">
        <v>5</v>
      </c>
      <c r="L33" s="168">
        <v>12</v>
      </c>
      <c r="M33" s="168">
        <v>0</v>
      </c>
      <c r="N33" s="168">
        <v>9</v>
      </c>
      <c r="O33" s="168">
        <v>8</v>
      </c>
      <c r="P33" s="168">
        <v>0</v>
      </c>
      <c r="Q33" s="168">
        <v>2</v>
      </c>
      <c r="R33" s="168">
        <v>0</v>
      </c>
      <c r="S33" s="168">
        <v>15</v>
      </c>
      <c r="T33" s="170">
        <v>16794.98</v>
      </c>
      <c r="U33" s="247">
        <v>0</v>
      </c>
      <c r="V33" s="247">
        <v>0</v>
      </c>
      <c r="W33" s="247">
        <v>0</v>
      </c>
      <c r="X33" s="247">
        <v>0</v>
      </c>
      <c r="Y33" s="247">
        <v>0</v>
      </c>
      <c r="Z33" s="247">
        <v>0</v>
      </c>
      <c r="AA33" s="247">
        <v>0</v>
      </c>
      <c r="AB33" s="247">
        <v>2</v>
      </c>
      <c r="AC33" s="247">
        <v>17</v>
      </c>
      <c r="AD33" s="497">
        <v>9</v>
      </c>
    </row>
    <row r="34" spans="1:30">
      <c r="A34" s="437" t="s">
        <v>412</v>
      </c>
      <c r="B34" s="167">
        <v>0</v>
      </c>
      <c r="C34" s="168">
        <v>0</v>
      </c>
      <c r="D34" s="168">
        <v>0</v>
      </c>
      <c r="E34" s="168">
        <v>0</v>
      </c>
      <c r="F34" s="168">
        <v>0</v>
      </c>
      <c r="G34" s="212">
        <v>0</v>
      </c>
      <c r="H34" s="167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70">
        <v>0</v>
      </c>
      <c r="U34" s="247">
        <v>0</v>
      </c>
      <c r="V34" s="247">
        <v>0</v>
      </c>
      <c r="W34" s="247">
        <v>0</v>
      </c>
      <c r="X34" s="247">
        <v>0</v>
      </c>
      <c r="Y34" s="247">
        <v>0</v>
      </c>
      <c r="Z34" s="247">
        <v>0</v>
      </c>
      <c r="AA34" s="247">
        <v>0</v>
      </c>
      <c r="AB34" s="247">
        <v>0</v>
      </c>
      <c r="AC34" s="247">
        <v>0</v>
      </c>
      <c r="AD34" s="497">
        <v>0</v>
      </c>
    </row>
    <row r="35" spans="1:30" ht="13.5">
      <c r="A35" s="442" t="s">
        <v>413</v>
      </c>
      <c r="B35" s="171">
        <f>SUM(B26:B34)</f>
        <v>9</v>
      </c>
      <c r="C35" s="172">
        <f t="shared" ref="C35:AD35" si="2">SUM(C26:C34)</f>
        <v>34</v>
      </c>
      <c r="D35" s="172">
        <f t="shared" si="2"/>
        <v>20</v>
      </c>
      <c r="E35" s="172">
        <f t="shared" si="2"/>
        <v>8</v>
      </c>
      <c r="F35" s="172">
        <f t="shared" si="2"/>
        <v>26</v>
      </c>
      <c r="G35" s="213">
        <f t="shared" si="2"/>
        <v>58955.549999999996</v>
      </c>
      <c r="H35" s="171">
        <f t="shared" si="2"/>
        <v>7</v>
      </c>
      <c r="I35" s="172">
        <f t="shared" si="2"/>
        <v>32</v>
      </c>
      <c r="J35" s="172">
        <f t="shared" si="2"/>
        <v>18</v>
      </c>
      <c r="K35" s="172">
        <f t="shared" si="2"/>
        <v>7</v>
      </c>
      <c r="L35" s="172">
        <f t="shared" si="2"/>
        <v>25</v>
      </c>
      <c r="M35" s="172">
        <f t="shared" si="2"/>
        <v>0</v>
      </c>
      <c r="N35" s="172">
        <f t="shared" si="2"/>
        <v>21</v>
      </c>
      <c r="O35" s="172">
        <f t="shared" si="2"/>
        <v>11</v>
      </c>
      <c r="P35" s="172">
        <f t="shared" si="2"/>
        <v>3</v>
      </c>
      <c r="Q35" s="172">
        <f t="shared" si="2"/>
        <v>14</v>
      </c>
      <c r="R35" s="172">
        <f t="shared" si="2"/>
        <v>0</v>
      </c>
      <c r="S35" s="172">
        <f t="shared" si="2"/>
        <v>15</v>
      </c>
      <c r="T35" s="174">
        <f t="shared" si="2"/>
        <v>19100.43</v>
      </c>
      <c r="U35" s="172">
        <f t="shared" si="2"/>
        <v>3</v>
      </c>
      <c r="V35" s="172">
        <f t="shared" si="2"/>
        <v>14</v>
      </c>
      <c r="W35" s="172">
        <f t="shared" si="2"/>
        <v>9</v>
      </c>
      <c r="X35" s="172">
        <f t="shared" si="2"/>
        <v>12</v>
      </c>
      <c r="Y35" s="172">
        <f t="shared" si="2"/>
        <v>16</v>
      </c>
      <c r="Z35" s="172">
        <f t="shared" si="2"/>
        <v>2</v>
      </c>
      <c r="AA35" s="172">
        <f t="shared" si="2"/>
        <v>0</v>
      </c>
      <c r="AB35" s="172">
        <f t="shared" si="2"/>
        <v>7</v>
      </c>
      <c r="AC35" s="172">
        <f t="shared" si="2"/>
        <v>32</v>
      </c>
      <c r="AD35" s="195">
        <f t="shared" si="2"/>
        <v>18</v>
      </c>
    </row>
    <row r="36" spans="1:30">
      <c r="A36" s="437" t="s">
        <v>414</v>
      </c>
      <c r="B36" s="167">
        <v>3</v>
      </c>
      <c r="C36" s="168">
        <v>7</v>
      </c>
      <c r="D36" s="168">
        <v>2</v>
      </c>
      <c r="E36" s="168">
        <v>4</v>
      </c>
      <c r="F36" s="168">
        <v>3</v>
      </c>
      <c r="G36" s="212">
        <v>12698.48</v>
      </c>
      <c r="H36" s="167">
        <v>2</v>
      </c>
      <c r="I36" s="168">
        <v>2</v>
      </c>
      <c r="J36" s="168">
        <v>1</v>
      </c>
      <c r="K36" s="168">
        <v>2</v>
      </c>
      <c r="L36" s="168">
        <v>0</v>
      </c>
      <c r="M36" s="168">
        <v>0</v>
      </c>
      <c r="N36" s="168">
        <v>2</v>
      </c>
      <c r="O36" s="168">
        <v>0</v>
      </c>
      <c r="P36" s="168">
        <v>0</v>
      </c>
      <c r="Q36" s="168">
        <v>2</v>
      </c>
      <c r="R36" s="168">
        <v>0</v>
      </c>
      <c r="S36" s="168">
        <v>0</v>
      </c>
      <c r="T36" s="170">
        <v>6486.92</v>
      </c>
      <c r="U36" s="247">
        <v>0</v>
      </c>
      <c r="V36" s="247">
        <v>0</v>
      </c>
      <c r="W36" s="247">
        <v>0</v>
      </c>
      <c r="X36" s="247">
        <v>0</v>
      </c>
      <c r="Y36" s="247">
        <v>0</v>
      </c>
      <c r="Z36" s="247">
        <v>0</v>
      </c>
      <c r="AA36" s="247">
        <v>0</v>
      </c>
      <c r="AB36" s="247">
        <v>2</v>
      </c>
      <c r="AC36" s="247">
        <v>2</v>
      </c>
      <c r="AD36" s="497">
        <v>1</v>
      </c>
    </row>
    <row r="37" spans="1:30">
      <c r="A37" s="437" t="s">
        <v>415</v>
      </c>
      <c r="B37" s="167">
        <v>6</v>
      </c>
      <c r="C37" s="168">
        <v>69</v>
      </c>
      <c r="D37" s="168">
        <v>7</v>
      </c>
      <c r="E37" s="168">
        <v>14</v>
      </c>
      <c r="F37" s="168">
        <v>55</v>
      </c>
      <c r="G37" s="212">
        <v>49722.14</v>
      </c>
      <c r="H37" s="167">
        <v>4</v>
      </c>
      <c r="I37" s="168">
        <v>50</v>
      </c>
      <c r="J37" s="168">
        <v>4</v>
      </c>
      <c r="K37" s="168">
        <v>9</v>
      </c>
      <c r="L37" s="168">
        <v>41</v>
      </c>
      <c r="M37" s="168">
        <v>0</v>
      </c>
      <c r="N37" s="168">
        <v>45</v>
      </c>
      <c r="O37" s="168">
        <v>5</v>
      </c>
      <c r="P37" s="168">
        <v>41</v>
      </c>
      <c r="Q37" s="168">
        <v>9</v>
      </c>
      <c r="R37" s="168">
        <v>0</v>
      </c>
      <c r="S37" s="168">
        <v>0</v>
      </c>
      <c r="T37" s="170">
        <v>35383.64</v>
      </c>
      <c r="U37" s="247">
        <v>4</v>
      </c>
      <c r="V37" s="247">
        <v>47</v>
      </c>
      <c r="W37" s="247">
        <v>4</v>
      </c>
      <c r="X37" s="247">
        <v>32</v>
      </c>
      <c r="Y37" s="247">
        <v>15</v>
      </c>
      <c r="Z37" s="247">
        <v>25</v>
      </c>
      <c r="AA37" s="247">
        <v>0</v>
      </c>
      <c r="AB37" s="247">
        <v>1</v>
      </c>
      <c r="AC37" s="247">
        <v>18</v>
      </c>
      <c r="AD37" s="497">
        <v>1</v>
      </c>
    </row>
    <row r="38" spans="1:30">
      <c r="A38" s="437" t="s">
        <v>416</v>
      </c>
      <c r="B38" s="167">
        <v>2</v>
      </c>
      <c r="C38" s="168">
        <v>11</v>
      </c>
      <c r="D38" s="168">
        <v>1</v>
      </c>
      <c r="E38" s="168">
        <v>1</v>
      </c>
      <c r="F38" s="168">
        <v>10</v>
      </c>
      <c r="G38" s="212">
        <v>28885.43</v>
      </c>
      <c r="H38" s="167">
        <v>2</v>
      </c>
      <c r="I38" s="168">
        <v>11</v>
      </c>
      <c r="J38" s="168">
        <v>1</v>
      </c>
      <c r="K38" s="168">
        <v>1</v>
      </c>
      <c r="L38" s="168">
        <v>10</v>
      </c>
      <c r="M38" s="168">
        <v>0</v>
      </c>
      <c r="N38" s="168">
        <v>8</v>
      </c>
      <c r="O38" s="168">
        <v>3</v>
      </c>
      <c r="P38" s="168">
        <v>6</v>
      </c>
      <c r="Q38" s="168">
        <v>5</v>
      </c>
      <c r="R38" s="168">
        <v>0</v>
      </c>
      <c r="S38" s="168">
        <v>0</v>
      </c>
      <c r="T38" s="170">
        <v>14557.07</v>
      </c>
      <c r="U38" s="247">
        <v>1</v>
      </c>
      <c r="V38" s="247">
        <v>8</v>
      </c>
      <c r="W38" s="247">
        <v>3</v>
      </c>
      <c r="X38" s="247">
        <v>0</v>
      </c>
      <c r="Y38" s="247">
        <v>0</v>
      </c>
      <c r="Z38" s="247">
        <v>1</v>
      </c>
      <c r="AA38" s="247">
        <v>1</v>
      </c>
      <c r="AB38" s="247">
        <v>2</v>
      </c>
      <c r="AC38" s="247">
        <v>10</v>
      </c>
      <c r="AD38" s="497">
        <v>1</v>
      </c>
    </row>
    <row r="39" spans="1:30">
      <c r="A39" s="437" t="s">
        <v>417</v>
      </c>
      <c r="B39" s="167">
        <v>6</v>
      </c>
      <c r="C39" s="168">
        <v>30</v>
      </c>
      <c r="D39" s="168">
        <v>24</v>
      </c>
      <c r="E39" s="168">
        <v>22</v>
      </c>
      <c r="F39" s="168">
        <v>8</v>
      </c>
      <c r="G39" s="212">
        <v>28000.74</v>
      </c>
      <c r="H39" s="167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70">
        <v>0</v>
      </c>
      <c r="U39" s="247">
        <v>4</v>
      </c>
      <c r="V39" s="247">
        <v>22</v>
      </c>
      <c r="W39" s="247">
        <v>20</v>
      </c>
      <c r="X39" s="247">
        <v>0</v>
      </c>
      <c r="Y39" s="247">
        <v>30</v>
      </c>
      <c r="Z39" s="247">
        <v>0</v>
      </c>
      <c r="AA39" s="247">
        <v>0</v>
      </c>
      <c r="AB39" s="247">
        <v>3</v>
      </c>
      <c r="AC39" s="247">
        <v>13</v>
      </c>
      <c r="AD39" s="497">
        <v>8</v>
      </c>
    </row>
    <row r="40" spans="1:30">
      <c r="A40" s="437" t="s">
        <v>418</v>
      </c>
      <c r="B40" s="167">
        <v>0</v>
      </c>
      <c r="C40" s="168">
        <v>0</v>
      </c>
      <c r="D40" s="168">
        <v>0</v>
      </c>
      <c r="E40" s="168">
        <v>0</v>
      </c>
      <c r="F40" s="168">
        <v>0</v>
      </c>
      <c r="G40" s="212">
        <v>0</v>
      </c>
      <c r="H40" s="167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70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497">
        <v>0</v>
      </c>
    </row>
    <row r="41" spans="1:30">
      <c r="A41" s="437" t="s">
        <v>419</v>
      </c>
      <c r="B41" s="167">
        <v>2</v>
      </c>
      <c r="C41" s="168">
        <v>12</v>
      </c>
      <c r="D41" s="168">
        <v>0</v>
      </c>
      <c r="E41" s="168">
        <v>12</v>
      </c>
      <c r="F41" s="168">
        <v>0</v>
      </c>
      <c r="G41" s="212">
        <v>41961.440000000002</v>
      </c>
      <c r="H41" s="167">
        <v>2</v>
      </c>
      <c r="I41" s="168">
        <v>12</v>
      </c>
      <c r="J41" s="168">
        <v>0</v>
      </c>
      <c r="K41" s="168">
        <v>12</v>
      </c>
      <c r="L41" s="168">
        <v>0</v>
      </c>
      <c r="M41" s="168">
        <v>0</v>
      </c>
      <c r="N41" s="168">
        <v>12</v>
      </c>
      <c r="O41" s="168">
        <v>0</v>
      </c>
      <c r="P41" s="168">
        <v>11</v>
      </c>
      <c r="Q41" s="168">
        <v>0</v>
      </c>
      <c r="R41" s="168">
        <v>0</v>
      </c>
      <c r="S41" s="168">
        <v>1</v>
      </c>
      <c r="T41" s="170">
        <v>41961.440000000002</v>
      </c>
      <c r="U41" s="247">
        <v>2</v>
      </c>
      <c r="V41" s="247">
        <v>14</v>
      </c>
      <c r="W41" s="247">
        <v>0</v>
      </c>
      <c r="X41" s="247">
        <v>0</v>
      </c>
      <c r="Y41" s="247">
        <v>10</v>
      </c>
      <c r="Z41" s="247">
        <v>0</v>
      </c>
      <c r="AA41" s="247">
        <v>2</v>
      </c>
      <c r="AB41" s="247">
        <v>2</v>
      </c>
      <c r="AC41" s="247">
        <v>10</v>
      </c>
      <c r="AD41" s="497">
        <v>0</v>
      </c>
    </row>
    <row r="42" spans="1:30">
      <c r="A42" s="437" t="s">
        <v>420</v>
      </c>
      <c r="B42" s="167">
        <v>3</v>
      </c>
      <c r="C42" s="168">
        <v>7</v>
      </c>
      <c r="D42" s="168">
        <v>7</v>
      </c>
      <c r="E42" s="168">
        <v>2</v>
      </c>
      <c r="F42" s="168">
        <v>5</v>
      </c>
      <c r="G42" s="212">
        <v>8983.61</v>
      </c>
      <c r="H42" s="167">
        <v>3</v>
      </c>
      <c r="I42" s="168">
        <v>7</v>
      </c>
      <c r="J42" s="168">
        <v>7</v>
      </c>
      <c r="K42" s="168">
        <v>2</v>
      </c>
      <c r="L42" s="168">
        <v>5</v>
      </c>
      <c r="M42" s="168">
        <v>0</v>
      </c>
      <c r="N42" s="168">
        <v>5</v>
      </c>
      <c r="O42" s="168">
        <v>2</v>
      </c>
      <c r="P42" s="168">
        <v>3</v>
      </c>
      <c r="Q42" s="168">
        <v>4</v>
      </c>
      <c r="R42" s="168">
        <v>0</v>
      </c>
      <c r="S42" s="168">
        <v>0</v>
      </c>
      <c r="T42" s="170">
        <v>4420.75</v>
      </c>
      <c r="U42" s="247">
        <v>0</v>
      </c>
      <c r="V42" s="247">
        <v>1</v>
      </c>
      <c r="W42" s="247">
        <v>1</v>
      </c>
      <c r="X42" s="247">
        <v>0</v>
      </c>
      <c r="Y42" s="247">
        <v>0</v>
      </c>
      <c r="Z42" s="247">
        <v>5</v>
      </c>
      <c r="AA42" s="247">
        <v>1</v>
      </c>
      <c r="AB42" s="247">
        <v>3</v>
      </c>
      <c r="AC42" s="247">
        <v>6</v>
      </c>
      <c r="AD42" s="497">
        <v>6</v>
      </c>
    </row>
    <row r="43" spans="1:30" ht="13.5">
      <c r="A43" s="442" t="s">
        <v>421</v>
      </c>
      <c r="B43" s="171">
        <f>SUM(B36:B42)</f>
        <v>22</v>
      </c>
      <c r="C43" s="172">
        <f t="shared" ref="C43:AD43" si="3">SUM(C36:C42)</f>
        <v>136</v>
      </c>
      <c r="D43" s="172">
        <f t="shared" si="3"/>
        <v>41</v>
      </c>
      <c r="E43" s="172">
        <f t="shared" si="3"/>
        <v>55</v>
      </c>
      <c r="F43" s="172">
        <f t="shared" si="3"/>
        <v>81</v>
      </c>
      <c r="G43" s="213">
        <f t="shared" si="3"/>
        <v>170251.83999999997</v>
      </c>
      <c r="H43" s="171">
        <f t="shared" si="3"/>
        <v>13</v>
      </c>
      <c r="I43" s="172">
        <f t="shared" si="3"/>
        <v>82</v>
      </c>
      <c r="J43" s="172">
        <f t="shared" si="3"/>
        <v>13</v>
      </c>
      <c r="K43" s="172">
        <f t="shared" si="3"/>
        <v>26</v>
      </c>
      <c r="L43" s="172">
        <f t="shared" si="3"/>
        <v>56</v>
      </c>
      <c r="M43" s="172">
        <f t="shared" si="3"/>
        <v>0</v>
      </c>
      <c r="N43" s="172">
        <f t="shared" si="3"/>
        <v>72</v>
      </c>
      <c r="O43" s="172">
        <f t="shared" si="3"/>
        <v>10</v>
      </c>
      <c r="P43" s="172">
        <f t="shared" si="3"/>
        <v>61</v>
      </c>
      <c r="Q43" s="172">
        <f t="shared" si="3"/>
        <v>20</v>
      </c>
      <c r="R43" s="172">
        <f t="shared" si="3"/>
        <v>0</v>
      </c>
      <c r="S43" s="172">
        <f t="shared" si="3"/>
        <v>1</v>
      </c>
      <c r="T43" s="174">
        <f t="shared" si="3"/>
        <v>102809.82</v>
      </c>
      <c r="U43" s="172">
        <f t="shared" si="3"/>
        <v>11</v>
      </c>
      <c r="V43" s="172">
        <f t="shared" si="3"/>
        <v>92</v>
      </c>
      <c r="W43" s="172">
        <f t="shared" si="3"/>
        <v>28</v>
      </c>
      <c r="X43" s="172">
        <f t="shared" si="3"/>
        <v>32</v>
      </c>
      <c r="Y43" s="172">
        <f t="shared" si="3"/>
        <v>55</v>
      </c>
      <c r="Z43" s="172">
        <f t="shared" si="3"/>
        <v>31</v>
      </c>
      <c r="AA43" s="172">
        <f t="shared" si="3"/>
        <v>4</v>
      </c>
      <c r="AB43" s="172">
        <f t="shared" si="3"/>
        <v>13</v>
      </c>
      <c r="AC43" s="172">
        <f t="shared" si="3"/>
        <v>59</v>
      </c>
      <c r="AD43" s="195">
        <f t="shared" si="3"/>
        <v>17</v>
      </c>
    </row>
    <row r="44" spans="1:30">
      <c r="A44" s="437" t="s">
        <v>422</v>
      </c>
      <c r="B44" s="167">
        <v>0</v>
      </c>
      <c r="C44" s="168">
        <v>0</v>
      </c>
      <c r="D44" s="168">
        <v>0</v>
      </c>
      <c r="E44" s="168">
        <v>0</v>
      </c>
      <c r="F44" s="168">
        <v>0</v>
      </c>
      <c r="G44" s="212">
        <v>0</v>
      </c>
      <c r="H44" s="167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70">
        <v>0</v>
      </c>
      <c r="U44" s="247">
        <v>0</v>
      </c>
      <c r="V44" s="247">
        <v>0</v>
      </c>
      <c r="W44" s="247">
        <v>0</v>
      </c>
      <c r="X44" s="247">
        <v>0</v>
      </c>
      <c r="Y44" s="247">
        <v>0</v>
      </c>
      <c r="Z44" s="247">
        <v>0</v>
      </c>
      <c r="AA44" s="247">
        <v>0</v>
      </c>
      <c r="AB44" s="247">
        <v>0</v>
      </c>
      <c r="AC44" s="247">
        <v>0</v>
      </c>
      <c r="AD44" s="497">
        <v>0</v>
      </c>
    </row>
    <row r="45" spans="1:30">
      <c r="A45" s="437" t="s">
        <v>423</v>
      </c>
      <c r="B45" s="167">
        <v>0</v>
      </c>
      <c r="C45" s="168">
        <v>0</v>
      </c>
      <c r="D45" s="168">
        <v>0</v>
      </c>
      <c r="E45" s="168">
        <v>0</v>
      </c>
      <c r="F45" s="168">
        <v>0</v>
      </c>
      <c r="G45" s="212">
        <v>0</v>
      </c>
      <c r="H45" s="167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70">
        <v>0</v>
      </c>
      <c r="U45" s="247">
        <v>0</v>
      </c>
      <c r="V45" s="247">
        <v>0</v>
      </c>
      <c r="W45" s="247">
        <v>0</v>
      </c>
      <c r="X45" s="247">
        <v>0</v>
      </c>
      <c r="Y45" s="247">
        <v>0</v>
      </c>
      <c r="Z45" s="247">
        <v>0</v>
      </c>
      <c r="AA45" s="247">
        <v>0</v>
      </c>
      <c r="AB45" s="247">
        <v>0</v>
      </c>
      <c r="AC45" s="247">
        <v>0</v>
      </c>
      <c r="AD45" s="497">
        <v>0</v>
      </c>
    </row>
    <row r="46" spans="1:30">
      <c r="A46" s="437" t="s">
        <v>424</v>
      </c>
      <c r="B46" s="167">
        <v>0</v>
      </c>
      <c r="C46" s="168">
        <v>0</v>
      </c>
      <c r="D46" s="168">
        <v>0</v>
      </c>
      <c r="E46" s="168">
        <v>0</v>
      </c>
      <c r="F46" s="168">
        <v>0</v>
      </c>
      <c r="G46" s="212">
        <v>0</v>
      </c>
      <c r="H46" s="167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70">
        <v>0</v>
      </c>
      <c r="U46" s="247">
        <v>0</v>
      </c>
      <c r="V46" s="247">
        <v>0</v>
      </c>
      <c r="W46" s="247">
        <v>0</v>
      </c>
      <c r="X46" s="247">
        <v>0</v>
      </c>
      <c r="Y46" s="247">
        <v>0</v>
      </c>
      <c r="Z46" s="247">
        <v>0</v>
      </c>
      <c r="AA46" s="247">
        <v>0</v>
      </c>
      <c r="AB46" s="247">
        <v>0</v>
      </c>
      <c r="AC46" s="247">
        <v>0</v>
      </c>
      <c r="AD46" s="497">
        <v>0</v>
      </c>
    </row>
    <row r="47" spans="1:30">
      <c r="A47" s="437" t="s">
        <v>425</v>
      </c>
      <c r="B47" s="167">
        <v>0</v>
      </c>
      <c r="C47" s="168">
        <v>0</v>
      </c>
      <c r="D47" s="168">
        <v>0</v>
      </c>
      <c r="E47" s="168">
        <v>0</v>
      </c>
      <c r="F47" s="168">
        <v>0</v>
      </c>
      <c r="G47" s="212">
        <v>0</v>
      </c>
      <c r="H47" s="167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70">
        <v>0</v>
      </c>
      <c r="U47" s="247">
        <v>0</v>
      </c>
      <c r="V47" s="247">
        <v>0</v>
      </c>
      <c r="W47" s="247">
        <v>0</v>
      </c>
      <c r="X47" s="247">
        <v>0</v>
      </c>
      <c r="Y47" s="247">
        <v>0</v>
      </c>
      <c r="Z47" s="247">
        <v>0</v>
      </c>
      <c r="AA47" s="247">
        <v>0</v>
      </c>
      <c r="AB47" s="247">
        <v>0</v>
      </c>
      <c r="AC47" s="247">
        <v>0</v>
      </c>
      <c r="AD47" s="497">
        <v>0</v>
      </c>
    </row>
    <row r="48" spans="1:30">
      <c r="A48" s="437" t="s">
        <v>426</v>
      </c>
      <c r="B48" s="167">
        <v>0</v>
      </c>
      <c r="C48" s="168">
        <v>0</v>
      </c>
      <c r="D48" s="168">
        <v>0</v>
      </c>
      <c r="E48" s="168">
        <v>0</v>
      </c>
      <c r="F48" s="168">
        <v>0</v>
      </c>
      <c r="G48" s="212">
        <v>0</v>
      </c>
      <c r="H48" s="167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70">
        <v>0</v>
      </c>
      <c r="U48" s="247">
        <v>0</v>
      </c>
      <c r="V48" s="247">
        <v>0</v>
      </c>
      <c r="W48" s="247">
        <v>0</v>
      </c>
      <c r="X48" s="247">
        <v>0</v>
      </c>
      <c r="Y48" s="247">
        <v>0</v>
      </c>
      <c r="Z48" s="247">
        <v>0</v>
      </c>
      <c r="AA48" s="247">
        <v>0</v>
      </c>
      <c r="AB48" s="247">
        <v>0</v>
      </c>
      <c r="AC48" s="247">
        <v>0</v>
      </c>
      <c r="AD48" s="497">
        <v>0</v>
      </c>
    </row>
    <row r="49" spans="1:30">
      <c r="A49" s="437" t="s">
        <v>427</v>
      </c>
      <c r="B49" s="167">
        <v>1</v>
      </c>
      <c r="C49" s="168">
        <v>5</v>
      </c>
      <c r="D49" s="168">
        <v>1</v>
      </c>
      <c r="E49" s="168">
        <v>0</v>
      </c>
      <c r="F49" s="168">
        <v>5</v>
      </c>
      <c r="G49" s="212">
        <v>11630.88</v>
      </c>
      <c r="H49" s="167">
        <v>1</v>
      </c>
      <c r="I49" s="168">
        <v>5</v>
      </c>
      <c r="J49" s="168">
        <v>1</v>
      </c>
      <c r="K49" s="168">
        <v>0</v>
      </c>
      <c r="L49" s="168">
        <v>5</v>
      </c>
      <c r="M49" s="168">
        <v>0</v>
      </c>
      <c r="N49" s="168">
        <v>4</v>
      </c>
      <c r="O49" s="168">
        <v>1</v>
      </c>
      <c r="P49" s="168">
        <v>2</v>
      </c>
      <c r="Q49" s="168">
        <v>1</v>
      </c>
      <c r="R49" s="168">
        <v>0</v>
      </c>
      <c r="S49" s="168">
        <v>2</v>
      </c>
      <c r="T49" s="170">
        <v>3977.19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247">
        <v>5</v>
      </c>
      <c r="AA49" s="247">
        <v>0</v>
      </c>
      <c r="AB49" s="247">
        <v>1</v>
      </c>
      <c r="AC49" s="247">
        <v>5</v>
      </c>
      <c r="AD49" s="497">
        <v>1</v>
      </c>
    </row>
    <row r="50" spans="1:30">
      <c r="A50" s="437" t="s">
        <v>428</v>
      </c>
      <c r="B50" s="167">
        <v>0</v>
      </c>
      <c r="C50" s="168">
        <v>0</v>
      </c>
      <c r="D50" s="168">
        <v>0</v>
      </c>
      <c r="E50" s="168">
        <v>0</v>
      </c>
      <c r="F50" s="168">
        <v>0</v>
      </c>
      <c r="G50" s="212">
        <v>0</v>
      </c>
      <c r="H50" s="167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70">
        <v>0</v>
      </c>
      <c r="U50" s="247">
        <v>0</v>
      </c>
      <c r="V50" s="247">
        <v>0</v>
      </c>
      <c r="W50" s="247">
        <v>0</v>
      </c>
      <c r="X50" s="247">
        <v>0</v>
      </c>
      <c r="Y50" s="247">
        <v>0</v>
      </c>
      <c r="Z50" s="247">
        <v>0</v>
      </c>
      <c r="AA50" s="247">
        <v>0</v>
      </c>
      <c r="AB50" s="247">
        <v>0</v>
      </c>
      <c r="AC50" s="247">
        <v>0</v>
      </c>
      <c r="AD50" s="497">
        <v>0</v>
      </c>
    </row>
    <row r="51" spans="1:30">
      <c r="A51" s="437" t="s">
        <v>429</v>
      </c>
      <c r="B51" s="167">
        <v>2</v>
      </c>
      <c r="C51" s="168">
        <v>5</v>
      </c>
      <c r="D51" s="168">
        <v>2</v>
      </c>
      <c r="E51" s="168">
        <v>5</v>
      </c>
      <c r="F51" s="168">
        <v>0</v>
      </c>
      <c r="G51" s="212">
        <v>24595.199999999997</v>
      </c>
      <c r="H51" s="167">
        <v>1</v>
      </c>
      <c r="I51" s="168">
        <v>2</v>
      </c>
      <c r="J51" s="168">
        <v>1</v>
      </c>
      <c r="K51" s="168">
        <v>2</v>
      </c>
      <c r="L51" s="168">
        <v>0</v>
      </c>
      <c r="M51" s="168">
        <v>0</v>
      </c>
      <c r="N51" s="168">
        <v>2</v>
      </c>
      <c r="O51" s="168">
        <v>0</v>
      </c>
      <c r="P51" s="168">
        <v>0</v>
      </c>
      <c r="Q51" s="168">
        <v>0</v>
      </c>
      <c r="R51" s="168">
        <v>0</v>
      </c>
      <c r="S51" s="168">
        <v>2</v>
      </c>
      <c r="T51" s="170">
        <v>1134.8800000000001</v>
      </c>
      <c r="U51" s="247">
        <v>0</v>
      </c>
      <c r="V51" s="247">
        <v>0</v>
      </c>
      <c r="W51" s="247">
        <v>0</v>
      </c>
      <c r="X51" s="247">
        <v>0</v>
      </c>
      <c r="Y51" s="247">
        <v>0</v>
      </c>
      <c r="Z51" s="247">
        <v>0</v>
      </c>
      <c r="AA51" s="247">
        <v>0</v>
      </c>
      <c r="AB51" s="247">
        <v>1</v>
      </c>
      <c r="AC51" s="247">
        <v>2</v>
      </c>
      <c r="AD51" s="497">
        <v>1</v>
      </c>
    </row>
    <row r="52" spans="1:30">
      <c r="A52" s="437" t="s">
        <v>430</v>
      </c>
      <c r="B52" s="167">
        <v>0</v>
      </c>
      <c r="C52" s="168">
        <v>0</v>
      </c>
      <c r="D52" s="168">
        <v>0</v>
      </c>
      <c r="E52" s="168">
        <v>0</v>
      </c>
      <c r="F52" s="168">
        <v>0</v>
      </c>
      <c r="G52" s="212">
        <v>0</v>
      </c>
      <c r="H52" s="167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70">
        <v>0</v>
      </c>
      <c r="U52" s="247">
        <v>0</v>
      </c>
      <c r="V52" s="247">
        <v>0</v>
      </c>
      <c r="W52" s="247">
        <v>0</v>
      </c>
      <c r="X52" s="247">
        <v>0</v>
      </c>
      <c r="Y52" s="247">
        <v>0</v>
      </c>
      <c r="Z52" s="247">
        <v>0</v>
      </c>
      <c r="AA52" s="247">
        <v>0</v>
      </c>
      <c r="AB52" s="247">
        <v>0</v>
      </c>
      <c r="AC52" s="247">
        <v>0</v>
      </c>
      <c r="AD52" s="497">
        <v>0</v>
      </c>
    </row>
    <row r="53" spans="1:30">
      <c r="A53" s="437" t="s">
        <v>431</v>
      </c>
      <c r="B53" s="167">
        <v>0</v>
      </c>
      <c r="C53" s="168">
        <v>0</v>
      </c>
      <c r="D53" s="168">
        <v>0</v>
      </c>
      <c r="E53" s="168">
        <v>0</v>
      </c>
      <c r="F53" s="168">
        <v>0</v>
      </c>
      <c r="G53" s="212">
        <v>0</v>
      </c>
      <c r="H53" s="167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70">
        <v>0</v>
      </c>
      <c r="U53" s="247">
        <v>0</v>
      </c>
      <c r="V53" s="247">
        <v>0</v>
      </c>
      <c r="W53" s="247">
        <v>0</v>
      </c>
      <c r="X53" s="247">
        <v>0</v>
      </c>
      <c r="Y53" s="247">
        <v>0</v>
      </c>
      <c r="Z53" s="247">
        <v>0</v>
      </c>
      <c r="AA53" s="247">
        <v>0</v>
      </c>
      <c r="AB53" s="247">
        <v>0</v>
      </c>
      <c r="AC53" s="247">
        <v>0</v>
      </c>
      <c r="AD53" s="497">
        <v>0</v>
      </c>
    </row>
    <row r="54" spans="1:30">
      <c r="A54" s="437" t="s">
        <v>432</v>
      </c>
      <c r="B54" s="167">
        <v>1</v>
      </c>
      <c r="C54" s="168">
        <v>7</v>
      </c>
      <c r="D54" s="168">
        <v>2</v>
      </c>
      <c r="E54" s="168">
        <v>2</v>
      </c>
      <c r="F54" s="168">
        <v>5</v>
      </c>
      <c r="G54" s="212">
        <v>24478.560000000001</v>
      </c>
      <c r="H54" s="167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70">
        <v>0</v>
      </c>
      <c r="U54" s="247">
        <v>2</v>
      </c>
      <c r="V54" s="247">
        <v>9</v>
      </c>
      <c r="W54" s="247">
        <v>2</v>
      </c>
      <c r="X54" s="247">
        <v>0</v>
      </c>
      <c r="Y54" s="247">
        <v>0</v>
      </c>
      <c r="Z54" s="247">
        <v>0</v>
      </c>
      <c r="AA54" s="247">
        <v>0</v>
      </c>
      <c r="AB54" s="247">
        <v>0</v>
      </c>
      <c r="AC54" s="247">
        <v>0</v>
      </c>
      <c r="AD54" s="497">
        <v>0</v>
      </c>
    </row>
    <row r="55" spans="1:30" ht="13.5">
      <c r="A55" s="442" t="s">
        <v>433</v>
      </c>
      <c r="B55" s="171">
        <f>SUM(B44:B54)</f>
        <v>4</v>
      </c>
      <c r="C55" s="172">
        <f t="shared" ref="C55:AD55" si="4">SUM(C44:C54)</f>
        <v>17</v>
      </c>
      <c r="D55" s="172">
        <f t="shared" si="4"/>
        <v>5</v>
      </c>
      <c r="E55" s="172">
        <f t="shared" si="4"/>
        <v>7</v>
      </c>
      <c r="F55" s="172">
        <f t="shared" si="4"/>
        <v>10</v>
      </c>
      <c r="G55" s="213">
        <f t="shared" si="4"/>
        <v>60704.639999999999</v>
      </c>
      <c r="H55" s="171">
        <f t="shared" si="4"/>
        <v>2</v>
      </c>
      <c r="I55" s="172">
        <f t="shared" si="4"/>
        <v>7</v>
      </c>
      <c r="J55" s="172">
        <f t="shared" si="4"/>
        <v>2</v>
      </c>
      <c r="K55" s="172">
        <f t="shared" si="4"/>
        <v>2</v>
      </c>
      <c r="L55" s="172">
        <f t="shared" si="4"/>
        <v>5</v>
      </c>
      <c r="M55" s="172">
        <f t="shared" si="4"/>
        <v>0</v>
      </c>
      <c r="N55" s="172">
        <f t="shared" si="4"/>
        <v>6</v>
      </c>
      <c r="O55" s="172">
        <f t="shared" si="4"/>
        <v>1</v>
      </c>
      <c r="P55" s="172">
        <f t="shared" si="4"/>
        <v>2</v>
      </c>
      <c r="Q55" s="172">
        <f t="shared" si="4"/>
        <v>1</v>
      </c>
      <c r="R55" s="172">
        <f t="shared" si="4"/>
        <v>0</v>
      </c>
      <c r="S55" s="172">
        <f t="shared" si="4"/>
        <v>4</v>
      </c>
      <c r="T55" s="174">
        <f t="shared" si="4"/>
        <v>5112.07</v>
      </c>
      <c r="U55" s="172">
        <f t="shared" si="4"/>
        <v>2</v>
      </c>
      <c r="V55" s="172">
        <f t="shared" si="4"/>
        <v>9</v>
      </c>
      <c r="W55" s="172">
        <f t="shared" si="4"/>
        <v>2</v>
      </c>
      <c r="X55" s="172">
        <f t="shared" si="4"/>
        <v>0</v>
      </c>
      <c r="Y55" s="172">
        <f t="shared" si="4"/>
        <v>0</v>
      </c>
      <c r="Z55" s="172">
        <f t="shared" si="4"/>
        <v>5</v>
      </c>
      <c r="AA55" s="172">
        <f t="shared" si="4"/>
        <v>0</v>
      </c>
      <c r="AB55" s="172">
        <f t="shared" si="4"/>
        <v>2</v>
      </c>
      <c r="AC55" s="172">
        <f t="shared" si="4"/>
        <v>7</v>
      </c>
      <c r="AD55" s="195">
        <f t="shared" si="4"/>
        <v>2</v>
      </c>
    </row>
    <row r="56" spans="1:30">
      <c r="A56" s="437" t="s">
        <v>434</v>
      </c>
      <c r="B56" s="167">
        <v>16</v>
      </c>
      <c r="C56" s="168">
        <v>56</v>
      </c>
      <c r="D56" s="168">
        <v>20</v>
      </c>
      <c r="E56" s="168">
        <v>11</v>
      </c>
      <c r="F56" s="168">
        <v>45</v>
      </c>
      <c r="G56" s="212">
        <v>124311.09</v>
      </c>
      <c r="H56" s="167">
        <v>11</v>
      </c>
      <c r="I56" s="168">
        <v>50</v>
      </c>
      <c r="J56" s="168">
        <v>18</v>
      </c>
      <c r="K56" s="168">
        <v>8</v>
      </c>
      <c r="L56" s="168">
        <v>42</v>
      </c>
      <c r="M56" s="168">
        <v>6</v>
      </c>
      <c r="N56" s="168">
        <v>39</v>
      </c>
      <c r="O56" s="168">
        <v>5</v>
      </c>
      <c r="P56" s="168">
        <v>37</v>
      </c>
      <c r="Q56" s="168">
        <v>11</v>
      </c>
      <c r="R56" s="168">
        <v>0</v>
      </c>
      <c r="S56" s="168">
        <v>2</v>
      </c>
      <c r="T56" s="170">
        <v>110980.91</v>
      </c>
      <c r="U56" s="247">
        <v>9</v>
      </c>
      <c r="V56" s="247">
        <v>37</v>
      </c>
      <c r="W56" s="247">
        <v>17</v>
      </c>
      <c r="X56" s="247">
        <v>15</v>
      </c>
      <c r="Y56" s="247">
        <v>15</v>
      </c>
      <c r="Z56" s="247">
        <v>0</v>
      </c>
      <c r="AA56" s="247">
        <v>0</v>
      </c>
      <c r="AB56" s="247">
        <v>10</v>
      </c>
      <c r="AC56" s="247">
        <v>49</v>
      </c>
      <c r="AD56" s="497">
        <v>17</v>
      </c>
    </row>
    <row r="57" spans="1:30">
      <c r="A57" s="437" t="s">
        <v>435</v>
      </c>
      <c r="B57" s="167">
        <v>1</v>
      </c>
      <c r="C57" s="168">
        <v>2</v>
      </c>
      <c r="D57" s="168">
        <v>2</v>
      </c>
      <c r="E57" s="168">
        <v>1</v>
      </c>
      <c r="F57" s="168">
        <v>1</v>
      </c>
      <c r="G57" s="212">
        <v>6354</v>
      </c>
      <c r="H57" s="167">
        <v>1</v>
      </c>
      <c r="I57" s="168">
        <v>2</v>
      </c>
      <c r="J57" s="168">
        <v>2</v>
      </c>
      <c r="K57" s="168">
        <v>1</v>
      </c>
      <c r="L57" s="168">
        <v>1</v>
      </c>
      <c r="M57" s="168">
        <v>0</v>
      </c>
      <c r="N57" s="168">
        <v>2</v>
      </c>
      <c r="O57" s="168">
        <v>0</v>
      </c>
      <c r="P57" s="168">
        <v>2</v>
      </c>
      <c r="Q57" s="168">
        <v>0</v>
      </c>
      <c r="R57" s="168">
        <v>0</v>
      </c>
      <c r="S57" s="168">
        <v>0</v>
      </c>
      <c r="T57" s="170">
        <v>0</v>
      </c>
      <c r="U57" s="247">
        <v>0</v>
      </c>
      <c r="V57" s="247">
        <v>0</v>
      </c>
      <c r="W57" s="247">
        <v>0</v>
      </c>
      <c r="X57" s="247">
        <v>0</v>
      </c>
      <c r="Y57" s="247">
        <v>0</v>
      </c>
      <c r="Z57" s="247">
        <v>0</v>
      </c>
      <c r="AA57" s="247">
        <v>0</v>
      </c>
      <c r="AB57" s="247">
        <v>1</v>
      </c>
      <c r="AC57" s="247">
        <v>2</v>
      </c>
      <c r="AD57" s="497">
        <v>2</v>
      </c>
    </row>
    <row r="58" spans="1:30">
      <c r="A58" s="437" t="s">
        <v>436</v>
      </c>
      <c r="B58" s="167">
        <v>0</v>
      </c>
      <c r="C58" s="168">
        <v>0</v>
      </c>
      <c r="D58" s="168">
        <v>0</v>
      </c>
      <c r="E58" s="168">
        <v>0</v>
      </c>
      <c r="F58" s="168">
        <v>0</v>
      </c>
      <c r="G58" s="212">
        <v>0</v>
      </c>
      <c r="H58" s="167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70">
        <v>0</v>
      </c>
      <c r="U58" s="247">
        <v>0</v>
      </c>
      <c r="V58" s="247">
        <v>0</v>
      </c>
      <c r="W58" s="247">
        <v>0</v>
      </c>
      <c r="X58" s="247">
        <v>0</v>
      </c>
      <c r="Y58" s="247">
        <v>0</v>
      </c>
      <c r="Z58" s="247">
        <v>0</v>
      </c>
      <c r="AA58" s="247">
        <v>0</v>
      </c>
      <c r="AB58" s="247">
        <v>0</v>
      </c>
      <c r="AC58" s="247">
        <v>0</v>
      </c>
      <c r="AD58" s="497">
        <v>0</v>
      </c>
    </row>
    <row r="59" spans="1:30">
      <c r="A59" s="437" t="s">
        <v>437</v>
      </c>
      <c r="B59" s="167">
        <v>0</v>
      </c>
      <c r="C59" s="168">
        <v>0</v>
      </c>
      <c r="D59" s="168">
        <v>0</v>
      </c>
      <c r="E59" s="168">
        <v>0</v>
      </c>
      <c r="F59" s="168">
        <v>0</v>
      </c>
      <c r="G59" s="212">
        <v>0</v>
      </c>
      <c r="H59" s="167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70">
        <v>0</v>
      </c>
      <c r="U59" s="247">
        <v>0</v>
      </c>
      <c r="V59" s="247">
        <v>0</v>
      </c>
      <c r="W59" s="247">
        <v>0</v>
      </c>
      <c r="X59" s="247">
        <v>0</v>
      </c>
      <c r="Y59" s="247">
        <v>0</v>
      </c>
      <c r="Z59" s="247">
        <v>0</v>
      </c>
      <c r="AA59" s="247">
        <v>0</v>
      </c>
      <c r="AB59" s="247">
        <v>0</v>
      </c>
      <c r="AC59" s="247">
        <v>0</v>
      </c>
      <c r="AD59" s="497">
        <v>0</v>
      </c>
    </row>
    <row r="60" spans="1:30">
      <c r="A60" s="437" t="s">
        <v>438</v>
      </c>
      <c r="B60" s="167">
        <v>0</v>
      </c>
      <c r="C60" s="168">
        <v>0</v>
      </c>
      <c r="D60" s="168">
        <v>0</v>
      </c>
      <c r="E60" s="168">
        <v>0</v>
      </c>
      <c r="F60" s="168">
        <v>0</v>
      </c>
      <c r="G60" s="212">
        <v>0</v>
      </c>
      <c r="H60" s="167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70">
        <v>0</v>
      </c>
      <c r="U60" s="247">
        <v>0</v>
      </c>
      <c r="V60" s="247">
        <v>0</v>
      </c>
      <c r="W60" s="247">
        <v>0</v>
      </c>
      <c r="X60" s="247">
        <v>0</v>
      </c>
      <c r="Y60" s="247">
        <v>0</v>
      </c>
      <c r="Z60" s="247">
        <v>0</v>
      </c>
      <c r="AA60" s="247">
        <v>0</v>
      </c>
      <c r="AB60" s="247">
        <v>0</v>
      </c>
      <c r="AC60" s="247">
        <v>0</v>
      </c>
      <c r="AD60" s="497">
        <v>0</v>
      </c>
    </row>
    <row r="61" spans="1:30">
      <c r="A61" s="437" t="s">
        <v>439</v>
      </c>
      <c r="B61" s="167">
        <v>0</v>
      </c>
      <c r="C61" s="168">
        <v>0</v>
      </c>
      <c r="D61" s="168">
        <v>0</v>
      </c>
      <c r="E61" s="168">
        <v>0</v>
      </c>
      <c r="F61" s="168">
        <v>0</v>
      </c>
      <c r="G61" s="212">
        <v>0</v>
      </c>
      <c r="H61" s="167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70">
        <v>0</v>
      </c>
      <c r="U61" s="247">
        <v>0</v>
      </c>
      <c r="V61" s="247">
        <v>0</v>
      </c>
      <c r="W61" s="247">
        <v>0</v>
      </c>
      <c r="X61" s="247">
        <v>0</v>
      </c>
      <c r="Y61" s="247">
        <v>0</v>
      </c>
      <c r="Z61" s="247">
        <v>0</v>
      </c>
      <c r="AA61" s="247">
        <v>0</v>
      </c>
      <c r="AB61" s="247">
        <v>0</v>
      </c>
      <c r="AC61" s="247">
        <v>0</v>
      </c>
      <c r="AD61" s="497">
        <v>0</v>
      </c>
    </row>
    <row r="62" spans="1:30">
      <c r="A62" s="437" t="s">
        <v>440</v>
      </c>
      <c r="B62" s="167">
        <v>0</v>
      </c>
      <c r="C62" s="168">
        <v>0</v>
      </c>
      <c r="D62" s="168">
        <v>0</v>
      </c>
      <c r="E62" s="168">
        <v>0</v>
      </c>
      <c r="F62" s="168">
        <v>0</v>
      </c>
      <c r="G62" s="212">
        <v>0</v>
      </c>
      <c r="H62" s="167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70">
        <v>0</v>
      </c>
      <c r="U62" s="247">
        <v>0</v>
      </c>
      <c r="V62" s="247">
        <v>0</v>
      </c>
      <c r="W62" s="247">
        <v>0</v>
      </c>
      <c r="X62" s="247">
        <v>0</v>
      </c>
      <c r="Y62" s="247">
        <v>0</v>
      </c>
      <c r="Z62" s="247">
        <v>0</v>
      </c>
      <c r="AA62" s="247">
        <v>0</v>
      </c>
      <c r="AB62" s="247">
        <v>0</v>
      </c>
      <c r="AC62" s="247">
        <v>0</v>
      </c>
      <c r="AD62" s="497">
        <v>0</v>
      </c>
    </row>
    <row r="63" spans="1:30">
      <c r="A63" s="437" t="s">
        <v>441</v>
      </c>
      <c r="B63" s="167">
        <v>0</v>
      </c>
      <c r="C63" s="168">
        <v>0</v>
      </c>
      <c r="D63" s="168">
        <v>0</v>
      </c>
      <c r="E63" s="168">
        <v>0</v>
      </c>
      <c r="F63" s="168">
        <v>0</v>
      </c>
      <c r="G63" s="212">
        <v>0</v>
      </c>
      <c r="H63" s="167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70">
        <v>0</v>
      </c>
      <c r="U63" s="247">
        <v>0</v>
      </c>
      <c r="V63" s="247">
        <v>0</v>
      </c>
      <c r="W63" s="247">
        <v>0</v>
      </c>
      <c r="X63" s="247">
        <v>0</v>
      </c>
      <c r="Y63" s="247">
        <v>0</v>
      </c>
      <c r="Z63" s="247">
        <v>0</v>
      </c>
      <c r="AA63" s="247">
        <v>0</v>
      </c>
      <c r="AB63" s="247">
        <v>0</v>
      </c>
      <c r="AC63" s="247">
        <v>0</v>
      </c>
      <c r="AD63" s="497">
        <v>0</v>
      </c>
    </row>
    <row r="64" spans="1:30">
      <c r="A64" s="437" t="s">
        <v>442</v>
      </c>
      <c r="B64" s="167">
        <v>0</v>
      </c>
      <c r="C64" s="168">
        <v>0</v>
      </c>
      <c r="D64" s="168">
        <v>0</v>
      </c>
      <c r="E64" s="168">
        <v>0</v>
      </c>
      <c r="F64" s="168">
        <v>0</v>
      </c>
      <c r="G64" s="212">
        <v>0</v>
      </c>
      <c r="H64" s="167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70">
        <v>0</v>
      </c>
      <c r="U64" s="247">
        <v>0</v>
      </c>
      <c r="V64" s="247">
        <v>0</v>
      </c>
      <c r="W64" s="247">
        <v>0</v>
      </c>
      <c r="X64" s="247">
        <v>0</v>
      </c>
      <c r="Y64" s="247">
        <v>0</v>
      </c>
      <c r="Z64" s="247">
        <v>0</v>
      </c>
      <c r="AA64" s="247">
        <v>0</v>
      </c>
      <c r="AB64" s="247">
        <v>0</v>
      </c>
      <c r="AC64" s="247">
        <v>0</v>
      </c>
      <c r="AD64" s="497">
        <v>0</v>
      </c>
    </row>
    <row r="65" spans="1:30">
      <c r="A65" s="437" t="s">
        <v>443</v>
      </c>
      <c r="B65" s="167">
        <v>11</v>
      </c>
      <c r="C65" s="168">
        <v>29</v>
      </c>
      <c r="D65" s="168">
        <v>15</v>
      </c>
      <c r="E65" s="168">
        <v>19</v>
      </c>
      <c r="F65" s="168">
        <v>10</v>
      </c>
      <c r="G65" s="212">
        <v>129245.79</v>
      </c>
      <c r="H65" s="167">
        <v>10</v>
      </c>
      <c r="I65" s="168">
        <v>30</v>
      </c>
      <c r="J65" s="168">
        <v>15</v>
      </c>
      <c r="K65" s="168">
        <v>18</v>
      </c>
      <c r="L65" s="168">
        <v>12</v>
      </c>
      <c r="M65" s="168">
        <v>0</v>
      </c>
      <c r="N65" s="168">
        <v>22</v>
      </c>
      <c r="O65" s="168">
        <v>8</v>
      </c>
      <c r="P65" s="168">
        <v>13</v>
      </c>
      <c r="Q65" s="168">
        <v>14</v>
      </c>
      <c r="R65" s="168">
        <v>0</v>
      </c>
      <c r="S65" s="168">
        <v>3</v>
      </c>
      <c r="T65" s="170">
        <v>129987.11</v>
      </c>
      <c r="U65" s="247">
        <v>12</v>
      </c>
      <c r="V65" s="247">
        <v>43</v>
      </c>
      <c r="W65" s="247">
        <v>25</v>
      </c>
      <c r="X65" s="247">
        <v>30</v>
      </c>
      <c r="Y65" s="247">
        <v>0</v>
      </c>
      <c r="Z65" s="247">
        <v>0</v>
      </c>
      <c r="AA65" s="247">
        <v>0</v>
      </c>
      <c r="AB65" s="247">
        <v>10</v>
      </c>
      <c r="AC65" s="247">
        <v>27</v>
      </c>
      <c r="AD65" s="497">
        <v>15</v>
      </c>
    </row>
    <row r="66" spans="1:30">
      <c r="A66" s="437" t="s">
        <v>444</v>
      </c>
      <c r="B66" s="167">
        <v>3</v>
      </c>
      <c r="C66" s="168">
        <v>5</v>
      </c>
      <c r="D66" s="168">
        <v>4</v>
      </c>
      <c r="E66" s="168">
        <v>4</v>
      </c>
      <c r="F66" s="168">
        <v>1</v>
      </c>
      <c r="G66" s="212">
        <v>39108.36</v>
      </c>
      <c r="H66" s="167">
        <v>3</v>
      </c>
      <c r="I66" s="168">
        <v>5</v>
      </c>
      <c r="J66" s="168">
        <v>4</v>
      </c>
      <c r="K66" s="168">
        <v>4</v>
      </c>
      <c r="L66" s="168">
        <v>1</v>
      </c>
      <c r="M66" s="168">
        <v>0</v>
      </c>
      <c r="N66" s="168">
        <v>3</v>
      </c>
      <c r="O66" s="168">
        <v>2</v>
      </c>
      <c r="P66" s="168">
        <v>2</v>
      </c>
      <c r="Q66" s="168">
        <v>1</v>
      </c>
      <c r="R66" s="168">
        <v>0</v>
      </c>
      <c r="S66" s="168">
        <v>2</v>
      </c>
      <c r="T66" s="170">
        <v>39108.36</v>
      </c>
      <c r="U66" s="247">
        <v>2</v>
      </c>
      <c r="V66" s="247">
        <v>7</v>
      </c>
      <c r="W66" s="247">
        <v>6</v>
      </c>
      <c r="X66" s="247">
        <v>0</v>
      </c>
      <c r="Y66" s="247">
        <v>0</v>
      </c>
      <c r="Z66" s="247">
        <v>0</v>
      </c>
      <c r="AA66" s="247">
        <v>0</v>
      </c>
      <c r="AB66" s="247">
        <v>3</v>
      </c>
      <c r="AC66" s="247">
        <v>5</v>
      </c>
      <c r="AD66" s="497">
        <v>4</v>
      </c>
    </row>
    <row r="67" spans="1:30">
      <c r="A67" s="437" t="s">
        <v>445</v>
      </c>
      <c r="B67" s="167">
        <v>0</v>
      </c>
      <c r="C67" s="168">
        <v>0</v>
      </c>
      <c r="D67" s="168">
        <v>0</v>
      </c>
      <c r="E67" s="168">
        <v>0</v>
      </c>
      <c r="F67" s="168">
        <v>0</v>
      </c>
      <c r="G67" s="212">
        <v>0</v>
      </c>
      <c r="H67" s="167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70">
        <v>0</v>
      </c>
      <c r="U67" s="247">
        <v>0</v>
      </c>
      <c r="V67" s="247">
        <v>0</v>
      </c>
      <c r="W67" s="247">
        <v>0</v>
      </c>
      <c r="X67" s="247">
        <v>0</v>
      </c>
      <c r="Y67" s="247">
        <v>0</v>
      </c>
      <c r="Z67" s="247">
        <v>0</v>
      </c>
      <c r="AA67" s="247">
        <v>0</v>
      </c>
      <c r="AB67" s="247">
        <v>0</v>
      </c>
      <c r="AC67" s="247">
        <v>0</v>
      </c>
      <c r="AD67" s="497">
        <v>0</v>
      </c>
    </row>
    <row r="68" spans="1:30">
      <c r="A68" s="437" t="s">
        <v>446</v>
      </c>
      <c r="B68" s="167">
        <v>0</v>
      </c>
      <c r="C68" s="168">
        <v>0</v>
      </c>
      <c r="D68" s="168">
        <v>0</v>
      </c>
      <c r="E68" s="168">
        <v>0</v>
      </c>
      <c r="F68" s="168">
        <v>0</v>
      </c>
      <c r="G68" s="212">
        <v>0</v>
      </c>
      <c r="H68" s="167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70">
        <v>0</v>
      </c>
      <c r="U68" s="247">
        <v>0</v>
      </c>
      <c r="V68" s="247">
        <v>0</v>
      </c>
      <c r="W68" s="247">
        <v>0</v>
      </c>
      <c r="X68" s="247">
        <v>0</v>
      </c>
      <c r="Y68" s="247">
        <v>0</v>
      </c>
      <c r="Z68" s="247">
        <v>0</v>
      </c>
      <c r="AA68" s="247">
        <v>0</v>
      </c>
      <c r="AB68" s="247">
        <v>0</v>
      </c>
      <c r="AC68" s="247">
        <v>0</v>
      </c>
      <c r="AD68" s="497">
        <v>0</v>
      </c>
    </row>
    <row r="69" spans="1:30" ht="13.5">
      <c r="A69" s="442" t="s">
        <v>447</v>
      </c>
      <c r="B69" s="171">
        <f>SUM(B56:B68)</f>
        <v>31</v>
      </c>
      <c r="C69" s="172">
        <f t="shared" ref="C69:AD69" si="5">SUM(C56:C68)</f>
        <v>92</v>
      </c>
      <c r="D69" s="172">
        <f t="shared" si="5"/>
        <v>41</v>
      </c>
      <c r="E69" s="172">
        <f t="shared" si="5"/>
        <v>35</v>
      </c>
      <c r="F69" s="172">
        <f t="shared" si="5"/>
        <v>57</v>
      </c>
      <c r="G69" s="213">
        <f t="shared" si="5"/>
        <v>299019.24</v>
      </c>
      <c r="H69" s="171">
        <f t="shared" si="5"/>
        <v>25</v>
      </c>
      <c r="I69" s="172">
        <f t="shared" si="5"/>
        <v>87</v>
      </c>
      <c r="J69" s="172">
        <f t="shared" si="5"/>
        <v>39</v>
      </c>
      <c r="K69" s="172">
        <f t="shared" si="5"/>
        <v>31</v>
      </c>
      <c r="L69" s="172">
        <f t="shared" si="5"/>
        <v>56</v>
      </c>
      <c r="M69" s="172">
        <f t="shared" si="5"/>
        <v>6</v>
      </c>
      <c r="N69" s="172">
        <f t="shared" si="5"/>
        <v>66</v>
      </c>
      <c r="O69" s="172">
        <f t="shared" si="5"/>
        <v>15</v>
      </c>
      <c r="P69" s="172">
        <f t="shared" si="5"/>
        <v>54</v>
      </c>
      <c r="Q69" s="172">
        <f t="shared" si="5"/>
        <v>26</v>
      </c>
      <c r="R69" s="172">
        <f t="shared" si="5"/>
        <v>0</v>
      </c>
      <c r="S69" s="172">
        <f t="shared" si="5"/>
        <v>7</v>
      </c>
      <c r="T69" s="174">
        <f t="shared" si="5"/>
        <v>280076.38</v>
      </c>
      <c r="U69" s="172">
        <f t="shared" si="5"/>
        <v>23</v>
      </c>
      <c r="V69" s="172">
        <f t="shared" si="5"/>
        <v>87</v>
      </c>
      <c r="W69" s="172">
        <f t="shared" si="5"/>
        <v>48</v>
      </c>
      <c r="X69" s="172">
        <f t="shared" si="5"/>
        <v>45</v>
      </c>
      <c r="Y69" s="172">
        <f t="shared" si="5"/>
        <v>15</v>
      </c>
      <c r="Z69" s="172">
        <f t="shared" si="5"/>
        <v>0</v>
      </c>
      <c r="AA69" s="172">
        <f t="shared" si="5"/>
        <v>0</v>
      </c>
      <c r="AB69" s="172">
        <f t="shared" si="5"/>
        <v>24</v>
      </c>
      <c r="AC69" s="172">
        <f t="shared" si="5"/>
        <v>83</v>
      </c>
      <c r="AD69" s="195">
        <f t="shared" si="5"/>
        <v>38</v>
      </c>
    </row>
    <row r="70" spans="1:30">
      <c r="A70" s="437" t="s">
        <v>448</v>
      </c>
      <c r="B70" s="167">
        <v>0</v>
      </c>
      <c r="C70" s="168">
        <v>0</v>
      </c>
      <c r="D70" s="168">
        <v>0</v>
      </c>
      <c r="E70" s="168">
        <v>0</v>
      </c>
      <c r="F70" s="168">
        <v>0</v>
      </c>
      <c r="G70" s="212">
        <v>0</v>
      </c>
      <c r="H70" s="167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70">
        <v>0</v>
      </c>
      <c r="U70" s="247">
        <v>0</v>
      </c>
      <c r="V70" s="247">
        <v>0</v>
      </c>
      <c r="W70" s="247">
        <v>0</v>
      </c>
      <c r="X70" s="247">
        <v>0</v>
      </c>
      <c r="Y70" s="247">
        <v>0</v>
      </c>
      <c r="Z70" s="247">
        <v>0</v>
      </c>
      <c r="AA70" s="247">
        <v>0</v>
      </c>
      <c r="AB70" s="247">
        <v>0</v>
      </c>
      <c r="AC70" s="247">
        <v>0</v>
      </c>
      <c r="AD70" s="497">
        <v>0</v>
      </c>
    </row>
    <row r="71" spans="1:30">
      <c r="A71" s="437" t="s">
        <v>449</v>
      </c>
      <c r="B71" s="167">
        <v>0</v>
      </c>
      <c r="C71" s="168">
        <v>0</v>
      </c>
      <c r="D71" s="168">
        <v>0</v>
      </c>
      <c r="E71" s="168">
        <v>0</v>
      </c>
      <c r="F71" s="168">
        <v>0</v>
      </c>
      <c r="G71" s="212">
        <v>0</v>
      </c>
      <c r="H71" s="167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70">
        <v>0</v>
      </c>
      <c r="U71" s="247">
        <v>1</v>
      </c>
      <c r="V71" s="247">
        <v>3</v>
      </c>
      <c r="W71" s="247">
        <v>2</v>
      </c>
      <c r="X71" s="247">
        <v>0</v>
      </c>
      <c r="Y71" s="247">
        <v>0</v>
      </c>
      <c r="Z71" s="247">
        <v>0</v>
      </c>
      <c r="AA71" s="247">
        <v>0</v>
      </c>
      <c r="AB71" s="247">
        <v>0</v>
      </c>
      <c r="AC71" s="247">
        <v>0</v>
      </c>
      <c r="AD71" s="497">
        <v>0</v>
      </c>
    </row>
    <row r="72" spans="1:30">
      <c r="A72" s="437" t="s">
        <v>450</v>
      </c>
      <c r="B72" s="167">
        <v>0</v>
      </c>
      <c r="C72" s="168">
        <v>0</v>
      </c>
      <c r="D72" s="168">
        <v>0</v>
      </c>
      <c r="E72" s="168">
        <v>0</v>
      </c>
      <c r="F72" s="168">
        <v>0</v>
      </c>
      <c r="G72" s="212">
        <v>0</v>
      </c>
      <c r="H72" s="167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70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497">
        <v>0</v>
      </c>
    </row>
    <row r="73" spans="1:30">
      <c r="A73" s="437" t="s">
        <v>451</v>
      </c>
      <c r="B73" s="167">
        <v>0</v>
      </c>
      <c r="C73" s="168">
        <v>0</v>
      </c>
      <c r="D73" s="168">
        <v>0</v>
      </c>
      <c r="E73" s="168">
        <v>0</v>
      </c>
      <c r="F73" s="168">
        <v>0</v>
      </c>
      <c r="G73" s="212">
        <v>0</v>
      </c>
      <c r="H73" s="167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70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497">
        <v>0</v>
      </c>
    </row>
    <row r="74" spans="1:30">
      <c r="A74" s="437" t="s">
        <v>452</v>
      </c>
      <c r="B74" s="167">
        <v>1</v>
      </c>
      <c r="C74" s="168">
        <v>5</v>
      </c>
      <c r="D74" s="168">
        <v>5</v>
      </c>
      <c r="E74" s="168">
        <v>0</v>
      </c>
      <c r="F74" s="168">
        <v>5</v>
      </c>
      <c r="G74" s="212">
        <v>6057.33</v>
      </c>
      <c r="H74" s="167">
        <v>1</v>
      </c>
      <c r="I74" s="168">
        <v>5</v>
      </c>
      <c r="J74" s="168">
        <v>5</v>
      </c>
      <c r="K74" s="168">
        <v>0</v>
      </c>
      <c r="L74" s="168">
        <v>5</v>
      </c>
      <c r="M74" s="168">
        <v>0</v>
      </c>
      <c r="N74" s="168">
        <v>2</v>
      </c>
      <c r="O74" s="168">
        <v>3</v>
      </c>
      <c r="P74" s="168">
        <v>0</v>
      </c>
      <c r="Q74" s="168">
        <v>2</v>
      </c>
      <c r="R74" s="168">
        <v>3</v>
      </c>
      <c r="S74" s="168">
        <v>0</v>
      </c>
      <c r="T74" s="170">
        <v>6057.33</v>
      </c>
      <c r="U74" s="247">
        <v>4</v>
      </c>
      <c r="V74" s="247">
        <v>44</v>
      </c>
      <c r="W74" s="247">
        <v>30</v>
      </c>
      <c r="X74" s="247">
        <v>15</v>
      </c>
      <c r="Y74" s="247">
        <v>0</v>
      </c>
      <c r="Z74" s="247">
        <v>0</v>
      </c>
      <c r="AA74" s="247">
        <v>0</v>
      </c>
      <c r="AB74" s="247">
        <v>5</v>
      </c>
      <c r="AC74" s="247">
        <v>5</v>
      </c>
      <c r="AD74" s="497">
        <v>5</v>
      </c>
    </row>
    <row r="75" spans="1:30">
      <c r="A75" s="437" t="s">
        <v>453</v>
      </c>
      <c r="B75" s="167">
        <v>0</v>
      </c>
      <c r="C75" s="168">
        <v>0</v>
      </c>
      <c r="D75" s="168">
        <v>0</v>
      </c>
      <c r="E75" s="168">
        <v>0</v>
      </c>
      <c r="F75" s="168">
        <v>0</v>
      </c>
      <c r="G75" s="212">
        <v>0</v>
      </c>
      <c r="H75" s="167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70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497">
        <v>0</v>
      </c>
    </row>
    <row r="76" spans="1:30">
      <c r="A76" s="437" t="s">
        <v>454</v>
      </c>
      <c r="B76" s="167">
        <v>0</v>
      </c>
      <c r="C76" s="168">
        <v>0</v>
      </c>
      <c r="D76" s="168">
        <v>0</v>
      </c>
      <c r="E76" s="168">
        <v>0</v>
      </c>
      <c r="F76" s="168">
        <v>0</v>
      </c>
      <c r="G76" s="212">
        <v>0</v>
      </c>
      <c r="H76" s="167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70">
        <v>0</v>
      </c>
      <c r="U76" s="247">
        <v>0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497">
        <v>0</v>
      </c>
    </row>
    <row r="77" spans="1:30">
      <c r="A77" s="437" t="s">
        <v>455</v>
      </c>
      <c r="B77" s="167">
        <v>0</v>
      </c>
      <c r="C77" s="168">
        <v>0</v>
      </c>
      <c r="D77" s="168">
        <v>0</v>
      </c>
      <c r="E77" s="168">
        <v>0</v>
      </c>
      <c r="F77" s="168">
        <v>0</v>
      </c>
      <c r="G77" s="212">
        <v>0</v>
      </c>
      <c r="H77" s="167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70">
        <v>0</v>
      </c>
      <c r="U77" s="247">
        <v>0</v>
      </c>
      <c r="V77" s="247">
        <v>0</v>
      </c>
      <c r="W77" s="247">
        <v>0</v>
      </c>
      <c r="X77" s="247">
        <v>0</v>
      </c>
      <c r="Y77" s="247">
        <v>0</v>
      </c>
      <c r="Z77" s="247">
        <v>0</v>
      </c>
      <c r="AA77" s="247">
        <v>0</v>
      </c>
      <c r="AB77" s="247">
        <v>0</v>
      </c>
      <c r="AC77" s="247">
        <v>0</v>
      </c>
      <c r="AD77" s="497">
        <v>0</v>
      </c>
    </row>
    <row r="78" spans="1:30">
      <c r="A78" s="437" t="s">
        <v>456</v>
      </c>
      <c r="B78" s="167">
        <v>0</v>
      </c>
      <c r="C78" s="168">
        <v>0</v>
      </c>
      <c r="D78" s="168">
        <v>0</v>
      </c>
      <c r="E78" s="168">
        <v>0</v>
      </c>
      <c r="F78" s="168">
        <v>0</v>
      </c>
      <c r="G78" s="212">
        <v>0</v>
      </c>
      <c r="H78" s="167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70">
        <v>0</v>
      </c>
      <c r="U78" s="247">
        <v>1</v>
      </c>
      <c r="V78" s="247">
        <v>3</v>
      </c>
      <c r="W78" s="247">
        <v>2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497">
        <v>0</v>
      </c>
    </row>
    <row r="79" spans="1:30">
      <c r="A79" s="437" t="s">
        <v>457</v>
      </c>
      <c r="B79" s="167">
        <v>6</v>
      </c>
      <c r="C79" s="168">
        <v>6</v>
      </c>
      <c r="D79" s="168">
        <v>5</v>
      </c>
      <c r="E79" s="168">
        <v>3</v>
      </c>
      <c r="F79" s="168">
        <v>3</v>
      </c>
      <c r="G79" s="212">
        <v>25865.279999999999</v>
      </c>
      <c r="H79" s="167">
        <v>6</v>
      </c>
      <c r="I79" s="168">
        <v>6</v>
      </c>
      <c r="J79" s="168">
        <v>5</v>
      </c>
      <c r="K79" s="168">
        <v>3</v>
      </c>
      <c r="L79" s="168">
        <v>3</v>
      </c>
      <c r="M79" s="168">
        <v>0</v>
      </c>
      <c r="N79" s="168">
        <v>5</v>
      </c>
      <c r="O79" s="168">
        <v>1</v>
      </c>
      <c r="P79" s="168">
        <v>0</v>
      </c>
      <c r="Q79" s="168">
        <v>4</v>
      </c>
      <c r="R79" s="168">
        <v>1</v>
      </c>
      <c r="S79" s="168">
        <v>1</v>
      </c>
      <c r="T79" s="170">
        <v>25865.279999999999</v>
      </c>
      <c r="U79" s="247">
        <v>2</v>
      </c>
      <c r="V79" s="247">
        <v>2</v>
      </c>
      <c r="W79" s="247">
        <v>2</v>
      </c>
      <c r="X79" s="247">
        <v>0</v>
      </c>
      <c r="Y79" s="247">
        <v>2</v>
      </c>
      <c r="Z79" s="247">
        <v>0</v>
      </c>
      <c r="AA79" s="247">
        <v>0</v>
      </c>
      <c r="AB79" s="247">
        <v>6</v>
      </c>
      <c r="AC79" s="247">
        <v>6</v>
      </c>
      <c r="AD79" s="497">
        <v>5</v>
      </c>
    </row>
    <row r="80" spans="1:30">
      <c r="A80" s="437" t="s">
        <v>458</v>
      </c>
      <c r="B80" s="167">
        <v>3</v>
      </c>
      <c r="C80" s="168">
        <v>3</v>
      </c>
      <c r="D80" s="168">
        <v>3</v>
      </c>
      <c r="E80" s="168">
        <v>1</v>
      </c>
      <c r="F80" s="168">
        <v>2</v>
      </c>
      <c r="G80" s="212">
        <v>6694.92</v>
      </c>
      <c r="H80" s="167">
        <v>3</v>
      </c>
      <c r="I80" s="168">
        <v>3</v>
      </c>
      <c r="J80" s="168">
        <v>3</v>
      </c>
      <c r="K80" s="168">
        <v>1</v>
      </c>
      <c r="L80" s="168">
        <v>2</v>
      </c>
      <c r="M80" s="168">
        <v>1</v>
      </c>
      <c r="N80" s="168">
        <v>2</v>
      </c>
      <c r="O80" s="168">
        <v>0</v>
      </c>
      <c r="P80" s="168">
        <v>0</v>
      </c>
      <c r="Q80" s="168">
        <v>3</v>
      </c>
      <c r="R80" s="168">
        <v>0</v>
      </c>
      <c r="S80" s="168">
        <v>0</v>
      </c>
      <c r="T80" s="170">
        <v>6694.92</v>
      </c>
      <c r="U80" s="247">
        <v>1</v>
      </c>
      <c r="V80" s="247">
        <v>1</v>
      </c>
      <c r="W80" s="247">
        <v>1</v>
      </c>
      <c r="X80" s="247">
        <v>0</v>
      </c>
      <c r="Y80" s="247">
        <v>2</v>
      </c>
      <c r="Z80" s="247">
        <v>0</v>
      </c>
      <c r="AA80" s="247">
        <v>0</v>
      </c>
      <c r="AB80" s="247">
        <v>3</v>
      </c>
      <c r="AC80" s="247">
        <v>3</v>
      </c>
      <c r="AD80" s="497">
        <v>3</v>
      </c>
    </row>
    <row r="81" spans="1:30">
      <c r="A81" s="437" t="s">
        <v>459</v>
      </c>
      <c r="B81" s="167">
        <v>0</v>
      </c>
      <c r="C81" s="168">
        <v>0</v>
      </c>
      <c r="D81" s="168">
        <v>0</v>
      </c>
      <c r="E81" s="168">
        <v>0</v>
      </c>
      <c r="F81" s="168">
        <v>0</v>
      </c>
      <c r="G81" s="212">
        <v>0</v>
      </c>
      <c r="H81" s="167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70">
        <v>0</v>
      </c>
      <c r="U81" s="247">
        <v>0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1</v>
      </c>
      <c r="AC81" s="247">
        <v>1</v>
      </c>
      <c r="AD81" s="497">
        <v>0</v>
      </c>
    </row>
    <row r="82" spans="1:30">
      <c r="A82" s="437" t="s">
        <v>460</v>
      </c>
      <c r="B82" s="167">
        <v>0</v>
      </c>
      <c r="C82" s="168">
        <v>0</v>
      </c>
      <c r="D82" s="168">
        <v>0</v>
      </c>
      <c r="E82" s="168">
        <v>0</v>
      </c>
      <c r="F82" s="168">
        <v>0</v>
      </c>
      <c r="G82" s="212">
        <v>0</v>
      </c>
      <c r="H82" s="167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70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497">
        <v>0</v>
      </c>
    </row>
    <row r="83" spans="1:30" ht="13.5">
      <c r="A83" s="442" t="s">
        <v>461</v>
      </c>
      <c r="B83" s="171">
        <f>SUM(B70:B82)</f>
        <v>10</v>
      </c>
      <c r="C83" s="172">
        <f t="shared" ref="C83:AD83" si="6">SUM(C70:C82)</f>
        <v>14</v>
      </c>
      <c r="D83" s="172">
        <f t="shared" si="6"/>
        <v>13</v>
      </c>
      <c r="E83" s="172">
        <f t="shared" si="6"/>
        <v>4</v>
      </c>
      <c r="F83" s="172">
        <f t="shared" si="6"/>
        <v>10</v>
      </c>
      <c r="G83" s="213">
        <f t="shared" si="6"/>
        <v>38617.53</v>
      </c>
      <c r="H83" s="171">
        <f t="shared" si="6"/>
        <v>10</v>
      </c>
      <c r="I83" s="172">
        <f t="shared" si="6"/>
        <v>14</v>
      </c>
      <c r="J83" s="172">
        <f t="shared" si="6"/>
        <v>13</v>
      </c>
      <c r="K83" s="172">
        <f t="shared" si="6"/>
        <v>4</v>
      </c>
      <c r="L83" s="172">
        <f t="shared" si="6"/>
        <v>10</v>
      </c>
      <c r="M83" s="172">
        <f t="shared" si="6"/>
        <v>1</v>
      </c>
      <c r="N83" s="172">
        <f t="shared" si="6"/>
        <v>9</v>
      </c>
      <c r="O83" s="172">
        <f t="shared" si="6"/>
        <v>4</v>
      </c>
      <c r="P83" s="172">
        <f t="shared" si="6"/>
        <v>0</v>
      </c>
      <c r="Q83" s="172">
        <f t="shared" si="6"/>
        <v>9</v>
      </c>
      <c r="R83" s="172">
        <f t="shared" si="6"/>
        <v>4</v>
      </c>
      <c r="S83" s="172">
        <f t="shared" si="6"/>
        <v>1</v>
      </c>
      <c r="T83" s="174">
        <f t="shared" si="6"/>
        <v>38617.53</v>
      </c>
      <c r="U83" s="172">
        <f t="shared" si="6"/>
        <v>9</v>
      </c>
      <c r="V83" s="172">
        <f t="shared" si="6"/>
        <v>53</v>
      </c>
      <c r="W83" s="172">
        <f t="shared" si="6"/>
        <v>37</v>
      </c>
      <c r="X83" s="172">
        <f t="shared" si="6"/>
        <v>15</v>
      </c>
      <c r="Y83" s="172">
        <f t="shared" si="6"/>
        <v>4</v>
      </c>
      <c r="Z83" s="172">
        <f t="shared" si="6"/>
        <v>0</v>
      </c>
      <c r="AA83" s="172">
        <f t="shared" si="6"/>
        <v>0</v>
      </c>
      <c r="AB83" s="172">
        <f t="shared" si="6"/>
        <v>15</v>
      </c>
      <c r="AC83" s="172">
        <f t="shared" si="6"/>
        <v>15</v>
      </c>
      <c r="AD83" s="195">
        <f t="shared" si="6"/>
        <v>13</v>
      </c>
    </row>
    <row r="84" spans="1:30">
      <c r="A84" s="437" t="s">
        <v>462</v>
      </c>
      <c r="B84" s="167">
        <v>0</v>
      </c>
      <c r="C84" s="168">
        <v>0</v>
      </c>
      <c r="D84" s="168">
        <v>0</v>
      </c>
      <c r="E84" s="168">
        <v>0</v>
      </c>
      <c r="F84" s="168">
        <v>0</v>
      </c>
      <c r="G84" s="212">
        <v>0</v>
      </c>
      <c r="H84" s="167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70">
        <v>0</v>
      </c>
      <c r="U84" s="247">
        <v>0</v>
      </c>
      <c r="V84" s="247">
        <v>0</v>
      </c>
      <c r="W84" s="247">
        <v>0</v>
      </c>
      <c r="X84" s="247">
        <v>0</v>
      </c>
      <c r="Y84" s="247">
        <v>0</v>
      </c>
      <c r="Z84" s="247">
        <v>0</v>
      </c>
      <c r="AA84" s="247">
        <v>0</v>
      </c>
      <c r="AB84" s="247">
        <v>0</v>
      </c>
      <c r="AC84" s="247">
        <v>0</v>
      </c>
      <c r="AD84" s="497">
        <v>0</v>
      </c>
    </row>
    <row r="85" spans="1:30">
      <c r="A85" s="437" t="s">
        <v>463</v>
      </c>
      <c r="B85" s="167">
        <v>4</v>
      </c>
      <c r="C85" s="168">
        <v>11</v>
      </c>
      <c r="D85" s="168">
        <v>3</v>
      </c>
      <c r="E85" s="168">
        <v>7</v>
      </c>
      <c r="F85" s="168">
        <v>4</v>
      </c>
      <c r="G85" s="212">
        <v>34293.46</v>
      </c>
      <c r="H85" s="167">
        <v>2</v>
      </c>
      <c r="I85" s="168">
        <v>5</v>
      </c>
      <c r="J85" s="168">
        <v>1</v>
      </c>
      <c r="K85" s="168">
        <v>3</v>
      </c>
      <c r="L85" s="168">
        <v>2</v>
      </c>
      <c r="M85" s="168">
        <v>0</v>
      </c>
      <c r="N85" s="168">
        <v>5</v>
      </c>
      <c r="O85" s="168">
        <v>0</v>
      </c>
      <c r="P85" s="168">
        <v>1</v>
      </c>
      <c r="Q85" s="168">
        <v>2</v>
      </c>
      <c r="R85" s="168">
        <v>0</v>
      </c>
      <c r="S85" s="168">
        <v>2</v>
      </c>
      <c r="T85" s="170">
        <v>9921.9</v>
      </c>
      <c r="U85" s="247">
        <v>2</v>
      </c>
      <c r="V85" s="247">
        <v>5</v>
      </c>
      <c r="W85" s="247">
        <v>1</v>
      </c>
      <c r="X85" s="247">
        <v>4</v>
      </c>
      <c r="Y85" s="247">
        <v>0</v>
      </c>
      <c r="Z85" s="247">
        <v>0</v>
      </c>
      <c r="AA85" s="247">
        <v>0</v>
      </c>
      <c r="AB85" s="247">
        <v>2</v>
      </c>
      <c r="AC85" s="247">
        <v>5</v>
      </c>
      <c r="AD85" s="497">
        <v>1</v>
      </c>
    </row>
    <row r="86" spans="1:30">
      <c r="A86" s="437" t="s">
        <v>464</v>
      </c>
      <c r="B86" s="167">
        <v>1</v>
      </c>
      <c r="C86" s="168">
        <v>1</v>
      </c>
      <c r="D86" s="168">
        <v>1</v>
      </c>
      <c r="E86" s="168">
        <v>1</v>
      </c>
      <c r="F86" s="168">
        <v>0</v>
      </c>
      <c r="G86" s="212">
        <v>2122.9299999999998</v>
      </c>
      <c r="H86" s="167">
        <v>1</v>
      </c>
      <c r="I86" s="168">
        <v>1</v>
      </c>
      <c r="J86" s="168">
        <v>1</v>
      </c>
      <c r="K86" s="168">
        <v>1</v>
      </c>
      <c r="L86" s="168">
        <v>0</v>
      </c>
      <c r="M86" s="168">
        <v>0</v>
      </c>
      <c r="N86" s="168">
        <v>1</v>
      </c>
      <c r="O86" s="168">
        <v>0</v>
      </c>
      <c r="P86" s="168">
        <v>0</v>
      </c>
      <c r="Q86" s="168">
        <v>1</v>
      </c>
      <c r="R86" s="168">
        <v>0</v>
      </c>
      <c r="S86" s="168">
        <v>0</v>
      </c>
      <c r="T86" s="170">
        <v>2122.9299999999998</v>
      </c>
      <c r="U86" s="247">
        <v>1</v>
      </c>
      <c r="V86" s="247">
        <v>1</v>
      </c>
      <c r="W86" s="247">
        <v>1</v>
      </c>
      <c r="X86" s="247">
        <v>1</v>
      </c>
      <c r="Y86" s="247">
        <v>0</v>
      </c>
      <c r="Z86" s="247">
        <v>0</v>
      </c>
      <c r="AA86" s="247">
        <v>0</v>
      </c>
      <c r="AB86" s="247">
        <v>1</v>
      </c>
      <c r="AC86" s="247">
        <v>1</v>
      </c>
      <c r="AD86" s="497">
        <v>1</v>
      </c>
    </row>
    <row r="87" spans="1:30">
      <c r="A87" s="437" t="s">
        <v>465</v>
      </c>
      <c r="B87" s="167">
        <v>2</v>
      </c>
      <c r="C87" s="168">
        <v>9</v>
      </c>
      <c r="D87" s="168">
        <v>8</v>
      </c>
      <c r="E87" s="168">
        <v>1</v>
      </c>
      <c r="F87" s="168">
        <v>8</v>
      </c>
      <c r="G87" s="212">
        <v>16018.49</v>
      </c>
      <c r="H87" s="167">
        <v>1</v>
      </c>
      <c r="I87" s="168">
        <v>8</v>
      </c>
      <c r="J87" s="168">
        <v>7</v>
      </c>
      <c r="K87" s="168">
        <v>1</v>
      </c>
      <c r="L87" s="168">
        <v>7</v>
      </c>
      <c r="M87" s="168">
        <v>0</v>
      </c>
      <c r="N87" s="168">
        <v>6</v>
      </c>
      <c r="O87" s="168">
        <v>2</v>
      </c>
      <c r="P87" s="168">
        <v>4</v>
      </c>
      <c r="Q87" s="168">
        <v>4</v>
      </c>
      <c r="R87" s="168">
        <v>0</v>
      </c>
      <c r="S87" s="168">
        <v>0</v>
      </c>
      <c r="T87" s="170">
        <v>14235.58</v>
      </c>
      <c r="U87" s="247">
        <v>0</v>
      </c>
      <c r="V87" s="247">
        <v>0</v>
      </c>
      <c r="W87" s="247">
        <v>0</v>
      </c>
      <c r="X87" s="247">
        <v>0</v>
      </c>
      <c r="Y87" s="247">
        <v>0</v>
      </c>
      <c r="Z87" s="247">
        <v>0</v>
      </c>
      <c r="AA87" s="247">
        <v>0</v>
      </c>
      <c r="AB87" s="247">
        <v>1</v>
      </c>
      <c r="AC87" s="247">
        <v>8</v>
      </c>
      <c r="AD87" s="497">
        <v>7</v>
      </c>
    </row>
    <row r="88" spans="1:30">
      <c r="A88" s="437" t="s">
        <v>466</v>
      </c>
      <c r="B88" s="167">
        <v>5</v>
      </c>
      <c r="C88" s="168">
        <v>15</v>
      </c>
      <c r="D88" s="168">
        <v>14</v>
      </c>
      <c r="E88" s="168">
        <v>2</v>
      </c>
      <c r="F88" s="168">
        <v>13</v>
      </c>
      <c r="G88" s="212">
        <v>25799.59</v>
      </c>
      <c r="H88" s="167">
        <v>5</v>
      </c>
      <c r="I88" s="168">
        <v>15</v>
      </c>
      <c r="J88" s="168">
        <v>14</v>
      </c>
      <c r="K88" s="168">
        <v>2</v>
      </c>
      <c r="L88" s="168">
        <v>13</v>
      </c>
      <c r="M88" s="168">
        <v>0</v>
      </c>
      <c r="N88" s="168">
        <v>12</v>
      </c>
      <c r="O88" s="168">
        <v>3</v>
      </c>
      <c r="P88" s="168">
        <v>11</v>
      </c>
      <c r="Q88" s="168">
        <v>4</v>
      </c>
      <c r="R88" s="168">
        <v>0</v>
      </c>
      <c r="S88" s="168">
        <v>0</v>
      </c>
      <c r="T88" s="170">
        <v>25799.59</v>
      </c>
      <c r="U88" s="247">
        <v>0</v>
      </c>
      <c r="V88" s="247">
        <v>1</v>
      </c>
      <c r="W88" s="247">
        <v>1</v>
      </c>
      <c r="X88" s="247">
        <v>0</v>
      </c>
      <c r="Y88" s="247">
        <v>0</v>
      </c>
      <c r="Z88" s="247">
        <v>0</v>
      </c>
      <c r="AA88" s="247">
        <v>1</v>
      </c>
      <c r="AB88" s="247">
        <v>5</v>
      </c>
      <c r="AC88" s="247">
        <v>14</v>
      </c>
      <c r="AD88" s="497">
        <v>13</v>
      </c>
    </row>
    <row r="89" spans="1:30">
      <c r="A89" s="437" t="s">
        <v>467</v>
      </c>
      <c r="B89" s="167">
        <v>2</v>
      </c>
      <c r="C89" s="168">
        <v>5</v>
      </c>
      <c r="D89" s="168">
        <v>2</v>
      </c>
      <c r="E89" s="168">
        <v>4</v>
      </c>
      <c r="F89" s="168">
        <v>1</v>
      </c>
      <c r="G89" s="212">
        <v>11790.32</v>
      </c>
      <c r="H89" s="167">
        <v>2</v>
      </c>
      <c r="I89" s="168">
        <v>5</v>
      </c>
      <c r="J89" s="168">
        <v>2</v>
      </c>
      <c r="K89" s="168">
        <v>4</v>
      </c>
      <c r="L89" s="168">
        <v>1</v>
      </c>
      <c r="M89" s="168">
        <v>0</v>
      </c>
      <c r="N89" s="168">
        <v>3</v>
      </c>
      <c r="O89" s="168">
        <v>2</v>
      </c>
      <c r="P89" s="168">
        <v>0</v>
      </c>
      <c r="Q89" s="168">
        <v>4</v>
      </c>
      <c r="R89" s="168">
        <v>0</v>
      </c>
      <c r="S89" s="168">
        <v>1</v>
      </c>
      <c r="T89" s="170">
        <v>11790.32</v>
      </c>
      <c r="U89" s="247">
        <v>1</v>
      </c>
      <c r="V89" s="247">
        <v>1</v>
      </c>
      <c r="W89" s="247">
        <v>0</v>
      </c>
      <c r="X89" s="247">
        <v>1</v>
      </c>
      <c r="Y89" s="247">
        <v>0</v>
      </c>
      <c r="Z89" s="247">
        <v>0</v>
      </c>
      <c r="AA89" s="247">
        <v>0</v>
      </c>
      <c r="AB89" s="247">
        <v>2</v>
      </c>
      <c r="AC89" s="247">
        <v>5</v>
      </c>
      <c r="AD89" s="497">
        <v>2</v>
      </c>
    </row>
    <row r="90" spans="1:30">
      <c r="A90" s="437" t="s">
        <v>468</v>
      </c>
      <c r="B90" s="167">
        <v>0</v>
      </c>
      <c r="C90" s="168">
        <v>0</v>
      </c>
      <c r="D90" s="168">
        <v>0</v>
      </c>
      <c r="E90" s="168">
        <v>0</v>
      </c>
      <c r="F90" s="168">
        <v>0</v>
      </c>
      <c r="G90" s="212">
        <v>0</v>
      </c>
      <c r="H90" s="167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70">
        <v>0</v>
      </c>
      <c r="U90" s="247">
        <v>0</v>
      </c>
      <c r="V90" s="247">
        <v>0</v>
      </c>
      <c r="W90" s="247">
        <v>0</v>
      </c>
      <c r="X90" s="247">
        <v>0</v>
      </c>
      <c r="Y90" s="247">
        <v>0</v>
      </c>
      <c r="Z90" s="247">
        <v>0</v>
      </c>
      <c r="AA90" s="247">
        <v>0</v>
      </c>
      <c r="AB90" s="247">
        <v>0</v>
      </c>
      <c r="AC90" s="247">
        <v>0</v>
      </c>
      <c r="AD90" s="497">
        <v>0</v>
      </c>
    </row>
    <row r="91" spans="1:30">
      <c r="A91" s="437" t="s">
        <v>469</v>
      </c>
      <c r="B91" s="167">
        <v>0</v>
      </c>
      <c r="C91" s="168">
        <v>0</v>
      </c>
      <c r="D91" s="168">
        <v>0</v>
      </c>
      <c r="E91" s="168">
        <v>0</v>
      </c>
      <c r="F91" s="168">
        <v>0</v>
      </c>
      <c r="G91" s="212">
        <v>0</v>
      </c>
      <c r="H91" s="167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70">
        <v>0</v>
      </c>
      <c r="U91" s="247">
        <v>0</v>
      </c>
      <c r="V91" s="247">
        <v>0</v>
      </c>
      <c r="W91" s="247">
        <v>0</v>
      </c>
      <c r="X91" s="247">
        <v>0</v>
      </c>
      <c r="Y91" s="247">
        <v>0</v>
      </c>
      <c r="Z91" s="247">
        <v>0</v>
      </c>
      <c r="AA91" s="247">
        <v>0</v>
      </c>
      <c r="AB91" s="247">
        <v>0</v>
      </c>
      <c r="AC91" s="247">
        <v>0</v>
      </c>
      <c r="AD91" s="497">
        <v>0</v>
      </c>
    </row>
    <row r="92" spans="1:30">
      <c r="A92" s="437" t="s">
        <v>470</v>
      </c>
      <c r="B92" s="167">
        <v>0</v>
      </c>
      <c r="C92" s="168">
        <v>0</v>
      </c>
      <c r="D92" s="168">
        <v>0</v>
      </c>
      <c r="E92" s="168">
        <v>0</v>
      </c>
      <c r="F92" s="168">
        <v>0</v>
      </c>
      <c r="G92" s="212">
        <v>0</v>
      </c>
      <c r="H92" s="167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70">
        <v>0</v>
      </c>
      <c r="U92" s="247">
        <v>0</v>
      </c>
      <c r="V92" s="247">
        <v>0</v>
      </c>
      <c r="W92" s="247">
        <v>0</v>
      </c>
      <c r="X92" s="247">
        <v>0</v>
      </c>
      <c r="Y92" s="247">
        <v>0</v>
      </c>
      <c r="Z92" s="247">
        <v>0</v>
      </c>
      <c r="AA92" s="247">
        <v>0</v>
      </c>
      <c r="AB92" s="247">
        <v>0</v>
      </c>
      <c r="AC92" s="247">
        <v>0</v>
      </c>
      <c r="AD92" s="497">
        <v>0</v>
      </c>
    </row>
    <row r="93" spans="1:30">
      <c r="A93" s="437" t="s">
        <v>471</v>
      </c>
      <c r="B93" s="167">
        <v>7</v>
      </c>
      <c r="C93" s="168">
        <v>13</v>
      </c>
      <c r="D93" s="168">
        <v>9</v>
      </c>
      <c r="E93" s="168">
        <v>2</v>
      </c>
      <c r="F93" s="168">
        <v>11</v>
      </c>
      <c r="G93" s="212">
        <v>32849.409999999996</v>
      </c>
      <c r="H93" s="167">
        <v>5</v>
      </c>
      <c r="I93" s="168">
        <v>10</v>
      </c>
      <c r="J93" s="168">
        <v>7</v>
      </c>
      <c r="K93" s="168">
        <v>2</v>
      </c>
      <c r="L93" s="168">
        <v>8</v>
      </c>
      <c r="M93" s="168">
        <v>0</v>
      </c>
      <c r="N93" s="168">
        <v>7</v>
      </c>
      <c r="O93" s="168">
        <v>3</v>
      </c>
      <c r="P93" s="168">
        <v>3</v>
      </c>
      <c r="Q93" s="168">
        <v>3</v>
      </c>
      <c r="R93" s="168">
        <v>0</v>
      </c>
      <c r="S93" s="168">
        <v>4</v>
      </c>
      <c r="T93" s="170">
        <v>36080.720000000001</v>
      </c>
      <c r="U93" s="247">
        <v>9</v>
      </c>
      <c r="V93" s="247">
        <v>9</v>
      </c>
      <c r="W93" s="247">
        <v>6</v>
      </c>
      <c r="X93" s="247">
        <v>8</v>
      </c>
      <c r="Y93" s="247">
        <v>7</v>
      </c>
      <c r="Z93" s="247">
        <v>0</v>
      </c>
      <c r="AA93" s="247">
        <v>0</v>
      </c>
      <c r="AB93" s="247">
        <v>5</v>
      </c>
      <c r="AC93" s="247">
        <v>10</v>
      </c>
      <c r="AD93" s="497">
        <v>7</v>
      </c>
    </row>
    <row r="94" spans="1:30">
      <c r="A94" s="437" t="s">
        <v>472</v>
      </c>
      <c r="B94" s="167">
        <v>1</v>
      </c>
      <c r="C94" s="168">
        <v>3</v>
      </c>
      <c r="D94" s="168">
        <v>1</v>
      </c>
      <c r="E94" s="168">
        <v>2</v>
      </c>
      <c r="F94" s="168">
        <v>1</v>
      </c>
      <c r="G94" s="212">
        <v>8856</v>
      </c>
      <c r="H94" s="167">
        <v>1</v>
      </c>
      <c r="I94" s="168">
        <v>3</v>
      </c>
      <c r="J94" s="168">
        <v>1</v>
      </c>
      <c r="K94" s="168">
        <v>2</v>
      </c>
      <c r="L94" s="168">
        <v>1</v>
      </c>
      <c r="M94" s="168">
        <v>0</v>
      </c>
      <c r="N94" s="168">
        <v>3</v>
      </c>
      <c r="O94" s="168">
        <v>0</v>
      </c>
      <c r="P94" s="168">
        <v>0</v>
      </c>
      <c r="Q94" s="168">
        <v>3</v>
      </c>
      <c r="R94" s="168">
        <v>0</v>
      </c>
      <c r="S94" s="168">
        <v>0</v>
      </c>
      <c r="T94" s="170">
        <v>2952</v>
      </c>
      <c r="U94" s="247">
        <v>0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247">
        <v>0</v>
      </c>
      <c r="AB94" s="247">
        <v>1</v>
      </c>
      <c r="AC94" s="247">
        <v>3</v>
      </c>
      <c r="AD94" s="497">
        <v>1</v>
      </c>
    </row>
    <row r="95" spans="1:30" ht="14.25" thickBot="1">
      <c r="A95" s="451" t="s">
        <v>473</v>
      </c>
      <c r="B95" s="205">
        <f>SUM(B84:B94)</f>
        <v>22</v>
      </c>
      <c r="C95" s="204">
        <f t="shared" ref="C95:AD95" si="7">SUM(C84:C94)</f>
        <v>57</v>
      </c>
      <c r="D95" s="204">
        <f t="shared" si="7"/>
        <v>38</v>
      </c>
      <c r="E95" s="204">
        <f t="shared" si="7"/>
        <v>19</v>
      </c>
      <c r="F95" s="204">
        <f t="shared" si="7"/>
        <v>38</v>
      </c>
      <c r="G95" s="214">
        <f t="shared" si="7"/>
        <v>131730.20000000001</v>
      </c>
      <c r="H95" s="205">
        <f t="shared" si="7"/>
        <v>17</v>
      </c>
      <c r="I95" s="204">
        <f t="shared" si="7"/>
        <v>47</v>
      </c>
      <c r="J95" s="204">
        <f t="shared" si="7"/>
        <v>33</v>
      </c>
      <c r="K95" s="204">
        <f t="shared" si="7"/>
        <v>15</v>
      </c>
      <c r="L95" s="204">
        <f t="shared" si="7"/>
        <v>32</v>
      </c>
      <c r="M95" s="204">
        <f t="shared" si="7"/>
        <v>0</v>
      </c>
      <c r="N95" s="204">
        <f t="shared" si="7"/>
        <v>37</v>
      </c>
      <c r="O95" s="204">
        <f t="shared" si="7"/>
        <v>10</v>
      </c>
      <c r="P95" s="204">
        <f t="shared" si="7"/>
        <v>19</v>
      </c>
      <c r="Q95" s="204">
        <f t="shared" si="7"/>
        <v>21</v>
      </c>
      <c r="R95" s="204">
        <f t="shared" si="7"/>
        <v>0</v>
      </c>
      <c r="S95" s="204">
        <f t="shared" si="7"/>
        <v>7</v>
      </c>
      <c r="T95" s="229">
        <f t="shared" si="7"/>
        <v>102903.04000000001</v>
      </c>
      <c r="U95" s="176">
        <f t="shared" si="7"/>
        <v>13</v>
      </c>
      <c r="V95" s="176">
        <f t="shared" si="7"/>
        <v>17</v>
      </c>
      <c r="W95" s="176">
        <f t="shared" si="7"/>
        <v>9</v>
      </c>
      <c r="X95" s="176">
        <f t="shared" si="7"/>
        <v>14</v>
      </c>
      <c r="Y95" s="176">
        <f t="shared" si="7"/>
        <v>7</v>
      </c>
      <c r="Z95" s="176">
        <f t="shared" si="7"/>
        <v>0</v>
      </c>
      <c r="AA95" s="176">
        <f t="shared" si="7"/>
        <v>1</v>
      </c>
      <c r="AB95" s="176">
        <f t="shared" si="7"/>
        <v>17</v>
      </c>
      <c r="AC95" s="176">
        <f t="shared" si="7"/>
        <v>46</v>
      </c>
      <c r="AD95" s="502">
        <f t="shared" si="7"/>
        <v>32</v>
      </c>
    </row>
    <row r="96" spans="1:30" ht="15.75" thickBot="1">
      <c r="A96" s="459" t="s">
        <v>386</v>
      </c>
      <c r="B96" s="179">
        <f>B17+B25+B35+B43+B55+B69+B83+B95</f>
        <v>124</v>
      </c>
      <c r="C96" s="180">
        <f t="shared" ref="C96:AD96" si="8">C17+C25+C35+C43+C55+C69+C83+C95</f>
        <v>386</v>
      </c>
      <c r="D96" s="180">
        <f t="shared" si="8"/>
        <v>174</v>
      </c>
      <c r="E96" s="180">
        <f t="shared" si="8"/>
        <v>142</v>
      </c>
      <c r="F96" s="180">
        <f t="shared" si="8"/>
        <v>244</v>
      </c>
      <c r="G96" s="215">
        <f t="shared" si="8"/>
        <v>844166.76</v>
      </c>
      <c r="H96" s="179">
        <f t="shared" si="8"/>
        <v>83</v>
      </c>
      <c r="I96" s="180">
        <f t="shared" si="8"/>
        <v>305</v>
      </c>
      <c r="J96" s="180">
        <f t="shared" si="8"/>
        <v>134</v>
      </c>
      <c r="K96" s="180">
        <f t="shared" si="8"/>
        <v>100</v>
      </c>
      <c r="L96" s="180">
        <f t="shared" si="8"/>
        <v>205</v>
      </c>
      <c r="M96" s="180">
        <f t="shared" si="8"/>
        <v>9</v>
      </c>
      <c r="N96" s="180">
        <f t="shared" si="8"/>
        <v>244</v>
      </c>
      <c r="O96" s="180">
        <f t="shared" si="8"/>
        <v>52</v>
      </c>
      <c r="P96" s="180">
        <f t="shared" si="8"/>
        <v>162</v>
      </c>
      <c r="Q96" s="180">
        <f t="shared" si="8"/>
        <v>101</v>
      </c>
      <c r="R96" s="180">
        <f t="shared" si="8"/>
        <v>6</v>
      </c>
      <c r="S96" s="180">
        <f t="shared" si="8"/>
        <v>36</v>
      </c>
      <c r="T96" s="182">
        <f t="shared" si="8"/>
        <v>627464.12000000011</v>
      </c>
      <c r="U96" s="507">
        <f t="shared" si="8"/>
        <v>74</v>
      </c>
      <c r="V96" s="507">
        <f t="shared" si="8"/>
        <v>330</v>
      </c>
      <c r="W96" s="507">
        <f t="shared" si="8"/>
        <v>164</v>
      </c>
      <c r="X96" s="507">
        <f t="shared" si="8"/>
        <v>137</v>
      </c>
      <c r="Y96" s="507">
        <f t="shared" si="8"/>
        <v>115</v>
      </c>
      <c r="Z96" s="507">
        <f t="shared" si="8"/>
        <v>72</v>
      </c>
      <c r="AA96" s="507">
        <f t="shared" si="8"/>
        <v>6</v>
      </c>
      <c r="AB96" s="507">
        <f t="shared" si="8"/>
        <v>83</v>
      </c>
      <c r="AC96" s="507">
        <f t="shared" si="8"/>
        <v>269</v>
      </c>
      <c r="AD96" s="508">
        <f t="shared" si="8"/>
        <v>132</v>
      </c>
    </row>
    <row r="97" spans="1:22">
      <c r="U97" s="311"/>
      <c r="V97" s="311"/>
    </row>
    <row r="98" spans="1:22"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</row>
    <row r="99" spans="1:22">
      <c r="A99" s="1" t="s">
        <v>491</v>
      </c>
      <c r="B99" s="467">
        <f>B17</f>
        <v>26</v>
      </c>
      <c r="C99" s="467">
        <f t="shared" ref="C99:T99" si="9">C17</f>
        <v>36</v>
      </c>
      <c r="D99" s="467">
        <f t="shared" si="9"/>
        <v>16</v>
      </c>
      <c r="E99" s="467">
        <f t="shared" si="9"/>
        <v>14</v>
      </c>
      <c r="F99" s="467">
        <f t="shared" si="9"/>
        <v>22</v>
      </c>
      <c r="G99" s="468">
        <f t="shared" si="9"/>
        <v>84887.76</v>
      </c>
      <c r="H99" s="467">
        <f t="shared" si="9"/>
        <v>9</v>
      </c>
      <c r="I99" s="467">
        <f t="shared" si="9"/>
        <v>36</v>
      </c>
      <c r="J99" s="467">
        <f t="shared" si="9"/>
        <v>16</v>
      </c>
      <c r="K99" s="467">
        <f t="shared" si="9"/>
        <v>15</v>
      </c>
      <c r="L99" s="467">
        <f t="shared" si="9"/>
        <v>21</v>
      </c>
      <c r="M99" s="467">
        <f t="shared" si="9"/>
        <v>2</v>
      </c>
      <c r="N99" s="467">
        <f t="shared" si="9"/>
        <v>33</v>
      </c>
      <c r="O99" s="467">
        <f t="shared" si="9"/>
        <v>1</v>
      </c>
      <c r="P99" s="467">
        <f t="shared" si="9"/>
        <v>23</v>
      </c>
      <c r="Q99" s="467">
        <f t="shared" si="9"/>
        <v>10</v>
      </c>
      <c r="R99" s="467">
        <f t="shared" si="9"/>
        <v>2</v>
      </c>
      <c r="S99" s="467">
        <f t="shared" si="9"/>
        <v>1</v>
      </c>
      <c r="T99" s="468">
        <f t="shared" si="9"/>
        <v>78844.850000000006</v>
      </c>
      <c r="U99" s="328"/>
      <c r="V99" s="328"/>
    </row>
    <row r="100" spans="1:22">
      <c r="A100" s="1" t="s">
        <v>386</v>
      </c>
      <c r="B100" s="467">
        <f>B96-B17</f>
        <v>98</v>
      </c>
      <c r="C100" s="467">
        <f t="shared" ref="C100:T100" si="10">C96-C17</f>
        <v>350</v>
      </c>
      <c r="D100" s="467">
        <f t="shared" si="10"/>
        <v>158</v>
      </c>
      <c r="E100" s="467">
        <f t="shared" si="10"/>
        <v>128</v>
      </c>
      <c r="F100" s="467">
        <f t="shared" si="10"/>
        <v>222</v>
      </c>
      <c r="G100" s="468">
        <f t="shared" si="10"/>
        <v>759279</v>
      </c>
      <c r="H100" s="467">
        <f t="shared" si="10"/>
        <v>74</v>
      </c>
      <c r="I100" s="467">
        <f t="shared" si="10"/>
        <v>269</v>
      </c>
      <c r="J100" s="467">
        <f t="shared" si="10"/>
        <v>118</v>
      </c>
      <c r="K100" s="467">
        <f t="shared" si="10"/>
        <v>85</v>
      </c>
      <c r="L100" s="467">
        <f t="shared" si="10"/>
        <v>184</v>
      </c>
      <c r="M100" s="467">
        <f t="shared" si="10"/>
        <v>7</v>
      </c>
      <c r="N100" s="467">
        <f t="shared" si="10"/>
        <v>211</v>
      </c>
      <c r="O100" s="467">
        <f t="shared" si="10"/>
        <v>51</v>
      </c>
      <c r="P100" s="467">
        <f t="shared" si="10"/>
        <v>139</v>
      </c>
      <c r="Q100" s="467">
        <f t="shared" si="10"/>
        <v>91</v>
      </c>
      <c r="R100" s="467">
        <f t="shared" si="10"/>
        <v>4</v>
      </c>
      <c r="S100" s="467">
        <f t="shared" si="10"/>
        <v>35</v>
      </c>
      <c r="T100" s="468">
        <f t="shared" si="10"/>
        <v>548619.27000000014</v>
      </c>
      <c r="U100" s="328"/>
      <c r="V100" s="328"/>
    </row>
    <row r="101" spans="1:22">
      <c r="M101" s="44"/>
      <c r="N101" s="44"/>
      <c r="O101" s="44"/>
      <c r="P101" s="44"/>
      <c r="Q101" s="44"/>
      <c r="R101" s="44"/>
      <c r="S101" s="44"/>
    </row>
    <row r="102" spans="1:22">
      <c r="U102" s="311"/>
      <c r="V102" s="311"/>
    </row>
    <row r="103" spans="1:22">
      <c r="U103" s="311"/>
      <c r="V103" s="311"/>
    </row>
    <row r="104" spans="1:22">
      <c r="U104" s="311"/>
      <c r="V104" s="311"/>
    </row>
    <row r="105" spans="1:22">
      <c r="U105" s="311"/>
      <c r="V105" s="311"/>
    </row>
    <row r="106" spans="1:22">
      <c r="U106" s="311"/>
      <c r="V106" s="311"/>
    </row>
    <row r="107" spans="1:22">
      <c r="U107" s="311"/>
      <c r="V107" s="311"/>
    </row>
    <row r="108" spans="1:22">
      <c r="U108" s="311"/>
      <c r="V108" s="311"/>
    </row>
    <row r="109" spans="1:22">
      <c r="U109" s="311"/>
      <c r="V109" s="311"/>
    </row>
    <row r="110" spans="1:22">
      <c r="U110" s="311"/>
      <c r="V110" s="311"/>
    </row>
    <row r="111" spans="1:22">
      <c r="U111" s="311"/>
      <c r="V111" s="311"/>
    </row>
    <row r="112" spans="1:22">
      <c r="U112" s="311"/>
      <c r="V112" s="311"/>
    </row>
    <row r="113" spans="21:22">
      <c r="U113" s="311"/>
      <c r="V113" s="311"/>
    </row>
    <row r="114" spans="21:22">
      <c r="U114" s="311"/>
      <c r="V114" s="311"/>
    </row>
    <row r="115" spans="21:22">
      <c r="U115" s="311"/>
      <c r="V115" s="311"/>
    </row>
    <row r="116" spans="21:22">
      <c r="U116" s="311"/>
      <c r="V116" s="311"/>
    </row>
    <row r="117" spans="21:22">
      <c r="U117" s="311"/>
      <c r="V117" s="311"/>
    </row>
    <row r="118" spans="21:22">
      <c r="U118" s="311"/>
      <c r="V118" s="311"/>
    </row>
    <row r="119" spans="21:22">
      <c r="U119" s="311"/>
      <c r="V119" s="311"/>
    </row>
    <row r="120" spans="21:22">
      <c r="U120" s="311"/>
      <c r="V120" s="311"/>
    </row>
    <row r="121" spans="21:22">
      <c r="U121" s="311"/>
      <c r="V121" s="311"/>
    </row>
    <row r="122" spans="21:22">
      <c r="U122" s="311"/>
      <c r="V122" s="311"/>
    </row>
  </sheetData>
  <mergeCells count="26">
    <mergeCell ref="T6:T7"/>
    <mergeCell ref="H5:T5"/>
    <mergeCell ref="A5:A7"/>
    <mergeCell ref="B6:B7"/>
    <mergeCell ref="D6:F6"/>
    <mergeCell ref="H6:H7"/>
    <mergeCell ref="B5:G5"/>
    <mergeCell ref="C6:C7"/>
    <mergeCell ref="G6:G7"/>
    <mergeCell ref="P6:S6"/>
    <mergeCell ref="I6:I7"/>
    <mergeCell ref="J6:L6"/>
    <mergeCell ref="M6:O6"/>
    <mergeCell ref="X5:Z5"/>
    <mergeCell ref="AA5:AA7"/>
    <mergeCell ref="AB5:AD5"/>
    <mergeCell ref="U6:U7"/>
    <mergeCell ref="V6:V7"/>
    <mergeCell ref="W6:W7"/>
    <mergeCell ref="X6:X7"/>
    <mergeCell ref="Y6:Y7"/>
    <mergeCell ref="Z6:Z7"/>
    <mergeCell ref="AB6:AB7"/>
    <mergeCell ref="AC6:AC7"/>
    <mergeCell ref="AD6:AD7"/>
    <mergeCell ref="U5:W5"/>
  </mergeCells>
  <phoneticPr fontId="17" type="noConversion"/>
  <conditionalFormatting sqref="D9:D96">
    <cfRule type="cellIs" dxfId="45" priority="18" operator="greaterThan">
      <formula>$C9</formula>
    </cfRule>
  </conditionalFormatting>
  <conditionalFormatting sqref="C9:C96">
    <cfRule type="cellIs" dxfId="44" priority="17" operator="notEqual">
      <formula>$E9+$F9</formula>
    </cfRule>
  </conditionalFormatting>
  <conditionalFormatting sqref="J9:J96">
    <cfRule type="cellIs" dxfId="43" priority="16" operator="greaterThan">
      <formula>$I9</formula>
    </cfRule>
  </conditionalFormatting>
  <conditionalFormatting sqref="I9:I96">
    <cfRule type="cellIs" dxfId="42" priority="13" operator="notEqual">
      <formula>$P9+$Q9+$R9+$S9</formula>
    </cfRule>
    <cfRule type="cellIs" dxfId="41" priority="14" operator="notEqual">
      <formula>$M9+$N9+$O9</formula>
    </cfRule>
    <cfRule type="cellIs" dxfId="40" priority="15" operator="notEqual">
      <formula>$K9+$L9</formula>
    </cfRule>
  </conditionalFormatting>
  <conditionalFormatting sqref="D9:D96">
    <cfRule type="cellIs" dxfId="39" priority="12" operator="greaterThan">
      <formula>$C9</formula>
    </cfRule>
  </conditionalFormatting>
  <conditionalFormatting sqref="C9:C96">
    <cfRule type="cellIs" dxfId="38" priority="11" operator="notEqual">
      <formula>$E9+$F9</formula>
    </cfRule>
  </conditionalFormatting>
  <conditionalFormatting sqref="J9:J96">
    <cfRule type="cellIs" dxfId="37" priority="10" operator="greaterThan">
      <formula>$I9</formula>
    </cfRule>
  </conditionalFormatting>
  <conditionalFormatting sqref="I9:I96">
    <cfRule type="cellIs" dxfId="36" priority="7" operator="notEqual">
      <formula>$P9+$Q9+$R9+$S9</formula>
    </cfRule>
    <cfRule type="cellIs" dxfId="35" priority="8" operator="notEqual">
      <formula>$M9+$N9+$O9</formula>
    </cfRule>
    <cfRule type="cellIs" dxfId="34" priority="9" operator="notEqual">
      <formula>$K9+$L9</formula>
    </cfRule>
  </conditionalFormatting>
  <conditionalFormatting sqref="D9:D96">
    <cfRule type="cellIs" dxfId="33" priority="6" operator="greaterThan">
      <formula>$C9</formula>
    </cfRule>
  </conditionalFormatting>
  <conditionalFormatting sqref="C9:C96">
    <cfRule type="cellIs" dxfId="32" priority="5" operator="notEqual">
      <formula>$E9+$F9</formula>
    </cfRule>
  </conditionalFormatting>
  <conditionalFormatting sqref="J9:J96">
    <cfRule type="cellIs" dxfId="31" priority="4" operator="greaterThan">
      <formula>$I9</formula>
    </cfRule>
  </conditionalFormatting>
  <conditionalFormatting sqref="I9:I96">
    <cfRule type="cellIs" dxfId="30" priority="1" operator="notEqual">
      <formula>$P9+$Q9+$R9+$S9</formula>
    </cfRule>
    <cfRule type="cellIs" dxfId="29" priority="2" operator="notEqual">
      <formula>$M9+$N9+$O9</formula>
    </cfRule>
    <cfRule type="cellIs" dxfId="28" priority="3" operator="notEqual">
      <formula>$K9+$L9</formula>
    </cfRule>
  </conditionalFormatting>
  <pageMargins left="0.75" right="0.75" top="1" bottom="1" header="0.4921259845" footer="0.4921259845"/>
  <pageSetup paperSize="9" scale="5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133">
    <pageSetUpPr fitToPage="1"/>
  </sheetPr>
  <dimension ref="A1:BH122"/>
  <sheetViews>
    <sheetView showGridLines="0" zoomScale="70" zoomScaleNormal="70" workbookViewId="0">
      <pane xSplit="1" ySplit="8" topLeftCell="B87" activePane="bottomRight" state="frozenSplit"/>
      <selection pane="topRight" activeCell="B1" sqref="B1"/>
      <selection pane="bottomLeft" activeCell="A8" sqref="A8"/>
      <selection pane="bottomRight" activeCell="L1" sqref="L1:L1048576"/>
    </sheetView>
  </sheetViews>
  <sheetFormatPr defaultRowHeight="12.75"/>
  <cols>
    <col min="1" max="1" width="23" style="303" customWidth="1"/>
    <col min="2" max="2" width="10.7109375" style="303" customWidth="1"/>
    <col min="3" max="3" width="13.5703125" style="303" customWidth="1"/>
    <col min="4" max="4" width="10.7109375" style="303" customWidth="1"/>
    <col min="5" max="5" width="14.85546875" style="303" customWidth="1"/>
    <col min="6" max="6" width="10.7109375" style="303" customWidth="1"/>
    <col min="7" max="7" width="10.85546875" style="303" customWidth="1"/>
    <col min="8" max="10" width="10.7109375" style="303" customWidth="1"/>
    <col min="11" max="17" width="8.7109375" style="303" customWidth="1"/>
    <col min="18" max="18" width="6.140625" style="303" bestFit="1" customWidth="1"/>
    <col min="19" max="19" width="9.28515625" style="303" customWidth="1"/>
    <col min="20" max="25" width="8.7109375" style="303" customWidth="1"/>
    <col min="26" max="26" width="9" style="326" customWidth="1"/>
    <col min="27" max="28" width="8.7109375" style="326" customWidth="1"/>
    <col min="29" max="29" width="8.28515625" style="326" customWidth="1"/>
    <col min="30" max="30" width="7.42578125" style="326" customWidth="1"/>
    <col min="31" max="31" width="8.140625" style="326" customWidth="1"/>
    <col min="32" max="32" width="8.7109375" style="326" customWidth="1"/>
    <col min="33" max="34" width="10.7109375" style="303" customWidth="1"/>
    <col min="35" max="35" width="11.140625" style="303" customWidth="1"/>
    <col min="36" max="40" width="10.7109375" style="303" customWidth="1"/>
    <col min="41" max="41" width="13.140625" style="303" customWidth="1"/>
    <col min="42" max="43" width="10.7109375" style="303" customWidth="1"/>
    <col min="44" max="44" width="11.28515625" style="303" customWidth="1"/>
    <col min="45" max="46" width="13.140625" style="44" hidden="1" customWidth="1"/>
    <col min="47" max="16384" width="9.140625" style="303"/>
  </cols>
  <sheetData>
    <row r="1" spans="1:60" s="343" customFormat="1" ht="20.25">
      <c r="A1" s="14" t="s">
        <v>193</v>
      </c>
      <c r="B1" s="342"/>
      <c r="C1" s="342"/>
      <c r="D1" s="342"/>
      <c r="E1" s="342"/>
      <c r="F1" s="342"/>
      <c r="G1" s="303"/>
      <c r="H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Z1" s="326"/>
      <c r="AA1" s="326"/>
      <c r="AB1" s="326"/>
      <c r="AC1" s="326"/>
      <c r="AD1" s="326"/>
      <c r="AE1" s="326"/>
      <c r="AF1" s="326"/>
      <c r="AS1" s="303"/>
      <c r="AT1" s="303"/>
    </row>
    <row r="2" spans="1:60" s="304" customFormat="1" ht="15.75">
      <c r="A2" s="28" t="s">
        <v>501</v>
      </c>
      <c r="B2" s="344"/>
      <c r="C2" s="344"/>
      <c r="D2" s="344"/>
      <c r="E2" s="344"/>
      <c r="F2" s="344"/>
      <c r="Z2" s="327"/>
      <c r="AA2" s="327"/>
      <c r="AB2" s="327"/>
      <c r="AC2" s="327"/>
      <c r="AD2" s="327"/>
      <c r="AE2" s="327"/>
      <c r="AF2" s="327"/>
    </row>
    <row r="3" spans="1:60" s="304" customFormat="1" ht="15.75">
      <c r="A3" s="28"/>
      <c r="B3" s="344"/>
      <c r="C3" s="344"/>
      <c r="D3" s="344"/>
      <c r="E3" s="344"/>
      <c r="F3" s="344"/>
      <c r="Z3" s="327"/>
      <c r="AA3" s="327"/>
      <c r="AB3" s="327"/>
      <c r="AC3" s="327"/>
      <c r="AD3" s="327"/>
      <c r="AE3" s="327"/>
      <c r="AF3" s="327"/>
    </row>
    <row r="4" spans="1:60" ht="16.5" thickBot="1">
      <c r="B4" s="345"/>
      <c r="C4" s="345"/>
      <c r="D4" s="345"/>
      <c r="E4" s="345"/>
      <c r="F4" s="345"/>
      <c r="V4" s="25"/>
      <c r="Z4" s="303"/>
      <c r="AA4" s="303"/>
      <c r="AB4" s="303"/>
      <c r="AC4" s="303"/>
      <c r="AD4" s="303"/>
      <c r="AE4" s="303"/>
      <c r="AF4" s="303"/>
      <c r="AR4" s="25" t="s">
        <v>223</v>
      </c>
      <c r="AS4" s="304"/>
      <c r="AT4" s="304"/>
    </row>
    <row r="5" spans="1:60" ht="26.25" customHeight="1">
      <c r="A5" s="533" t="s">
        <v>231</v>
      </c>
      <c r="B5" s="604" t="s">
        <v>9</v>
      </c>
      <c r="C5" s="605"/>
      <c r="D5" s="547" t="s">
        <v>4</v>
      </c>
      <c r="E5" s="605"/>
      <c r="F5" s="536" t="s">
        <v>341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87"/>
      <c r="AG5" s="537" t="s">
        <v>342</v>
      </c>
      <c r="AH5" s="537"/>
      <c r="AI5" s="537"/>
      <c r="AJ5" s="537"/>
      <c r="AK5" s="537"/>
      <c r="AL5" s="547" t="s">
        <v>87</v>
      </c>
      <c r="AM5" s="605"/>
      <c r="AN5" s="605"/>
      <c r="AO5" s="780" t="s">
        <v>34</v>
      </c>
      <c r="AP5" s="536" t="s">
        <v>343</v>
      </c>
      <c r="AQ5" s="537"/>
      <c r="AR5" s="587"/>
      <c r="AS5" s="524"/>
      <c r="AT5" s="524"/>
    </row>
    <row r="6" spans="1:60" ht="38.25" customHeight="1">
      <c r="A6" s="534"/>
      <c r="B6" s="606"/>
      <c r="C6" s="603"/>
      <c r="D6" s="539"/>
      <c r="E6" s="603"/>
      <c r="F6" s="588" t="s">
        <v>45</v>
      </c>
      <c r="G6" s="539" t="s">
        <v>46</v>
      </c>
      <c r="H6" s="540"/>
      <c r="I6" s="374" t="s">
        <v>61</v>
      </c>
      <c r="J6" s="374"/>
      <c r="K6" s="599" t="s">
        <v>356</v>
      </c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70" t="s">
        <v>249</v>
      </c>
      <c r="AA6" s="570"/>
      <c r="AB6" s="570"/>
      <c r="AC6" s="570" t="s">
        <v>250</v>
      </c>
      <c r="AD6" s="570"/>
      <c r="AE6" s="570"/>
      <c r="AF6" s="575"/>
      <c r="AG6" s="54"/>
      <c r="AH6" s="539" t="s">
        <v>46</v>
      </c>
      <c r="AI6" s="540"/>
      <c r="AJ6" s="551" t="s">
        <v>348</v>
      </c>
      <c r="AK6" s="549"/>
      <c r="AL6" s="539"/>
      <c r="AM6" s="603"/>
      <c r="AN6" s="603"/>
      <c r="AO6" s="551"/>
      <c r="AP6" s="55"/>
      <c r="AQ6" s="539" t="s">
        <v>46</v>
      </c>
      <c r="AR6" s="529"/>
      <c r="AS6" s="525"/>
      <c r="AT6" s="525"/>
    </row>
    <row r="7" spans="1:60" ht="87.75" customHeight="1">
      <c r="A7" s="535"/>
      <c r="B7" s="266" t="s">
        <v>2</v>
      </c>
      <c r="C7" s="363" t="s">
        <v>256</v>
      </c>
      <c r="D7" s="16" t="s">
        <v>3</v>
      </c>
      <c r="E7" s="364" t="s">
        <v>262</v>
      </c>
      <c r="F7" s="589"/>
      <c r="G7" s="16" t="s">
        <v>56</v>
      </c>
      <c r="H7" s="16" t="s">
        <v>57</v>
      </c>
      <c r="I7" s="17" t="s">
        <v>60</v>
      </c>
      <c r="J7" s="17" t="s">
        <v>16</v>
      </c>
      <c r="K7" s="261" t="s">
        <v>132</v>
      </c>
      <c r="L7" s="17" t="s">
        <v>133</v>
      </c>
      <c r="M7" s="17" t="s">
        <v>134</v>
      </c>
      <c r="N7" s="17" t="s">
        <v>135</v>
      </c>
      <c r="O7" s="17" t="s">
        <v>136</v>
      </c>
      <c r="P7" s="17" t="s">
        <v>137</v>
      </c>
      <c r="Q7" s="17" t="s">
        <v>138</v>
      </c>
      <c r="R7" s="262" t="s">
        <v>139</v>
      </c>
      <c r="S7" s="257" t="s">
        <v>140</v>
      </c>
      <c r="T7" s="17" t="s">
        <v>141</v>
      </c>
      <c r="U7" s="17" t="s">
        <v>227</v>
      </c>
      <c r="V7" s="17" t="s">
        <v>143</v>
      </c>
      <c r="W7" s="17" t="s">
        <v>144</v>
      </c>
      <c r="X7" s="17" t="s">
        <v>145</v>
      </c>
      <c r="Y7" s="262" t="s">
        <v>228</v>
      </c>
      <c r="Z7" s="363" t="s">
        <v>246</v>
      </c>
      <c r="AA7" s="363" t="s">
        <v>238</v>
      </c>
      <c r="AB7" s="363" t="s">
        <v>239</v>
      </c>
      <c r="AC7" s="363" t="s">
        <v>244</v>
      </c>
      <c r="AD7" s="363" t="s">
        <v>242</v>
      </c>
      <c r="AE7" s="363" t="s">
        <v>243</v>
      </c>
      <c r="AF7" s="370" t="s">
        <v>245</v>
      </c>
      <c r="AG7" s="258" t="s">
        <v>45</v>
      </c>
      <c r="AH7" s="293" t="s">
        <v>47</v>
      </c>
      <c r="AI7" s="17" t="s">
        <v>49</v>
      </c>
      <c r="AJ7" s="257" t="s">
        <v>86</v>
      </c>
      <c r="AK7" s="257" t="s">
        <v>58</v>
      </c>
      <c r="AL7" s="257" t="s">
        <v>27</v>
      </c>
      <c r="AM7" s="257" t="s">
        <v>28</v>
      </c>
      <c r="AN7" s="257" t="s">
        <v>20</v>
      </c>
      <c r="AO7" s="551"/>
      <c r="AP7" s="267" t="s">
        <v>45</v>
      </c>
      <c r="AQ7" s="293" t="s">
        <v>47</v>
      </c>
      <c r="AR7" s="302" t="s">
        <v>49</v>
      </c>
      <c r="AS7" s="525"/>
      <c r="AT7" s="525"/>
    </row>
    <row r="8" spans="1:60" ht="13.5" thickBot="1">
      <c r="A8" s="375">
        <v>1</v>
      </c>
      <c r="B8" s="376">
        <v>2</v>
      </c>
      <c r="C8" s="377">
        <v>3</v>
      </c>
      <c r="D8" s="377">
        <v>5</v>
      </c>
      <c r="E8" s="378">
        <v>6</v>
      </c>
      <c r="F8" s="376">
        <v>8</v>
      </c>
      <c r="G8" s="377">
        <v>9</v>
      </c>
      <c r="H8" s="377">
        <v>10</v>
      </c>
      <c r="I8" s="377">
        <v>11</v>
      </c>
      <c r="J8" s="377">
        <v>12</v>
      </c>
      <c r="K8" s="377">
        <v>13</v>
      </c>
      <c r="L8" s="377">
        <v>14</v>
      </c>
      <c r="M8" s="377">
        <v>15</v>
      </c>
      <c r="N8" s="377">
        <v>16</v>
      </c>
      <c r="O8" s="377">
        <v>17</v>
      </c>
      <c r="P8" s="377">
        <v>18</v>
      </c>
      <c r="Q8" s="377">
        <v>19</v>
      </c>
      <c r="R8" s="377">
        <v>20</v>
      </c>
      <c r="S8" s="377">
        <v>21</v>
      </c>
      <c r="T8" s="377">
        <v>22</v>
      </c>
      <c r="U8" s="377">
        <v>23</v>
      </c>
      <c r="V8" s="377">
        <v>24</v>
      </c>
      <c r="W8" s="377">
        <v>25</v>
      </c>
      <c r="X8" s="377">
        <v>26</v>
      </c>
      <c r="Y8" s="378">
        <v>27</v>
      </c>
      <c r="Z8" s="377">
        <v>28</v>
      </c>
      <c r="AA8" s="378">
        <v>29</v>
      </c>
      <c r="AB8" s="377">
        <v>30</v>
      </c>
      <c r="AC8" s="378">
        <v>31</v>
      </c>
      <c r="AD8" s="377">
        <v>32</v>
      </c>
      <c r="AE8" s="378">
        <v>33</v>
      </c>
      <c r="AF8" s="379">
        <v>34</v>
      </c>
      <c r="AG8" s="380">
        <v>35</v>
      </c>
      <c r="AH8" s="377">
        <v>36</v>
      </c>
      <c r="AI8" s="378">
        <v>37</v>
      </c>
      <c r="AJ8" s="377">
        <v>38</v>
      </c>
      <c r="AK8" s="378">
        <v>39</v>
      </c>
      <c r="AL8" s="377">
        <v>40</v>
      </c>
      <c r="AM8" s="378">
        <v>41</v>
      </c>
      <c r="AN8" s="377">
        <v>42</v>
      </c>
      <c r="AO8" s="378">
        <v>43</v>
      </c>
      <c r="AP8" s="376">
        <v>44</v>
      </c>
      <c r="AQ8" s="378">
        <v>45</v>
      </c>
      <c r="AR8" s="379">
        <v>46</v>
      </c>
      <c r="AS8" s="526"/>
      <c r="AT8" s="526"/>
    </row>
    <row r="9" spans="1:60" ht="13.5" thickTop="1">
      <c r="A9" s="306" t="s">
        <v>387</v>
      </c>
      <c r="B9" s="163">
        <v>1</v>
      </c>
      <c r="C9" s="165">
        <v>6437.63</v>
      </c>
      <c r="D9" s="164">
        <v>1</v>
      </c>
      <c r="E9" s="165">
        <v>6437.63</v>
      </c>
      <c r="F9" s="163">
        <v>1</v>
      </c>
      <c r="G9" s="164">
        <v>1</v>
      </c>
      <c r="H9" s="164">
        <v>1</v>
      </c>
      <c r="I9" s="164">
        <v>0</v>
      </c>
      <c r="J9" s="164">
        <v>1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1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  <c r="AC9" s="164">
        <v>0</v>
      </c>
      <c r="AD9" s="164">
        <v>0</v>
      </c>
      <c r="AE9" s="164">
        <v>1</v>
      </c>
      <c r="AF9" s="189">
        <v>0</v>
      </c>
      <c r="AG9" s="187">
        <v>1</v>
      </c>
      <c r="AH9" s="164">
        <v>0</v>
      </c>
      <c r="AI9" s="164">
        <v>1</v>
      </c>
      <c r="AJ9" s="164">
        <v>1</v>
      </c>
      <c r="AK9" s="164">
        <v>0</v>
      </c>
      <c r="AL9" s="164">
        <v>0</v>
      </c>
      <c r="AM9" s="164">
        <v>0</v>
      </c>
      <c r="AN9" s="164">
        <v>1</v>
      </c>
      <c r="AO9" s="188">
        <v>0</v>
      </c>
      <c r="AP9" s="163">
        <v>2</v>
      </c>
      <c r="AQ9" s="164">
        <v>1</v>
      </c>
      <c r="AR9" s="189">
        <v>2</v>
      </c>
      <c r="AS9" s="310"/>
      <c r="AT9" s="310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</row>
    <row r="10" spans="1:60">
      <c r="A10" s="312" t="s">
        <v>388</v>
      </c>
      <c r="B10" s="167">
        <v>3</v>
      </c>
      <c r="C10" s="169">
        <v>19312.89</v>
      </c>
      <c r="D10" s="168">
        <v>3</v>
      </c>
      <c r="E10" s="169">
        <v>19312.89</v>
      </c>
      <c r="F10" s="167">
        <v>3</v>
      </c>
      <c r="G10" s="168">
        <v>2</v>
      </c>
      <c r="H10" s="168">
        <v>3</v>
      </c>
      <c r="I10" s="168">
        <v>0</v>
      </c>
      <c r="J10" s="168">
        <v>3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3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3</v>
      </c>
      <c r="AB10" s="168">
        <v>0</v>
      </c>
      <c r="AC10" s="168">
        <v>0</v>
      </c>
      <c r="AD10" s="168">
        <v>0</v>
      </c>
      <c r="AE10" s="168">
        <v>3</v>
      </c>
      <c r="AF10" s="192">
        <v>0</v>
      </c>
      <c r="AG10" s="190">
        <v>6</v>
      </c>
      <c r="AH10" s="168">
        <v>5</v>
      </c>
      <c r="AI10" s="168">
        <v>6</v>
      </c>
      <c r="AJ10" s="168">
        <v>6</v>
      </c>
      <c r="AK10" s="168">
        <v>0</v>
      </c>
      <c r="AL10" s="168">
        <v>0</v>
      </c>
      <c r="AM10" s="168">
        <v>0</v>
      </c>
      <c r="AN10" s="168">
        <v>6</v>
      </c>
      <c r="AO10" s="191">
        <v>0</v>
      </c>
      <c r="AP10" s="167">
        <v>6</v>
      </c>
      <c r="AQ10" s="168">
        <v>5</v>
      </c>
      <c r="AR10" s="192">
        <v>6</v>
      </c>
      <c r="AS10" s="315"/>
      <c r="AT10" s="315"/>
    </row>
    <row r="11" spans="1:60">
      <c r="A11" s="312" t="s">
        <v>389</v>
      </c>
      <c r="B11" s="167">
        <v>3</v>
      </c>
      <c r="C11" s="169">
        <v>19312.89</v>
      </c>
      <c r="D11" s="168">
        <v>3</v>
      </c>
      <c r="E11" s="169">
        <v>19312.89</v>
      </c>
      <c r="F11" s="167">
        <v>3</v>
      </c>
      <c r="G11" s="168">
        <v>1</v>
      </c>
      <c r="H11" s="168">
        <v>3</v>
      </c>
      <c r="I11" s="168">
        <v>1</v>
      </c>
      <c r="J11" s="168">
        <v>2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3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2</v>
      </c>
      <c r="AB11" s="168">
        <v>1</v>
      </c>
      <c r="AC11" s="168">
        <v>0</v>
      </c>
      <c r="AD11" s="168">
        <v>0</v>
      </c>
      <c r="AE11" s="168">
        <v>1</v>
      </c>
      <c r="AF11" s="192">
        <v>2</v>
      </c>
      <c r="AG11" s="190">
        <v>1</v>
      </c>
      <c r="AH11" s="168">
        <v>1</v>
      </c>
      <c r="AI11" s="168">
        <v>1</v>
      </c>
      <c r="AJ11" s="168">
        <v>1</v>
      </c>
      <c r="AK11" s="168">
        <v>0</v>
      </c>
      <c r="AL11" s="168">
        <v>0</v>
      </c>
      <c r="AM11" s="168">
        <v>0</v>
      </c>
      <c r="AN11" s="168">
        <v>1</v>
      </c>
      <c r="AO11" s="191">
        <v>0</v>
      </c>
      <c r="AP11" s="167">
        <v>5</v>
      </c>
      <c r="AQ11" s="168">
        <v>2</v>
      </c>
      <c r="AR11" s="192">
        <v>5</v>
      </c>
      <c r="AS11" s="315"/>
      <c r="AT11" s="315"/>
    </row>
    <row r="12" spans="1:60">
      <c r="A12" s="312" t="s">
        <v>390</v>
      </c>
      <c r="B12" s="167">
        <v>4</v>
      </c>
      <c r="C12" s="169">
        <v>25750.52</v>
      </c>
      <c r="D12" s="168">
        <v>4</v>
      </c>
      <c r="E12" s="169">
        <v>25750.52</v>
      </c>
      <c r="F12" s="167">
        <v>4</v>
      </c>
      <c r="G12" s="168">
        <v>2</v>
      </c>
      <c r="H12" s="168">
        <v>4</v>
      </c>
      <c r="I12" s="168">
        <v>3</v>
      </c>
      <c r="J12" s="168">
        <v>1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4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4</v>
      </c>
      <c r="AB12" s="168">
        <v>0</v>
      </c>
      <c r="AC12" s="168">
        <v>0</v>
      </c>
      <c r="AD12" s="168">
        <v>0</v>
      </c>
      <c r="AE12" s="168">
        <v>2</v>
      </c>
      <c r="AF12" s="192">
        <v>2</v>
      </c>
      <c r="AG12" s="190">
        <v>6</v>
      </c>
      <c r="AH12" s="168">
        <v>4</v>
      </c>
      <c r="AI12" s="168">
        <v>6</v>
      </c>
      <c r="AJ12" s="168">
        <v>0</v>
      </c>
      <c r="AK12" s="168">
        <v>0</v>
      </c>
      <c r="AL12" s="168">
        <v>0</v>
      </c>
      <c r="AM12" s="168">
        <v>0</v>
      </c>
      <c r="AN12" s="168">
        <v>6</v>
      </c>
      <c r="AO12" s="191">
        <v>0</v>
      </c>
      <c r="AP12" s="167">
        <v>7</v>
      </c>
      <c r="AQ12" s="168">
        <v>4</v>
      </c>
      <c r="AR12" s="192">
        <v>7</v>
      </c>
      <c r="AS12" s="315"/>
      <c r="AT12" s="315"/>
    </row>
    <row r="13" spans="1:60">
      <c r="A13" s="312" t="s">
        <v>391</v>
      </c>
      <c r="B13" s="167">
        <v>2</v>
      </c>
      <c r="C13" s="169">
        <v>12875.26</v>
      </c>
      <c r="D13" s="168">
        <v>2</v>
      </c>
      <c r="E13" s="169">
        <v>12875.26</v>
      </c>
      <c r="F13" s="167">
        <v>2</v>
      </c>
      <c r="G13" s="168">
        <v>0</v>
      </c>
      <c r="H13" s="168">
        <v>2</v>
      </c>
      <c r="I13" s="168">
        <v>0</v>
      </c>
      <c r="J13" s="168">
        <v>2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2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2</v>
      </c>
      <c r="AB13" s="168">
        <v>0</v>
      </c>
      <c r="AC13" s="168">
        <v>0</v>
      </c>
      <c r="AD13" s="168">
        <v>0</v>
      </c>
      <c r="AE13" s="168">
        <v>2</v>
      </c>
      <c r="AF13" s="192">
        <v>0</v>
      </c>
      <c r="AG13" s="190">
        <v>4</v>
      </c>
      <c r="AH13" s="168">
        <v>3</v>
      </c>
      <c r="AI13" s="168">
        <v>4</v>
      </c>
      <c r="AJ13" s="168">
        <v>4</v>
      </c>
      <c r="AK13" s="168">
        <v>0</v>
      </c>
      <c r="AL13" s="168">
        <v>0</v>
      </c>
      <c r="AM13" s="168">
        <v>0</v>
      </c>
      <c r="AN13" s="168">
        <v>4</v>
      </c>
      <c r="AO13" s="191">
        <v>0</v>
      </c>
      <c r="AP13" s="167">
        <v>6</v>
      </c>
      <c r="AQ13" s="168">
        <v>2</v>
      </c>
      <c r="AR13" s="192">
        <v>6</v>
      </c>
      <c r="AS13" s="315"/>
      <c r="AT13" s="315"/>
    </row>
    <row r="14" spans="1:60">
      <c r="A14" s="312" t="s">
        <v>392</v>
      </c>
      <c r="B14" s="167">
        <v>4</v>
      </c>
      <c r="C14" s="169">
        <v>25750.52</v>
      </c>
      <c r="D14" s="168">
        <v>4</v>
      </c>
      <c r="E14" s="169">
        <v>25750.52</v>
      </c>
      <c r="F14" s="167">
        <v>4</v>
      </c>
      <c r="G14" s="168">
        <v>2</v>
      </c>
      <c r="H14" s="168">
        <v>4</v>
      </c>
      <c r="I14" s="168">
        <v>3</v>
      </c>
      <c r="J14" s="168">
        <v>1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4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4</v>
      </c>
      <c r="AB14" s="168">
        <v>0</v>
      </c>
      <c r="AC14" s="168">
        <v>3</v>
      </c>
      <c r="AD14" s="168">
        <v>0</v>
      </c>
      <c r="AE14" s="168">
        <v>1</v>
      </c>
      <c r="AF14" s="192">
        <v>0</v>
      </c>
      <c r="AG14" s="190">
        <v>2</v>
      </c>
      <c r="AH14" s="168">
        <v>1</v>
      </c>
      <c r="AI14" s="168">
        <v>1</v>
      </c>
      <c r="AJ14" s="168">
        <v>2</v>
      </c>
      <c r="AK14" s="168">
        <v>0</v>
      </c>
      <c r="AL14" s="168">
        <v>1</v>
      </c>
      <c r="AM14" s="168">
        <v>0</v>
      </c>
      <c r="AN14" s="168">
        <v>4</v>
      </c>
      <c r="AO14" s="191">
        <v>0</v>
      </c>
      <c r="AP14" s="167">
        <v>11</v>
      </c>
      <c r="AQ14" s="168">
        <v>6</v>
      </c>
      <c r="AR14" s="192">
        <v>11</v>
      </c>
      <c r="AS14" s="315"/>
      <c r="AT14" s="315"/>
    </row>
    <row r="15" spans="1:60">
      <c r="A15" s="312" t="s">
        <v>393</v>
      </c>
      <c r="B15" s="167">
        <v>0</v>
      </c>
      <c r="C15" s="169">
        <v>0</v>
      </c>
      <c r="D15" s="168">
        <v>0</v>
      </c>
      <c r="E15" s="169">
        <v>0</v>
      </c>
      <c r="F15" s="167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92">
        <v>0</v>
      </c>
      <c r="AG15" s="190">
        <v>2</v>
      </c>
      <c r="AH15" s="168">
        <v>2</v>
      </c>
      <c r="AI15" s="168">
        <v>2</v>
      </c>
      <c r="AJ15" s="168">
        <v>2</v>
      </c>
      <c r="AK15" s="168">
        <v>0</v>
      </c>
      <c r="AL15" s="168">
        <v>0</v>
      </c>
      <c r="AM15" s="168">
        <v>0</v>
      </c>
      <c r="AN15" s="168">
        <v>2</v>
      </c>
      <c r="AO15" s="191">
        <v>0</v>
      </c>
      <c r="AP15" s="167">
        <v>1</v>
      </c>
      <c r="AQ15" s="168">
        <v>0</v>
      </c>
      <c r="AR15" s="192">
        <v>1</v>
      </c>
      <c r="AS15" s="315"/>
      <c r="AT15" s="315"/>
    </row>
    <row r="16" spans="1:60">
      <c r="A16" s="312" t="s">
        <v>394</v>
      </c>
      <c r="B16" s="167">
        <v>2</v>
      </c>
      <c r="C16" s="169">
        <v>12875.26</v>
      </c>
      <c r="D16" s="168">
        <v>1</v>
      </c>
      <c r="E16" s="169">
        <v>6437.63</v>
      </c>
      <c r="F16" s="167">
        <v>1</v>
      </c>
      <c r="G16" s="168">
        <v>0</v>
      </c>
      <c r="H16" s="168">
        <v>1</v>
      </c>
      <c r="I16" s="168">
        <v>0</v>
      </c>
      <c r="J16" s="168">
        <v>1</v>
      </c>
      <c r="K16" s="168">
        <v>0</v>
      </c>
      <c r="L16" s="168">
        <v>1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1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1</v>
      </c>
      <c r="AB16" s="168">
        <v>0</v>
      </c>
      <c r="AC16" s="168">
        <v>0</v>
      </c>
      <c r="AD16" s="168">
        <v>1</v>
      </c>
      <c r="AE16" s="168">
        <v>0</v>
      </c>
      <c r="AF16" s="192">
        <v>0</v>
      </c>
      <c r="AG16" s="190">
        <v>1</v>
      </c>
      <c r="AH16" s="168">
        <v>0</v>
      </c>
      <c r="AI16" s="168">
        <v>1</v>
      </c>
      <c r="AJ16" s="168">
        <v>1</v>
      </c>
      <c r="AK16" s="168">
        <v>0</v>
      </c>
      <c r="AL16" s="168">
        <v>0</v>
      </c>
      <c r="AM16" s="168">
        <v>0</v>
      </c>
      <c r="AN16" s="168">
        <v>1</v>
      </c>
      <c r="AO16" s="191">
        <v>1</v>
      </c>
      <c r="AP16" s="167">
        <v>3</v>
      </c>
      <c r="AQ16" s="168">
        <v>0</v>
      </c>
      <c r="AR16" s="192">
        <v>3</v>
      </c>
      <c r="AS16" s="315"/>
      <c r="AT16" s="315"/>
    </row>
    <row r="17" spans="1:46" ht="13.5">
      <c r="A17" s="316" t="s">
        <v>395</v>
      </c>
      <c r="B17" s="171">
        <f>SUM(B9:B16)</f>
        <v>19</v>
      </c>
      <c r="C17" s="173">
        <f t="shared" ref="C17:AR17" si="0">SUM(C9:C16)</f>
        <v>122314.97</v>
      </c>
      <c r="D17" s="172">
        <f t="shared" si="0"/>
        <v>18</v>
      </c>
      <c r="E17" s="173">
        <f t="shared" si="0"/>
        <v>115877.34000000001</v>
      </c>
      <c r="F17" s="171">
        <f t="shared" si="0"/>
        <v>18</v>
      </c>
      <c r="G17" s="172">
        <f t="shared" si="0"/>
        <v>8</v>
      </c>
      <c r="H17" s="172">
        <f t="shared" si="0"/>
        <v>18</v>
      </c>
      <c r="I17" s="172">
        <f t="shared" si="0"/>
        <v>7</v>
      </c>
      <c r="J17" s="172">
        <f t="shared" si="0"/>
        <v>11</v>
      </c>
      <c r="K17" s="172">
        <f t="shared" si="0"/>
        <v>0</v>
      </c>
      <c r="L17" s="172">
        <f t="shared" si="0"/>
        <v>1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18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17</v>
      </c>
      <c r="AB17" s="172">
        <f t="shared" si="0"/>
        <v>1</v>
      </c>
      <c r="AC17" s="172">
        <f t="shared" si="0"/>
        <v>3</v>
      </c>
      <c r="AD17" s="172">
        <f t="shared" si="0"/>
        <v>1</v>
      </c>
      <c r="AE17" s="172">
        <f t="shared" si="0"/>
        <v>10</v>
      </c>
      <c r="AF17" s="195">
        <f t="shared" si="0"/>
        <v>4</v>
      </c>
      <c r="AG17" s="193">
        <f t="shared" si="0"/>
        <v>23</v>
      </c>
      <c r="AH17" s="172">
        <f t="shared" si="0"/>
        <v>16</v>
      </c>
      <c r="AI17" s="172">
        <f t="shared" si="0"/>
        <v>22</v>
      </c>
      <c r="AJ17" s="172">
        <f t="shared" si="0"/>
        <v>17</v>
      </c>
      <c r="AK17" s="172">
        <f t="shared" si="0"/>
        <v>0</v>
      </c>
      <c r="AL17" s="172">
        <f t="shared" si="0"/>
        <v>1</v>
      </c>
      <c r="AM17" s="172">
        <f t="shared" si="0"/>
        <v>0</v>
      </c>
      <c r="AN17" s="172">
        <f t="shared" si="0"/>
        <v>25</v>
      </c>
      <c r="AO17" s="194">
        <f t="shared" si="0"/>
        <v>1</v>
      </c>
      <c r="AP17" s="171">
        <f t="shared" si="0"/>
        <v>41</v>
      </c>
      <c r="AQ17" s="172">
        <f t="shared" si="0"/>
        <v>20</v>
      </c>
      <c r="AR17" s="195">
        <f t="shared" si="0"/>
        <v>41</v>
      </c>
      <c r="AS17" s="317"/>
      <c r="AT17" s="317"/>
    </row>
    <row r="18" spans="1:46">
      <c r="A18" s="312" t="s">
        <v>396</v>
      </c>
      <c r="B18" s="167">
        <v>8</v>
      </c>
      <c r="C18" s="169">
        <v>64376.32</v>
      </c>
      <c r="D18" s="168">
        <v>7</v>
      </c>
      <c r="E18" s="169">
        <v>56329.279999999999</v>
      </c>
      <c r="F18" s="167">
        <v>7</v>
      </c>
      <c r="G18" s="168">
        <v>4</v>
      </c>
      <c r="H18" s="168">
        <v>7</v>
      </c>
      <c r="I18" s="168">
        <v>7</v>
      </c>
      <c r="J18" s="168">
        <v>0</v>
      </c>
      <c r="K18" s="168">
        <v>0</v>
      </c>
      <c r="L18" s="168">
        <v>1</v>
      </c>
      <c r="M18" s="168">
        <v>3</v>
      </c>
      <c r="N18" s="168">
        <v>0</v>
      </c>
      <c r="O18" s="168">
        <v>0</v>
      </c>
      <c r="P18" s="168">
        <v>0</v>
      </c>
      <c r="Q18" s="168">
        <v>0</v>
      </c>
      <c r="R18" s="168">
        <v>7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7</v>
      </c>
      <c r="AB18" s="168">
        <v>0</v>
      </c>
      <c r="AC18" s="168">
        <v>3</v>
      </c>
      <c r="AD18" s="168">
        <v>3</v>
      </c>
      <c r="AE18" s="168">
        <v>0</v>
      </c>
      <c r="AF18" s="192">
        <v>1</v>
      </c>
      <c r="AG18" s="190">
        <v>27</v>
      </c>
      <c r="AH18" s="168">
        <v>13</v>
      </c>
      <c r="AI18" s="168">
        <v>27</v>
      </c>
      <c r="AJ18" s="168">
        <v>22</v>
      </c>
      <c r="AK18" s="168">
        <v>0</v>
      </c>
      <c r="AL18" s="168">
        <v>4</v>
      </c>
      <c r="AM18" s="168">
        <v>18</v>
      </c>
      <c r="AN18" s="168">
        <v>0</v>
      </c>
      <c r="AO18" s="191">
        <v>1</v>
      </c>
      <c r="AP18" s="167">
        <v>17</v>
      </c>
      <c r="AQ18" s="168">
        <v>10</v>
      </c>
      <c r="AR18" s="192">
        <v>17</v>
      </c>
      <c r="AS18" s="315"/>
      <c r="AT18" s="315"/>
    </row>
    <row r="19" spans="1:46">
      <c r="A19" s="312" t="s">
        <v>397</v>
      </c>
      <c r="B19" s="167">
        <v>7</v>
      </c>
      <c r="C19" s="169">
        <v>56329.279999999999</v>
      </c>
      <c r="D19" s="168">
        <v>8</v>
      </c>
      <c r="E19" s="169">
        <v>64133.599999999999</v>
      </c>
      <c r="F19" s="167">
        <v>8</v>
      </c>
      <c r="G19" s="168">
        <v>4</v>
      </c>
      <c r="H19" s="168">
        <v>8</v>
      </c>
      <c r="I19" s="168">
        <v>6</v>
      </c>
      <c r="J19" s="168">
        <v>2</v>
      </c>
      <c r="K19" s="168">
        <v>0</v>
      </c>
      <c r="L19" s="168">
        <v>4</v>
      </c>
      <c r="M19" s="168">
        <v>3</v>
      </c>
      <c r="N19" s="168">
        <v>0</v>
      </c>
      <c r="O19" s="168">
        <v>0</v>
      </c>
      <c r="P19" s="168">
        <v>0</v>
      </c>
      <c r="Q19" s="168">
        <v>0</v>
      </c>
      <c r="R19" s="168">
        <v>8</v>
      </c>
      <c r="S19" s="168">
        <v>0</v>
      </c>
      <c r="T19" s="168">
        <v>0</v>
      </c>
      <c r="U19" s="168">
        <v>1</v>
      </c>
      <c r="V19" s="168">
        <v>0</v>
      </c>
      <c r="W19" s="168">
        <v>0</v>
      </c>
      <c r="X19" s="168">
        <v>0</v>
      </c>
      <c r="Y19" s="168">
        <v>0</v>
      </c>
      <c r="Z19" s="168">
        <v>5</v>
      </c>
      <c r="AA19" s="168">
        <v>2</v>
      </c>
      <c r="AB19" s="168">
        <v>1</v>
      </c>
      <c r="AC19" s="168">
        <v>2</v>
      </c>
      <c r="AD19" s="168">
        <v>5</v>
      </c>
      <c r="AE19" s="168">
        <v>0</v>
      </c>
      <c r="AF19" s="192">
        <v>1</v>
      </c>
      <c r="AG19" s="190">
        <v>7</v>
      </c>
      <c r="AH19" s="168">
        <v>5</v>
      </c>
      <c r="AI19" s="168">
        <v>7</v>
      </c>
      <c r="AJ19" s="168">
        <v>6</v>
      </c>
      <c r="AK19" s="168">
        <v>0</v>
      </c>
      <c r="AL19" s="168">
        <v>7</v>
      </c>
      <c r="AM19" s="168">
        <v>0</v>
      </c>
      <c r="AN19" s="168">
        <v>4</v>
      </c>
      <c r="AO19" s="191">
        <v>1</v>
      </c>
      <c r="AP19" s="167">
        <v>13</v>
      </c>
      <c r="AQ19" s="168">
        <v>5</v>
      </c>
      <c r="AR19" s="192">
        <v>13</v>
      </c>
      <c r="AS19" s="315"/>
      <c r="AT19" s="315"/>
    </row>
    <row r="20" spans="1:46">
      <c r="A20" s="312" t="s">
        <v>398</v>
      </c>
      <c r="B20" s="167">
        <v>0</v>
      </c>
      <c r="C20" s="169">
        <v>0</v>
      </c>
      <c r="D20" s="168">
        <v>0</v>
      </c>
      <c r="E20" s="169">
        <v>0</v>
      </c>
      <c r="F20" s="167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92">
        <v>0</v>
      </c>
      <c r="AG20" s="190">
        <v>2</v>
      </c>
      <c r="AH20" s="168">
        <v>1</v>
      </c>
      <c r="AI20" s="168">
        <v>2</v>
      </c>
      <c r="AJ20" s="168">
        <v>2</v>
      </c>
      <c r="AK20" s="168">
        <v>0</v>
      </c>
      <c r="AL20" s="168">
        <v>1</v>
      </c>
      <c r="AM20" s="168">
        <v>1</v>
      </c>
      <c r="AN20" s="168">
        <v>1</v>
      </c>
      <c r="AO20" s="191">
        <v>0</v>
      </c>
      <c r="AP20" s="167">
        <v>1</v>
      </c>
      <c r="AQ20" s="168">
        <v>0</v>
      </c>
      <c r="AR20" s="192">
        <v>1</v>
      </c>
      <c r="AS20" s="315"/>
      <c r="AT20" s="315"/>
    </row>
    <row r="21" spans="1:46">
      <c r="A21" s="312" t="s">
        <v>399</v>
      </c>
      <c r="B21" s="167">
        <v>4</v>
      </c>
      <c r="C21" s="169">
        <v>32188.16</v>
      </c>
      <c r="D21" s="168">
        <v>4</v>
      </c>
      <c r="E21" s="169">
        <v>32188.16</v>
      </c>
      <c r="F21" s="167">
        <v>4</v>
      </c>
      <c r="G21" s="168">
        <v>3</v>
      </c>
      <c r="H21" s="168">
        <v>4</v>
      </c>
      <c r="I21" s="168">
        <v>2</v>
      </c>
      <c r="J21" s="168">
        <v>2</v>
      </c>
      <c r="K21" s="168">
        <v>0</v>
      </c>
      <c r="L21" s="168">
        <v>1</v>
      </c>
      <c r="M21" s="168">
        <v>2</v>
      </c>
      <c r="N21" s="168">
        <v>0</v>
      </c>
      <c r="O21" s="168">
        <v>0</v>
      </c>
      <c r="P21" s="168">
        <v>0</v>
      </c>
      <c r="Q21" s="168">
        <v>0</v>
      </c>
      <c r="R21" s="168">
        <v>4</v>
      </c>
      <c r="S21" s="168">
        <v>0</v>
      </c>
      <c r="T21" s="168">
        <v>0</v>
      </c>
      <c r="U21" s="168">
        <v>1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4</v>
      </c>
      <c r="AB21" s="168">
        <v>0</v>
      </c>
      <c r="AC21" s="168">
        <v>2</v>
      </c>
      <c r="AD21" s="168">
        <v>2</v>
      </c>
      <c r="AE21" s="168">
        <v>0</v>
      </c>
      <c r="AF21" s="192">
        <v>0</v>
      </c>
      <c r="AG21" s="190">
        <v>1</v>
      </c>
      <c r="AH21" s="168">
        <v>0</v>
      </c>
      <c r="AI21" s="168">
        <v>1</v>
      </c>
      <c r="AJ21" s="168">
        <v>1</v>
      </c>
      <c r="AK21" s="168">
        <v>0</v>
      </c>
      <c r="AL21" s="168">
        <v>0</v>
      </c>
      <c r="AM21" s="168">
        <v>1</v>
      </c>
      <c r="AN21" s="168">
        <v>3</v>
      </c>
      <c r="AO21" s="191">
        <v>0</v>
      </c>
      <c r="AP21" s="167">
        <v>5</v>
      </c>
      <c r="AQ21" s="168">
        <v>4</v>
      </c>
      <c r="AR21" s="192">
        <v>5</v>
      </c>
      <c r="AS21" s="315"/>
      <c r="AT21" s="315"/>
    </row>
    <row r="22" spans="1:46">
      <c r="A22" s="312" t="s">
        <v>400</v>
      </c>
      <c r="B22" s="167">
        <v>2</v>
      </c>
      <c r="C22" s="169">
        <v>16094.04</v>
      </c>
      <c r="D22" s="168">
        <v>2</v>
      </c>
      <c r="E22" s="169">
        <v>16094.04</v>
      </c>
      <c r="F22" s="167">
        <v>2</v>
      </c>
      <c r="G22" s="168">
        <v>0</v>
      </c>
      <c r="H22" s="168">
        <v>2</v>
      </c>
      <c r="I22" s="168">
        <v>2</v>
      </c>
      <c r="J22" s="168">
        <v>0</v>
      </c>
      <c r="K22" s="168">
        <v>0</v>
      </c>
      <c r="L22" s="168">
        <v>1</v>
      </c>
      <c r="M22" s="168">
        <v>1</v>
      </c>
      <c r="N22" s="168">
        <v>0</v>
      </c>
      <c r="O22" s="168">
        <v>0</v>
      </c>
      <c r="P22" s="168">
        <v>0</v>
      </c>
      <c r="Q22" s="168">
        <v>0</v>
      </c>
      <c r="R22" s="168">
        <v>2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1</v>
      </c>
      <c r="AB22" s="168">
        <v>1</v>
      </c>
      <c r="AC22" s="168">
        <v>1</v>
      </c>
      <c r="AD22" s="168">
        <v>0</v>
      </c>
      <c r="AE22" s="168">
        <v>0</v>
      </c>
      <c r="AF22" s="192">
        <v>1</v>
      </c>
      <c r="AG22" s="190">
        <v>5</v>
      </c>
      <c r="AH22" s="168">
        <v>4</v>
      </c>
      <c r="AI22" s="168">
        <v>5</v>
      </c>
      <c r="AJ22" s="168">
        <v>5</v>
      </c>
      <c r="AK22" s="168">
        <v>0</v>
      </c>
      <c r="AL22" s="168">
        <v>2</v>
      </c>
      <c r="AM22" s="168">
        <v>2</v>
      </c>
      <c r="AN22" s="168">
        <v>6</v>
      </c>
      <c r="AO22" s="191">
        <v>0</v>
      </c>
      <c r="AP22" s="167">
        <v>4</v>
      </c>
      <c r="AQ22" s="168">
        <v>1</v>
      </c>
      <c r="AR22" s="192">
        <v>4</v>
      </c>
      <c r="AS22" s="315"/>
      <c r="AT22" s="315"/>
    </row>
    <row r="23" spans="1:46">
      <c r="A23" s="312" t="s">
        <v>401</v>
      </c>
      <c r="B23" s="167">
        <v>1</v>
      </c>
      <c r="C23" s="169">
        <v>8047.04</v>
      </c>
      <c r="D23" s="168">
        <v>1</v>
      </c>
      <c r="E23" s="169">
        <v>7804.32</v>
      </c>
      <c r="F23" s="167">
        <v>1</v>
      </c>
      <c r="G23" s="168">
        <v>1</v>
      </c>
      <c r="H23" s="168">
        <v>1</v>
      </c>
      <c r="I23" s="168">
        <v>1</v>
      </c>
      <c r="J23" s="168">
        <v>0</v>
      </c>
      <c r="K23" s="168">
        <v>0</v>
      </c>
      <c r="L23" s="168">
        <v>0</v>
      </c>
      <c r="M23" s="168">
        <v>1</v>
      </c>
      <c r="N23" s="168">
        <v>0</v>
      </c>
      <c r="O23" s="168">
        <v>0</v>
      </c>
      <c r="P23" s="168">
        <v>0</v>
      </c>
      <c r="Q23" s="168">
        <v>0</v>
      </c>
      <c r="R23" s="168">
        <v>1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1</v>
      </c>
      <c r="AB23" s="168">
        <v>0</v>
      </c>
      <c r="AC23" s="168">
        <v>0</v>
      </c>
      <c r="AD23" s="168">
        <v>1</v>
      </c>
      <c r="AE23" s="168">
        <v>0</v>
      </c>
      <c r="AF23" s="192">
        <v>0</v>
      </c>
      <c r="AG23" s="190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2</v>
      </c>
      <c r="AN23" s="168">
        <v>0</v>
      </c>
      <c r="AO23" s="191">
        <v>0</v>
      </c>
      <c r="AP23" s="167">
        <v>3</v>
      </c>
      <c r="AQ23" s="168">
        <v>3</v>
      </c>
      <c r="AR23" s="192">
        <v>3</v>
      </c>
      <c r="AS23" s="315"/>
      <c r="AT23" s="315"/>
    </row>
    <row r="24" spans="1:46">
      <c r="A24" s="312" t="s">
        <v>402</v>
      </c>
      <c r="B24" s="167">
        <v>5</v>
      </c>
      <c r="C24" s="169">
        <v>40235.199999999997</v>
      </c>
      <c r="D24" s="168">
        <v>4</v>
      </c>
      <c r="E24" s="169">
        <v>32188.16</v>
      </c>
      <c r="F24" s="167">
        <v>4</v>
      </c>
      <c r="G24" s="168">
        <v>2</v>
      </c>
      <c r="H24" s="168">
        <v>4</v>
      </c>
      <c r="I24" s="168">
        <v>3</v>
      </c>
      <c r="J24" s="168">
        <v>1</v>
      </c>
      <c r="K24" s="168">
        <v>0</v>
      </c>
      <c r="L24" s="168">
        <v>2</v>
      </c>
      <c r="M24" s="168">
        <v>1</v>
      </c>
      <c r="N24" s="168">
        <v>0</v>
      </c>
      <c r="O24" s="168">
        <v>0</v>
      </c>
      <c r="P24" s="168">
        <v>0</v>
      </c>
      <c r="Q24" s="168">
        <v>0</v>
      </c>
      <c r="R24" s="168">
        <v>4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3</v>
      </c>
      <c r="AB24" s="168">
        <v>1</v>
      </c>
      <c r="AC24" s="168">
        <v>0</v>
      </c>
      <c r="AD24" s="168">
        <v>4</v>
      </c>
      <c r="AE24" s="168">
        <v>0</v>
      </c>
      <c r="AF24" s="192">
        <v>0</v>
      </c>
      <c r="AG24" s="190">
        <v>10</v>
      </c>
      <c r="AH24" s="168">
        <v>5</v>
      </c>
      <c r="AI24" s="168">
        <v>10</v>
      </c>
      <c r="AJ24" s="168">
        <v>9</v>
      </c>
      <c r="AK24" s="168">
        <v>0</v>
      </c>
      <c r="AL24" s="168">
        <v>2</v>
      </c>
      <c r="AM24" s="168">
        <v>6</v>
      </c>
      <c r="AN24" s="168">
        <v>11</v>
      </c>
      <c r="AO24" s="191">
        <v>2</v>
      </c>
      <c r="AP24" s="167">
        <v>4</v>
      </c>
      <c r="AQ24" s="168">
        <v>2</v>
      </c>
      <c r="AR24" s="192">
        <v>4</v>
      </c>
      <c r="AS24" s="315"/>
      <c r="AT24" s="315"/>
    </row>
    <row r="25" spans="1:46" ht="13.5">
      <c r="A25" s="316" t="s">
        <v>403</v>
      </c>
      <c r="B25" s="171">
        <f>SUM(B18:B24)</f>
        <v>27</v>
      </c>
      <c r="C25" s="173">
        <f t="shared" ref="C25:AR25" si="1">SUM(C18:C24)</f>
        <v>217270.04000000004</v>
      </c>
      <c r="D25" s="172">
        <f t="shared" si="1"/>
        <v>26</v>
      </c>
      <c r="E25" s="173">
        <f t="shared" si="1"/>
        <v>208737.56000000003</v>
      </c>
      <c r="F25" s="171">
        <f t="shared" si="1"/>
        <v>26</v>
      </c>
      <c r="G25" s="172">
        <f t="shared" si="1"/>
        <v>14</v>
      </c>
      <c r="H25" s="172">
        <f t="shared" si="1"/>
        <v>26</v>
      </c>
      <c r="I25" s="172">
        <f t="shared" si="1"/>
        <v>21</v>
      </c>
      <c r="J25" s="172">
        <f t="shared" si="1"/>
        <v>5</v>
      </c>
      <c r="K25" s="172">
        <f t="shared" si="1"/>
        <v>0</v>
      </c>
      <c r="L25" s="172">
        <f t="shared" si="1"/>
        <v>9</v>
      </c>
      <c r="M25" s="172">
        <f t="shared" si="1"/>
        <v>11</v>
      </c>
      <c r="N25" s="172">
        <f t="shared" si="1"/>
        <v>0</v>
      </c>
      <c r="O25" s="172">
        <f t="shared" si="1"/>
        <v>0</v>
      </c>
      <c r="P25" s="172">
        <f t="shared" si="1"/>
        <v>0</v>
      </c>
      <c r="Q25" s="172">
        <f t="shared" si="1"/>
        <v>0</v>
      </c>
      <c r="R25" s="172">
        <f t="shared" si="1"/>
        <v>26</v>
      </c>
      <c r="S25" s="172">
        <f t="shared" si="1"/>
        <v>0</v>
      </c>
      <c r="T25" s="172">
        <f t="shared" si="1"/>
        <v>0</v>
      </c>
      <c r="U25" s="172">
        <f t="shared" si="1"/>
        <v>2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5</v>
      </c>
      <c r="AA25" s="172">
        <f t="shared" si="1"/>
        <v>18</v>
      </c>
      <c r="AB25" s="172">
        <f t="shared" si="1"/>
        <v>3</v>
      </c>
      <c r="AC25" s="172">
        <f t="shared" si="1"/>
        <v>8</v>
      </c>
      <c r="AD25" s="172">
        <f t="shared" si="1"/>
        <v>15</v>
      </c>
      <c r="AE25" s="172">
        <f t="shared" si="1"/>
        <v>0</v>
      </c>
      <c r="AF25" s="195">
        <f t="shared" si="1"/>
        <v>3</v>
      </c>
      <c r="AG25" s="193">
        <f t="shared" si="1"/>
        <v>52</v>
      </c>
      <c r="AH25" s="172">
        <f t="shared" si="1"/>
        <v>28</v>
      </c>
      <c r="AI25" s="172">
        <f t="shared" si="1"/>
        <v>52</v>
      </c>
      <c r="AJ25" s="172">
        <f t="shared" si="1"/>
        <v>45</v>
      </c>
      <c r="AK25" s="172">
        <f t="shared" si="1"/>
        <v>0</v>
      </c>
      <c r="AL25" s="172">
        <f t="shared" si="1"/>
        <v>16</v>
      </c>
      <c r="AM25" s="172">
        <f t="shared" si="1"/>
        <v>30</v>
      </c>
      <c r="AN25" s="172">
        <f t="shared" si="1"/>
        <v>25</v>
      </c>
      <c r="AO25" s="194">
        <f t="shared" si="1"/>
        <v>4</v>
      </c>
      <c r="AP25" s="171">
        <f t="shared" si="1"/>
        <v>47</v>
      </c>
      <c r="AQ25" s="172">
        <f t="shared" si="1"/>
        <v>25</v>
      </c>
      <c r="AR25" s="195">
        <f t="shared" si="1"/>
        <v>47</v>
      </c>
      <c r="AS25" s="317"/>
      <c r="AT25" s="317"/>
    </row>
    <row r="26" spans="1:46">
      <c r="A26" s="312" t="s">
        <v>404</v>
      </c>
      <c r="B26" s="167">
        <v>1</v>
      </c>
      <c r="C26" s="169">
        <v>8047.04</v>
      </c>
      <c r="D26" s="168">
        <v>1</v>
      </c>
      <c r="E26" s="169">
        <v>8047.04</v>
      </c>
      <c r="F26" s="167">
        <v>1</v>
      </c>
      <c r="G26" s="168">
        <v>0</v>
      </c>
      <c r="H26" s="168">
        <v>1</v>
      </c>
      <c r="I26" s="168">
        <v>0</v>
      </c>
      <c r="J26" s="168">
        <v>1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1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1</v>
      </c>
      <c r="AB26" s="168">
        <v>0</v>
      </c>
      <c r="AC26" s="168">
        <v>1</v>
      </c>
      <c r="AD26" s="168">
        <v>0</v>
      </c>
      <c r="AE26" s="168">
        <v>0</v>
      </c>
      <c r="AF26" s="192">
        <v>0</v>
      </c>
      <c r="AG26" s="190">
        <v>2</v>
      </c>
      <c r="AH26" s="168">
        <v>1</v>
      </c>
      <c r="AI26" s="168">
        <v>2</v>
      </c>
      <c r="AJ26" s="168">
        <v>2</v>
      </c>
      <c r="AK26" s="168">
        <v>0</v>
      </c>
      <c r="AL26" s="168">
        <v>0</v>
      </c>
      <c r="AM26" s="168">
        <v>1</v>
      </c>
      <c r="AN26" s="168">
        <v>2</v>
      </c>
      <c r="AO26" s="191">
        <v>0</v>
      </c>
      <c r="AP26" s="167">
        <v>5</v>
      </c>
      <c r="AQ26" s="168">
        <v>1</v>
      </c>
      <c r="AR26" s="192">
        <v>5</v>
      </c>
      <c r="AS26" s="315"/>
      <c r="AT26" s="315"/>
    </row>
    <row r="27" spans="1:46">
      <c r="A27" s="312" t="s">
        <v>405</v>
      </c>
      <c r="B27" s="167">
        <v>4</v>
      </c>
      <c r="C27" s="169">
        <v>32188.16</v>
      </c>
      <c r="D27" s="168">
        <v>5</v>
      </c>
      <c r="E27" s="169">
        <v>39992.480000000003</v>
      </c>
      <c r="F27" s="167">
        <v>5</v>
      </c>
      <c r="G27" s="168">
        <v>2</v>
      </c>
      <c r="H27" s="168">
        <v>5</v>
      </c>
      <c r="I27" s="168">
        <v>3</v>
      </c>
      <c r="J27" s="168">
        <v>2</v>
      </c>
      <c r="K27" s="168">
        <v>0</v>
      </c>
      <c r="L27" s="168">
        <v>0</v>
      </c>
      <c r="M27" s="168">
        <v>2</v>
      </c>
      <c r="N27" s="168">
        <v>0</v>
      </c>
      <c r="O27" s="168">
        <v>0</v>
      </c>
      <c r="P27" s="168">
        <v>0</v>
      </c>
      <c r="Q27" s="168">
        <v>0</v>
      </c>
      <c r="R27" s="168">
        <v>5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5</v>
      </c>
      <c r="AB27" s="168">
        <v>0</v>
      </c>
      <c r="AC27" s="168">
        <v>2</v>
      </c>
      <c r="AD27" s="168">
        <v>1</v>
      </c>
      <c r="AE27" s="168">
        <v>0</v>
      </c>
      <c r="AF27" s="192">
        <v>2</v>
      </c>
      <c r="AG27" s="190">
        <v>0</v>
      </c>
      <c r="AH27" s="168">
        <v>0</v>
      </c>
      <c r="AI27" s="168">
        <v>0</v>
      </c>
      <c r="AJ27" s="168">
        <v>0</v>
      </c>
      <c r="AK27" s="168">
        <v>0</v>
      </c>
      <c r="AL27" s="168">
        <v>1</v>
      </c>
      <c r="AM27" s="168">
        <v>3</v>
      </c>
      <c r="AN27" s="168">
        <v>5</v>
      </c>
      <c r="AO27" s="191">
        <v>0</v>
      </c>
      <c r="AP27" s="167">
        <v>16</v>
      </c>
      <c r="AQ27" s="168">
        <v>5</v>
      </c>
      <c r="AR27" s="192">
        <v>16</v>
      </c>
      <c r="AS27" s="315"/>
      <c r="AT27" s="315"/>
    </row>
    <row r="28" spans="1:46">
      <c r="A28" s="312" t="s">
        <v>406</v>
      </c>
      <c r="B28" s="167">
        <v>1</v>
      </c>
      <c r="C28" s="169">
        <v>7890</v>
      </c>
      <c r="D28" s="168">
        <v>1</v>
      </c>
      <c r="E28" s="169">
        <v>7890</v>
      </c>
      <c r="F28" s="167">
        <v>1</v>
      </c>
      <c r="G28" s="168">
        <v>1</v>
      </c>
      <c r="H28" s="168">
        <v>1</v>
      </c>
      <c r="I28" s="168">
        <v>1</v>
      </c>
      <c r="J28" s="168">
        <v>0</v>
      </c>
      <c r="K28" s="168">
        <v>0</v>
      </c>
      <c r="L28" s="168">
        <v>1</v>
      </c>
      <c r="M28" s="168">
        <v>1</v>
      </c>
      <c r="N28" s="168">
        <v>0</v>
      </c>
      <c r="O28" s="168">
        <v>0</v>
      </c>
      <c r="P28" s="168">
        <v>0</v>
      </c>
      <c r="Q28" s="168">
        <v>0</v>
      </c>
      <c r="R28" s="168">
        <v>1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1</v>
      </c>
      <c r="AB28" s="168">
        <v>0</v>
      </c>
      <c r="AC28" s="168">
        <v>1</v>
      </c>
      <c r="AD28" s="168">
        <v>0</v>
      </c>
      <c r="AE28" s="168">
        <v>0</v>
      </c>
      <c r="AF28" s="192">
        <v>0</v>
      </c>
      <c r="AG28" s="190">
        <v>1</v>
      </c>
      <c r="AH28" s="168">
        <v>0</v>
      </c>
      <c r="AI28" s="168">
        <v>1</v>
      </c>
      <c r="AJ28" s="168">
        <v>1</v>
      </c>
      <c r="AK28" s="168">
        <v>0</v>
      </c>
      <c r="AL28" s="168">
        <v>0</v>
      </c>
      <c r="AM28" s="168">
        <v>1</v>
      </c>
      <c r="AN28" s="168">
        <v>0</v>
      </c>
      <c r="AO28" s="191">
        <v>0</v>
      </c>
      <c r="AP28" s="167">
        <v>8</v>
      </c>
      <c r="AQ28" s="168">
        <v>4</v>
      </c>
      <c r="AR28" s="192">
        <v>8</v>
      </c>
      <c r="AS28" s="315"/>
      <c r="AT28" s="315"/>
    </row>
    <row r="29" spans="1:46">
      <c r="A29" s="312" t="s">
        <v>407</v>
      </c>
      <c r="B29" s="167">
        <v>2</v>
      </c>
      <c r="C29" s="169">
        <v>16094.08</v>
      </c>
      <c r="D29" s="168">
        <v>2</v>
      </c>
      <c r="E29" s="169">
        <v>16094.08</v>
      </c>
      <c r="F29" s="167">
        <v>2</v>
      </c>
      <c r="G29" s="168">
        <v>1</v>
      </c>
      <c r="H29" s="168">
        <v>2</v>
      </c>
      <c r="I29" s="168">
        <v>1</v>
      </c>
      <c r="J29" s="168">
        <v>1</v>
      </c>
      <c r="K29" s="168">
        <v>0</v>
      </c>
      <c r="L29" s="168">
        <v>1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2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2</v>
      </c>
      <c r="AB29" s="168">
        <v>0</v>
      </c>
      <c r="AC29" s="168">
        <v>0</v>
      </c>
      <c r="AD29" s="168">
        <v>2</v>
      </c>
      <c r="AE29" s="168">
        <v>0</v>
      </c>
      <c r="AF29" s="192">
        <v>0</v>
      </c>
      <c r="AG29" s="190">
        <v>3</v>
      </c>
      <c r="AH29" s="168">
        <v>1</v>
      </c>
      <c r="AI29" s="168">
        <v>3</v>
      </c>
      <c r="AJ29" s="168">
        <v>3</v>
      </c>
      <c r="AK29" s="168">
        <v>0</v>
      </c>
      <c r="AL29" s="168">
        <v>2</v>
      </c>
      <c r="AM29" s="168">
        <v>1</v>
      </c>
      <c r="AN29" s="168">
        <v>0</v>
      </c>
      <c r="AO29" s="191">
        <v>0</v>
      </c>
      <c r="AP29" s="167">
        <v>10</v>
      </c>
      <c r="AQ29" s="168">
        <v>3</v>
      </c>
      <c r="AR29" s="192">
        <v>10</v>
      </c>
      <c r="AS29" s="315"/>
      <c r="AT29" s="315"/>
    </row>
    <row r="30" spans="1:46">
      <c r="A30" s="312" t="s">
        <v>408</v>
      </c>
      <c r="B30" s="167">
        <v>1</v>
      </c>
      <c r="C30" s="169">
        <v>8047.04</v>
      </c>
      <c r="D30" s="168">
        <v>1</v>
      </c>
      <c r="E30" s="169">
        <v>8047.04</v>
      </c>
      <c r="F30" s="167">
        <v>1</v>
      </c>
      <c r="G30" s="168">
        <v>0</v>
      </c>
      <c r="H30" s="168">
        <v>1</v>
      </c>
      <c r="I30" s="168">
        <v>1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1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1</v>
      </c>
      <c r="AB30" s="168">
        <v>0</v>
      </c>
      <c r="AC30" s="168">
        <v>1</v>
      </c>
      <c r="AD30" s="168">
        <v>0</v>
      </c>
      <c r="AE30" s="168">
        <v>0</v>
      </c>
      <c r="AF30" s="192">
        <v>0</v>
      </c>
      <c r="AG30" s="190">
        <v>5</v>
      </c>
      <c r="AH30" s="168">
        <v>1</v>
      </c>
      <c r="AI30" s="168">
        <v>5</v>
      </c>
      <c r="AJ30" s="168">
        <v>4</v>
      </c>
      <c r="AK30" s="168">
        <v>1</v>
      </c>
      <c r="AL30" s="168">
        <v>1</v>
      </c>
      <c r="AM30" s="168">
        <v>0</v>
      </c>
      <c r="AN30" s="168">
        <v>3</v>
      </c>
      <c r="AO30" s="191">
        <v>0</v>
      </c>
      <c r="AP30" s="167">
        <v>7</v>
      </c>
      <c r="AQ30" s="168">
        <v>2</v>
      </c>
      <c r="AR30" s="192">
        <v>7</v>
      </c>
      <c r="AS30" s="315"/>
      <c r="AT30" s="315"/>
    </row>
    <row r="31" spans="1:46">
      <c r="A31" s="312" t="s">
        <v>409</v>
      </c>
      <c r="B31" s="167">
        <v>14</v>
      </c>
      <c r="C31" s="169">
        <v>135190.16</v>
      </c>
      <c r="D31" s="168">
        <v>11</v>
      </c>
      <c r="E31" s="169">
        <v>106220.84</v>
      </c>
      <c r="F31" s="167">
        <v>11</v>
      </c>
      <c r="G31" s="168">
        <v>3</v>
      </c>
      <c r="H31" s="168">
        <v>11</v>
      </c>
      <c r="I31" s="168">
        <v>9</v>
      </c>
      <c r="J31" s="168">
        <v>2</v>
      </c>
      <c r="K31" s="168">
        <v>0</v>
      </c>
      <c r="L31" s="168">
        <v>2</v>
      </c>
      <c r="M31" s="168">
        <v>1</v>
      </c>
      <c r="N31" s="168">
        <v>0</v>
      </c>
      <c r="O31" s="168">
        <v>0</v>
      </c>
      <c r="P31" s="168">
        <v>0</v>
      </c>
      <c r="Q31" s="168">
        <v>0</v>
      </c>
      <c r="R31" s="168">
        <v>11</v>
      </c>
      <c r="S31" s="168">
        <v>0</v>
      </c>
      <c r="T31" s="168">
        <v>0</v>
      </c>
      <c r="U31" s="168">
        <v>1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10</v>
      </c>
      <c r="AB31" s="168">
        <v>1</v>
      </c>
      <c r="AC31" s="168">
        <v>7</v>
      </c>
      <c r="AD31" s="168">
        <v>1</v>
      </c>
      <c r="AE31" s="168">
        <v>0</v>
      </c>
      <c r="AF31" s="192">
        <v>3</v>
      </c>
      <c r="AG31" s="190">
        <v>4</v>
      </c>
      <c r="AH31" s="168">
        <v>0</v>
      </c>
      <c r="AI31" s="168">
        <v>4</v>
      </c>
      <c r="AJ31" s="168">
        <v>3</v>
      </c>
      <c r="AK31" s="168">
        <v>1</v>
      </c>
      <c r="AL31" s="168">
        <v>2</v>
      </c>
      <c r="AM31" s="168">
        <v>1</v>
      </c>
      <c r="AN31" s="168">
        <v>1</v>
      </c>
      <c r="AO31" s="191">
        <v>0</v>
      </c>
      <c r="AP31" s="167">
        <v>17</v>
      </c>
      <c r="AQ31" s="168">
        <v>6</v>
      </c>
      <c r="AR31" s="192">
        <v>17</v>
      </c>
      <c r="AS31" s="315"/>
      <c r="AT31" s="315"/>
    </row>
    <row r="32" spans="1:46">
      <c r="A32" s="312" t="s">
        <v>410</v>
      </c>
      <c r="B32" s="167">
        <v>55</v>
      </c>
      <c r="C32" s="169">
        <v>436315.72000000003</v>
      </c>
      <c r="D32" s="168">
        <v>49</v>
      </c>
      <c r="E32" s="169">
        <v>388033.47000000003</v>
      </c>
      <c r="F32" s="167">
        <v>49</v>
      </c>
      <c r="G32" s="168">
        <v>22</v>
      </c>
      <c r="H32" s="168">
        <v>49</v>
      </c>
      <c r="I32" s="168">
        <v>34</v>
      </c>
      <c r="J32" s="168">
        <v>15</v>
      </c>
      <c r="K32" s="168">
        <v>0</v>
      </c>
      <c r="L32" s="168">
        <v>20</v>
      </c>
      <c r="M32" s="168">
        <v>9</v>
      </c>
      <c r="N32" s="168">
        <v>0</v>
      </c>
      <c r="O32" s="168">
        <v>0</v>
      </c>
      <c r="P32" s="168">
        <v>0</v>
      </c>
      <c r="Q32" s="168">
        <v>0</v>
      </c>
      <c r="R32" s="168">
        <v>49</v>
      </c>
      <c r="S32" s="168">
        <v>0</v>
      </c>
      <c r="T32" s="168">
        <v>0</v>
      </c>
      <c r="U32" s="168">
        <v>3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42</v>
      </c>
      <c r="AB32" s="168">
        <v>7</v>
      </c>
      <c r="AC32" s="168">
        <v>6</v>
      </c>
      <c r="AD32" s="168">
        <v>41</v>
      </c>
      <c r="AE32" s="168">
        <v>0</v>
      </c>
      <c r="AF32" s="192">
        <v>2</v>
      </c>
      <c r="AG32" s="190">
        <v>33</v>
      </c>
      <c r="AH32" s="168">
        <v>16</v>
      </c>
      <c r="AI32" s="168">
        <v>33</v>
      </c>
      <c r="AJ32" s="168">
        <v>33</v>
      </c>
      <c r="AK32" s="168">
        <v>0</v>
      </c>
      <c r="AL32" s="168">
        <v>30</v>
      </c>
      <c r="AM32" s="168">
        <v>10</v>
      </c>
      <c r="AN32" s="168">
        <v>40</v>
      </c>
      <c r="AO32" s="191">
        <v>0</v>
      </c>
      <c r="AP32" s="167">
        <v>115</v>
      </c>
      <c r="AQ32" s="168">
        <v>49</v>
      </c>
      <c r="AR32" s="192">
        <v>115</v>
      </c>
      <c r="AS32" s="315"/>
      <c r="AT32" s="315"/>
    </row>
    <row r="33" spans="1:46">
      <c r="A33" s="312" t="s">
        <v>411</v>
      </c>
      <c r="B33" s="167">
        <v>6</v>
      </c>
      <c r="C33" s="169">
        <v>48282.239999999998</v>
      </c>
      <c r="D33" s="168">
        <v>5</v>
      </c>
      <c r="E33" s="169">
        <v>40235.199999999997</v>
      </c>
      <c r="F33" s="167">
        <v>5</v>
      </c>
      <c r="G33" s="168">
        <v>3</v>
      </c>
      <c r="H33" s="168">
        <v>5</v>
      </c>
      <c r="I33" s="168">
        <v>5</v>
      </c>
      <c r="J33" s="168">
        <v>0</v>
      </c>
      <c r="K33" s="168">
        <v>0</v>
      </c>
      <c r="L33" s="168">
        <v>1</v>
      </c>
      <c r="M33" s="168">
        <v>1</v>
      </c>
      <c r="N33" s="168">
        <v>0</v>
      </c>
      <c r="O33" s="168">
        <v>0</v>
      </c>
      <c r="P33" s="168">
        <v>0</v>
      </c>
      <c r="Q33" s="168">
        <v>0</v>
      </c>
      <c r="R33" s="168">
        <v>5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1</v>
      </c>
      <c r="AA33" s="168">
        <v>0</v>
      </c>
      <c r="AB33" s="168">
        <v>4</v>
      </c>
      <c r="AC33" s="168">
        <v>2</v>
      </c>
      <c r="AD33" s="168">
        <v>1</v>
      </c>
      <c r="AE33" s="168">
        <v>0</v>
      </c>
      <c r="AF33" s="192">
        <v>2</v>
      </c>
      <c r="AG33" s="190">
        <v>1</v>
      </c>
      <c r="AH33" s="168">
        <v>0</v>
      </c>
      <c r="AI33" s="168">
        <v>0</v>
      </c>
      <c r="AJ33" s="168">
        <v>1</v>
      </c>
      <c r="AK33" s="168">
        <v>0</v>
      </c>
      <c r="AL33" s="168">
        <v>0</v>
      </c>
      <c r="AM33" s="168">
        <v>0</v>
      </c>
      <c r="AN33" s="168">
        <v>2</v>
      </c>
      <c r="AO33" s="191">
        <v>0</v>
      </c>
      <c r="AP33" s="167">
        <v>8</v>
      </c>
      <c r="AQ33" s="168">
        <v>6</v>
      </c>
      <c r="AR33" s="192">
        <v>8</v>
      </c>
      <c r="AS33" s="315"/>
      <c r="AT33" s="315"/>
    </row>
    <row r="34" spans="1:46">
      <c r="A34" s="312" t="s">
        <v>412</v>
      </c>
      <c r="B34" s="167">
        <v>2</v>
      </c>
      <c r="C34" s="169">
        <v>16094.08</v>
      </c>
      <c r="D34" s="168">
        <v>6</v>
      </c>
      <c r="E34" s="169">
        <v>47311.360000000001</v>
      </c>
      <c r="F34" s="167">
        <v>6</v>
      </c>
      <c r="G34" s="168">
        <v>2</v>
      </c>
      <c r="H34" s="168">
        <v>6</v>
      </c>
      <c r="I34" s="168">
        <v>6</v>
      </c>
      <c r="J34" s="168">
        <v>0</v>
      </c>
      <c r="K34" s="168">
        <v>0</v>
      </c>
      <c r="L34" s="168">
        <v>2</v>
      </c>
      <c r="M34" s="168">
        <v>1</v>
      </c>
      <c r="N34" s="168">
        <v>0</v>
      </c>
      <c r="O34" s="168">
        <v>0</v>
      </c>
      <c r="P34" s="168">
        <v>0</v>
      </c>
      <c r="Q34" s="168">
        <v>0</v>
      </c>
      <c r="R34" s="168">
        <v>6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6</v>
      </c>
      <c r="AB34" s="168">
        <v>0</v>
      </c>
      <c r="AC34" s="168">
        <v>2</v>
      </c>
      <c r="AD34" s="168">
        <v>4</v>
      </c>
      <c r="AE34" s="168">
        <v>0</v>
      </c>
      <c r="AF34" s="192">
        <v>0</v>
      </c>
      <c r="AG34" s="190">
        <v>0</v>
      </c>
      <c r="AH34" s="168">
        <v>0</v>
      </c>
      <c r="AI34" s="168">
        <v>0</v>
      </c>
      <c r="AJ34" s="168">
        <v>0</v>
      </c>
      <c r="AK34" s="168">
        <v>0</v>
      </c>
      <c r="AL34" s="168">
        <v>2</v>
      </c>
      <c r="AM34" s="168">
        <v>3</v>
      </c>
      <c r="AN34" s="168">
        <v>2</v>
      </c>
      <c r="AO34" s="191">
        <v>0</v>
      </c>
      <c r="AP34" s="167">
        <v>25</v>
      </c>
      <c r="AQ34" s="168">
        <v>7</v>
      </c>
      <c r="AR34" s="192">
        <v>25</v>
      </c>
      <c r="AS34" s="315"/>
      <c r="AT34" s="315"/>
    </row>
    <row r="35" spans="1:46" ht="13.5">
      <c r="A35" s="316" t="s">
        <v>413</v>
      </c>
      <c r="B35" s="171">
        <f>SUM(B26:B34)</f>
        <v>86</v>
      </c>
      <c r="C35" s="173">
        <f t="shared" ref="C35:AR35" si="2">SUM(C26:C34)</f>
        <v>708148.5199999999</v>
      </c>
      <c r="D35" s="172">
        <f t="shared" si="2"/>
        <v>81</v>
      </c>
      <c r="E35" s="173">
        <f t="shared" si="2"/>
        <v>661871.50999999989</v>
      </c>
      <c r="F35" s="171">
        <f t="shared" si="2"/>
        <v>81</v>
      </c>
      <c r="G35" s="172">
        <f t="shared" si="2"/>
        <v>34</v>
      </c>
      <c r="H35" s="172">
        <f t="shared" si="2"/>
        <v>81</v>
      </c>
      <c r="I35" s="172">
        <f t="shared" si="2"/>
        <v>60</v>
      </c>
      <c r="J35" s="172">
        <f t="shared" si="2"/>
        <v>21</v>
      </c>
      <c r="K35" s="172">
        <f t="shared" si="2"/>
        <v>0</v>
      </c>
      <c r="L35" s="172">
        <f t="shared" si="2"/>
        <v>27</v>
      </c>
      <c r="M35" s="172">
        <f t="shared" si="2"/>
        <v>15</v>
      </c>
      <c r="N35" s="172">
        <f t="shared" si="2"/>
        <v>0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81</v>
      </c>
      <c r="S35" s="172">
        <f t="shared" si="2"/>
        <v>0</v>
      </c>
      <c r="T35" s="172">
        <f t="shared" si="2"/>
        <v>0</v>
      </c>
      <c r="U35" s="172">
        <f t="shared" si="2"/>
        <v>4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1</v>
      </c>
      <c r="AA35" s="172">
        <f t="shared" si="2"/>
        <v>68</v>
      </c>
      <c r="AB35" s="172">
        <f t="shared" si="2"/>
        <v>12</v>
      </c>
      <c r="AC35" s="172">
        <f t="shared" si="2"/>
        <v>22</v>
      </c>
      <c r="AD35" s="172">
        <f t="shared" si="2"/>
        <v>50</v>
      </c>
      <c r="AE35" s="172">
        <f t="shared" si="2"/>
        <v>0</v>
      </c>
      <c r="AF35" s="195">
        <f t="shared" si="2"/>
        <v>9</v>
      </c>
      <c r="AG35" s="193">
        <f t="shared" si="2"/>
        <v>49</v>
      </c>
      <c r="AH35" s="172">
        <f t="shared" si="2"/>
        <v>19</v>
      </c>
      <c r="AI35" s="172">
        <f t="shared" si="2"/>
        <v>48</v>
      </c>
      <c r="AJ35" s="172">
        <f t="shared" si="2"/>
        <v>47</v>
      </c>
      <c r="AK35" s="172">
        <f t="shared" si="2"/>
        <v>2</v>
      </c>
      <c r="AL35" s="172">
        <f t="shared" si="2"/>
        <v>38</v>
      </c>
      <c r="AM35" s="172">
        <f t="shared" si="2"/>
        <v>20</v>
      </c>
      <c r="AN35" s="172">
        <f t="shared" si="2"/>
        <v>55</v>
      </c>
      <c r="AO35" s="194">
        <f t="shared" si="2"/>
        <v>0</v>
      </c>
      <c r="AP35" s="171">
        <f t="shared" si="2"/>
        <v>211</v>
      </c>
      <c r="AQ35" s="172">
        <f t="shared" si="2"/>
        <v>83</v>
      </c>
      <c r="AR35" s="195">
        <f t="shared" si="2"/>
        <v>211</v>
      </c>
      <c r="AS35" s="317"/>
      <c r="AT35" s="317"/>
    </row>
    <row r="36" spans="1:46">
      <c r="A36" s="312" t="s">
        <v>414</v>
      </c>
      <c r="B36" s="167">
        <v>4</v>
      </c>
      <c r="C36" s="169">
        <v>38625.760000000002</v>
      </c>
      <c r="D36" s="168">
        <v>4</v>
      </c>
      <c r="E36" s="169">
        <v>28969.32</v>
      </c>
      <c r="F36" s="167">
        <v>4</v>
      </c>
      <c r="G36" s="168">
        <v>1</v>
      </c>
      <c r="H36" s="168">
        <v>4</v>
      </c>
      <c r="I36" s="168">
        <v>4</v>
      </c>
      <c r="J36" s="168">
        <v>0</v>
      </c>
      <c r="K36" s="168">
        <v>0</v>
      </c>
      <c r="L36" s="168">
        <v>0</v>
      </c>
      <c r="M36" s="168">
        <v>2</v>
      </c>
      <c r="N36" s="168">
        <v>0</v>
      </c>
      <c r="O36" s="168">
        <v>0</v>
      </c>
      <c r="P36" s="168">
        <v>0</v>
      </c>
      <c r="Q36" s="168">
        <v>0</v>
      </c>
      <c r="R36" s="168">
        <v>4</v>
      </c>
      <c r="S36" s="168">
        <v>0</v>
      </c>
      <c r="T36" s="168">
        <v>0</v>
      </c>
      <c r="U36" s="168">
        <v>1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4</v>
      </c>
      <c r="AB36" s="168">
        <v>0</v>
      </c>
      <c r="AC36" s="168">
        <v>1</v>
      </c>
      <c r="AD36" s="168">
        <v>2</v>
      </c>
      <c r="AE36" s="168">
        <v>0</v>
      </c>
      <c r="AF36" s="192">
        <v>1</v>
      </c>
      <c r="AG36" s="190">
        <v>5</v>
      </c>
      <c r="AH36" s="168">
        <v>1</v>
      </c>
      <c r="AI36" s="168">
        <v>5</v>
      </c>
      <c r="AJ36" s="168">
        <v>5</v>
      </c>
      <c r="AK36" s="168">
        <v>0</v>
      </c>
      <c r="AL36" s="168">
        <v>2</v>
      </c>
      <c r="AM36" s="168">
        <v>2</v>
      </c>
      <c r="AN36" s="168">
        <v>0</v>
      </c>
      <c r="AO36" s="191">
        <v>1</v>
      </c>
      <c r="AP36" s="167">
        <v>9</v>
      </c>
      <c r="AQ36" s="168">
        <v>4</v>
      </c>
      <c r="AR36" s="192">
        <v>9</v>
      </c>
      <c r="AS36" s="315"/>
      <c r="AT36" s="315"/>
    </row>
    <row r="37" spans="1:46">
      <c r="A37" s="312" t="s">
        <v>415</v>
      </c>
      <c r="B37" s="167">
        <v>9</v>
      </c>
      <c r="C37" s="169">
        <v>80815.5</v>
      </c>
      <c r="D37" s="168">
        <v>9</v>
      </c>
      <c r="E37" s="169">
        <v>80815.5</v>
      </c>
      <c r="F37" s="167">
        <v>9</v>
      </c>
      <c r="G37" s="168">
        <v>5</v>
      </c>
      <c r="H37" s="168">
        <v>9</v>
      </c>
      <c r="I37" s="168">
        <v>5</v>
      </c>
      <c r="J37" s="168">
        <v>4</v>
      </c>
      <c r="K37" s="168">
        <v>0</v>
      </c>
      <c r="L37" s="168">
        <v>2</v>
      </c>
      <c r="M37" s="168">
        <v>3</v>
      </c>
      <c r="N37" s="168">
        <v>0</v>
      </c>
      <c r="O37" s="168">
        <v>0</v>
      </c>
      <c r="P37" s="168">
        <v>0</v>
      </c>
      <c r="Q37" s="168">
        <v>0</v>
      </c>
      <c r="R37" s="168">
        <v>9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1</v>
      </c>
      <c r="AA37" s="168">
        <v>6</v>
      </c>
      <c r="AB37" s="168">
        <v>2</v>
      </c>
      <c r="AC37" s="168">
        <v>5</v>
      </c>
      <c r="AD37" s="168">
        <v>4</v>
      </c>
      <c r="AE37" s="168">
        <v>0</v>
      </c>
      <c r="AF37" s="192">
        <v>0</v>
      </c>
      <c r="AG37" s="190">
        <v>8</v>
      </c>
      <c r="AH37" s="168">
        <v>3</v>
      </c>
      <c r="AI37" s="168">
        <v>8</v>
      </c>
      <c r="AJ37" s="168">
        <v>7</v>
      </c>
      <c r="AK37" s="168">
        <v>1</v>
      </c>
      <c r="AL37" s="168">
        <v>7</v>
      </c>
      <c r="AM37" s="168">
        <v>1</v>
      </c>
      <c r="AN37" s="168">
        <v>35</v>
      </c>
      <c r="AO37" s="191">
        <v>1</v>
      </c>
      <c r="AP37" s="167">
        <v>21</v>
      </c>
      <c r="AQ37" s="168">
        <v>12</v>
      </c>
      <c r="AR37" s="192">
        <v>21</v>
      </c>
      <c r="AS37" s="315"/>
      <c r="AT37" s="315"/>
    </row>
    <row r="38" spans="1:46">
      <c r="A38" s="312" t="s">
        <v>416</v>
      </c>
      <c r="B38" s="167">
        <v>7</v>
      </c>
      <c r="C38" s="169">
        <v>56329.279999999999</v>
      </c>
      <c r="D38" s="168">
        <v>7</v>
      </c>
      <c r="E38" s="169">
        <v>56329.279999999999</v>
      </c>
      <c r="F38" s="167">
        <v>7</v>
      </c>
      <c r="G38" s="168">
        <v>3</v>
      </c>
      <c r="H38" s="168">
        <v>7</v>
      </c>
      <c r="I38" s="168">
        <v>6</v>
      </c>
      <c r="J38" s="168">
        <v>1</v>
      </c>
      <c r="K38" s="168">
        <v>0</v>
      </c>
      <c r="L38" s="168">
        <v>2</v>
      </c>
      <c r="M38" s="168">
        <v>5</v>
      </c>
      <c r="N38" s="168">
        <v>0</v>
      </c>
      <c r="O38" s="168">
        <v>0</v>
      </c>
      <c r="P38" s="168">
        <v>0</v>
      </c>
      <c r="Q38" s="168">
        <v>0</v>
      </c>
      <c r="R38" s="168">
        <v>7</v>
      </c>
      <c r="S38" s="168">
        <v>0</v>
      </c>
      <c r="T38" s="168">
        <v>0</v>
      </c>
      <c r="U38" s="168">
        <v>1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6</v>
      </c>
      <c r="AB38" s="168">
        <v>1</v>
      </c>
      <c r="AC38" s="168">
        <v>6</v>
      </c>
      <c r="AD38" s="168">
        <v>0</v>
      </c>
      <c r="AE38" s="168">
        <v>0</v>
      </c>
      <c r="AF38" s="192">
        <v>1</v>
      </c>
      <c r="AG38" s="190">
        <v>2</v>
      </c>
      <c r="AH38" s="168">
        <v>1</v>
      </c>
      <c r="AI38" s="168">
        <v>2</v>
      </c>
      <c r="AJ38" s="168">
        <v>2</v>
      </c>
      <c r="AK38" s="168">
        <v>0</v>
      </c>
      <c r="AL38" s="168">
        <v>2</v>
      </c>
      <c r="AM38" s="168">
        <v>0</v>
      </c>
      <c r="AN38" s="168">
        <v>14</v>
      </c>
      <c r="AO38" s="191">
        <v>0</v>
      </c>
      <c r="AP38" s="167">
        <v>12</v>
      </c>
      <c r="AQ38" s="168">
        <v>6</v>
      </c>
      <c r="AR38" s="192">
        <v>12</v>
      </c>
      <c r="AS38" s="315"/>
      <c r="AT38" s="315"/>
    </row>
    <row r="39" spans="1:46">
      <c r="A39" s="312" t="s">
        <v>417</v>
      </c>
      <c r="B39" s="167">
        <v>5</v>
      </c>
      <c r="C39" s="169">
        <v>48282.2</v>
      </c>
      <c r="D39" s="168">
        <v>10</v>
      </c>
      <c r="E39" s="169">
        <v>85451.68</v>
      </c>
      <c r="F39" s="167">
        <v>10</v>
      </c>
      <c r="G39" s="168">
        <v>6</v>
      </c>
      <c r="H39" s="168">
        <v>10</v>
      </c>
      <c r="I39" s="168">
        <v>3</v>
      </c>
      <c r="J39" s="168">
        <v>7</v>
      </c>
      <c r="K39" s="168">
        <v>0</v>
      </c>
      <c r="L39" s="168">
        <v>1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10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9</v>
      </c>
      <c r="AB39" s="168">
        <v>1</v>
      </c>
      <c r="AC39" s="168">
        <v>0</v>
      </c>
      <c r="AD39" s="168">
        <v>10</v>
      </c>
      <c r="AE39" s="168">
        <v>0</v>
      </c>
      <c r="AF39" s="192">
        <v>0</v>
      </c>
      <c r="AG39" s="190">
        <v>6</v>
      </c>
      <c r="AH39" s="168">
        <v>3</v>
      </c>
      <c r="AI39" s="168">
        <v>6</v>
      </c>
      <c r="AJ39" s="168">
        <v>1</v>
      </c>
      <c r="AK39" s="168">
        <v>2</v>
      </c>
      <c r="AL39" s="168">
        <v>0</v>
      </c>
      <c r="AM39" s="168">
        <v>0</v>
      </c>
      <c r="AN39" s="168">
        <v>0</v>
      </c>
      <c r="AO39" s="191">
        <v>0</v>
      </c>
      <c r="AP39" s="167">
        <v>14</v>
      </c>
      <c r="AQ39" s="168">
        <v>9</v>
      </c>
      <c r="AR39" s="192">
        <v>14</v>
      </c>
      <c r="AS39" s="315"/>
      <c r="AT39" s="315"/>
    </row>
    <row r="40" spans="1:46">
      <c r="A40" s="312" t="s">
        <v>418</v>
      </c>
      <c r="B40" s="167">
        <v>2</v>
      </c>
      <c r="C40" s="169">
        <v>16094.08</v>
      </c>
      <c r="D40" s="168">
        <v>0</v>
      </c>
      <c r="E40" s="169">
        <v>0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92">
        <v>0</v>
      </c>
      <c r="AG40" s="190">
        <v>3</v>
      </c>
      <c r="AH40" s="168">
        <v>1</v>
      </c>
      <c r="AI40" s="168">
        <v>3</v>
      </c>
      <c r="AJ40" s="168">
        <v>1</v>
      </c>
      <c r="AK40" s="168">
        <v>2</v>
      </c>
      <c r="AL40" s="168">
        <v>0</v>
      </c>
      <c r="AM40" s="168">
        <v>0</v>
      </c>
      <c r="AN40" s="168">
        <v>0</v>
      </c>
      <c r="AO40" s="191">
        <v>0</v>
      </c>
      <c r="AP40" s="167">
        <v>6</v>
      </c>
      <c r="AQ40" s="168">
        <v>0</v>
      </c>
      <c r="AR40" s="192">
        <v>6</v>
      </c>
      <c r="AS40" s="315"/>
      <c r="AT40" s="315"/>
    </row>
    <row r="41" spans="1:46">
      <c r="A41" s="312" t="s">
        <v>419</v>
      </c>
      <c r="B41" s="167">
        <v>5</v>
      </c>
      <c r="C41" s="169">
        <v>40235.199999999997</v>
      </c>
      <c r="D41" s="168">
        <v>5</v>
      </c>
      <c r="E41" s="169">
        <v>39992.479999999996</v>
      </c>
      <c r="F41" s="167">
        <v>5</v>
      </c>
      <c r="G41" s="168">
        <v>0</v>
      </c>
      <c r="H41" s="168">
        <v>5</v>
      </c>
      <c r="I41" s="168">
        <v>5</v>
      </c>
      <c r="J41" s="168">
        <v>0</v>
      </c>
      <c r="K41" s="168">
        <v>0</v>
      </c>
      <c r="L41" s="168">
        <v>2</v>
      </c>
      <c r="M41" s="168">
        <v>2</v>
      </c>
      <c r="N41" s="168">
        <v>0</v>
      </c>
      <c r="O41" s="168">
        <v>0</v>
      </c>
      <c r="P41" s="168">
        <v>0</v>
      </c>
      <c r="Q41" s="168">
        <v>0</v>
      </c>
      <c r="R41" s="168">
        <v>5</v>
      </c>
      <c r="S41" s="168">
        <v>0</v>
      </c>
      <c r="T41" s="168">
        <v>0</v>
      </c>
      <c r="U41" s="168">
        <v>1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3</v>
      </c>
      <c r="AB41" s="168">
        <v>2</v>
      </c>
      <c r="AC41" s="168">
        <v>3</v>
      </c>
      <c r="AD41" s="168">
        <v>1</v>
      </c>
      <c r="AE41" s="168">
        <v>0</v>
      </c>
      <c r="AF41" s="192">
        <v>1</v>
      </c>
      <c r="AG41" s="190">
        <v>5</v>
      </c>
      <c r="AH41" s="168">
        <v>1</v>
      </c>
      <c r="AI41" s="168">
        <v>5</v>
      </c>
      <c r="AJ41" s="168">
        <v>0</v>
      </c>
      <c r="AK41" s="168">
        <v>0</v>
      </c>
      <c r="AL41" s="168">
        <v>5</v>
      </c>
      <c r="AM41" s="168">
        <v>1</v>
      </c>
      <c r="AN41" s="168">
        <v>14</v>
      </c>
      <c r="AO41" s="191">
        <v>0</v>
      </c>
      <c r="AP41" s="167">
        <v>12</v>
      </c>
      <c r="AQ41" s="168">
        <v>5</v>
      </c>
      <c r="AR41" s="192">
        <v>12</v>
      </c>
      <c r="AS41" s="315"/>
      <c r="AT41" s="315"/>
    </row>
    <row r="42" spans="1:46">
      <c r="A42" s="312" t="s">
        <v>420</v>
      </c>
      <c r="B42" s="167">
        <v>3</v>
      </c>
      <c r="C42" s="169">
        <v>24141.119999999999</v>
      </c>
      <c r="D42" s="168">
        <v>3</v>
      </c>
      <c r="E42" s="169">
        <v>24141.119999999999</v>
      </c>
      <c r="F42" s="167">
        <v>3</v>
      </c>
      <c r="G42" s="168">
        <v>3</v>
      </c>
      <c r="H42" s="168">
        <v>3</v>
      </c>
      <c r="I42" s="168">
        <v>3</v>
      </c>
      <c r="J42" s="168">
        <v>0</v>
      </c>
      <c r="K42" s="168">
        <v>0</v>
      </c>
      <c r="L42" s="168">
        <v>0</v>
      </c>
      <c r="M42" s="168">
        <v>1</v>
      </c>
      <c r="N42" s="168">
        <v>0</v>
      </c>
      <c r="O42" s="168">
        <v>0</v>
      </c>
      <c r="P42" s="168">
        <v>0</v>
      </c>
      <c r="Q42" s="168">
        <v>0</v>
      </c>
      <c r="R42" s="168">
        <v>3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3</v>
      </c>
      <c r="AB42" s="168">
        <v>0</v>
      </c>
      <c r="AC42" s="168">
        <v>3</v>
      </c>
      <c r="AD42" s="168">
        <v>0</v>
      </c>
      <c r="AE42" s="168">
        <v>0</v>
      </c>
      <c r="AF42" s="192">
        <v>0</v>
      </c>
      <c r="AG42" s="190">
        <v>2</v>
      </c>
      <c r="AH42" s="168">
        <v>1</v>
      </c>
      <c r="AI42" s="168">
        <v>2</v>
      </c>
      <c r="AJ42" s="168">
        <v>1</v>
      </c>
      <c r="AK42" s="168">
        <v>1</v>
      </c>
      <c r="AL42" s="168">
        <v>1</v>
      </c>
      <c r="AM42" s="168">
        <v>0</v>
      </c>
      <c r="AN42" s="168">
        <v>9</v>
      </c>
      <c r="AO42" s="191">
        <v>0</v>
      </c>
      <c r="AP42" s="167">
        <v>5</v>
      </c>
      <c r="AQ42" s="168">
        <v>4</v>
      </c>
      <c r="AR42" s="192">
        <v>5</v>
      </c>
      <c r="AS42" s="315"/>
      <c r="AT42" s="315"/>
    </row>
    <row r="43" spans="1:46" ht="13.5">
      <c r="A43" s="316" t="s">
        <v>421</v>
      </c>
      <c r="B43" s="171">
        <f>SUM(B36:B42)</f>
        <v>35</v>
      </c>
      <c r="C43" s="173">
        <f t="shared" ref="C43:AR43" si="3">SUM(C36:C42)</f>
        <v>304523.13999999996</v>
      </c>
      <c r="D43" s="172">
        <f t="shared" si="3"/>
        <v>38</v>
      </c>
      <c r="E43" s="173">
        <f t="shared" si="3"/>
        <v>315699.38</v>
      </c>
      <c r="F43" s="171">
        <f t="shared" si="3"/>
        <v>38</v>
      </c>
      <c r="G43" s="172">
        <f t="shared" si="3"/>
        <v>18</v>
      </c>
      <c r="H43" s="172">
        <f t="shared" si="3"/>
        <v>38</v>
      </c>
      <c r="I43" s="172">
        <f t="shared" si="3"/>
        <v>26</v>
      </c>
      <c r="J43" s="172">
        <f t="shared" si="3"/>
        <v>12</v>
      </c>
      <c r="K43" s="172">
        <f t="shared" si="3"/>
        <v>0</v>
      </c>
      <c r="L43" s="172">
        <f t="shared" si="3"/>
        <v>7</v>
      </c>
      <c r="M43" s="172">
        <f t="shared" si="3"/>
        <v>13</v>
      </c>
      <c r="N43" s="172">
        <f t="shared" si="3"/>
        <v>0</v>
      </c>
      <c r="O43" s="172">
        <f t="shared" si="3"/>
        <v>0</v>
      </c>
      <c r="P43" s="172">
        <f t="shared" si="3"/>
        <v>0</v>
      </c>
      <c r="Q43" s="172">
        <f t="shared" si="3"/>
        <v>0</v>
      </c>
      <c r="R43" s="172">
        <f t="shared" si="3"/>
        <v>38</v>
      </c>
      <c r="S43" s="172">
        <f t="shared" si="3"/>
        <v>0</v>
      </c>
      <c r="T43" s="172">
        <f t="shared" si="3"/>
        <v>0</v>
      </c>
      <c r="U43" s="172">
        <f t="shared" si="3"/>
        <v>3</v>
      </c>
      <c r="V43" s="172">
        <f t="shared" si="3"/>
        <v>0</v>
      </c>
      <c r="W43" s="172">
        <f t="shared" si="3"/>
        <v>0</v>
      </c>
      <c r="X43" s="172">
        <f t="shared" si="3"/>
        <v>0</v>
      </c>
      <c r="Y43" s="172">
        <f t="shared" si="3"/>
        <v>0</v>
      </c>
      <c r="Z43" s="172">
        <f t="shared" si="3"/>
        <v>1</v>
      </c>
      <c r="AA43" s="172">
        <f t="shared" si="3"/>
        <v>31</v>
      </c>
      <c r="AB43" s="172">
        <f t="shared" si="3"/>
        <v>6</v>
      </c>
      <c r="AC43" s="172">
        <f t="shared" si="3"/>
        <v>18</v>
      </c>
      <c r="AD43" s="172">
        <f t="shared" si="3"/>
        <v>17</v>
      </c>
      <c r="AE43" s="172">
        <f t="shared" si="3"/>
        <v>0</v>
      </c>
      <c r="AF43" s="195">
        <f t="shared" si="3"/>
        <v>3</v>
      </c>
      <c r="AG43" s="193">
        <f t="shared" si="3"/>
        <v>31</v>
      </c>
      <c r="AH43" s="172">
        <f t="shared" si="3"/>
        <v>11</v>
      </c>
      <c r="AI43" s="172">
        <f t="shared" si="3"/>
        <v>31</v>
      </c>
      <c r="AJ43" s="172">
        <f t="shared" si="3"/>
        <v>17</v>
      </c>
      <c r="AK43" s="172">
        <f t="shared" si="3"/>
        <v>6</v>
      </c>
      <c r="AL43" s="172">
        <f t="shared" si="3"/>
        <v>17</v>
      </c>
      <c r="AM43" s="172">
        <f t="shared" si="3"/>
        <v>4</v>
      </c>
      <c r="AN43" s="172">
        <f t="shared" si="3"/>
        <v>72</v>
      </c>
      <c r="AO43" s="194">
        <f t="shared" si="3"/>
        <v>2</v>
      </c>
      <c r="AP43" s="171">
        <f t="shared" si="3"/>
        <v>79</v>
      </c>
      <c r="AQ43" s="172">
        <f t="shared" si="3"/>
        <v>40</v>
      </c>
      <c r="AR43" s="195">
        <f t="shared" si="3"/>
        <v>79</v>
      </c>
      <c r="AS43" s="317"/>
      <c r="AT43" s="317"/>
    </row>
    <row r="44" spans="1:46">
      <c r="A44" s="312" t="s">
        <v>422</v>
      </c>
      <c r="B44" s="167">
        <v>3</v>
      </c>
      <c r="C44" s="169">
        <v>28769.160000000003</v>
      </c>
      <c r="D44" s="168">
        <v>2</v>
      </c>
      <c r="E44" s="169">
        <v>19112.72</v>
      </c>
      <c r="F44" s="167">
        <v>2</v>
      </c>
      <c r="G44" s="168">
        <v>2</v>
      </c>
      <c r="H44" s="168">
        <v>2</v>
      </c>
      <c r="I44" s="168">
        <v>2</v>
      </c>
      <c r="J44" s="168">
        <v>0</v>
      </c>
      <c r="K44" s="168">
        <v>0</v>
      </c>
      <c r="L44" s="168">
        <v>1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2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2</v>
      </c>
      <c r="AB44" s="168">
        <v>0</v>
      </c>
      <c r="AC44" s="168">
        <v>0</v>
      </c>
      <c r="AD44" s="168">
        <v>1</v>
      </c>
      <c r="AE44" s="168">
        <v>0</v>
      </c>
      <c r="AF44" s="192">
        <v>1</v>
      </c>
      <c r="AG44" s="190">
        <v>1</v>
      </c>
      <c r="AH44" s="168">
        <v>0</v>
      </c>
      <c r="AI44" s="168">
        <v>1</v>
      </c>
      <c r="AJ44" s="168">
        <v>0</v>
      </c>
      <c r="AK44" s="168">
        <v>0</v>
      </c>
      <c r="AL44" s="168">
        <v>0</v>
      </c>
      <c r="AM44" s="168">
        <v>0</v>
      </c>
      <c r="AN44" s="168">
        <v>1</v>
      </c>
      <c r="AO44" s="191">
        <v>0</v>
      </c>
      <c r="AP44" s="167">
        <v>3</v>
      </c>
      <c r="AQ44" s="168">
        <v>3</v>
      </c>
      <c r="AR44" s="192">
        <v>3</v>
      </c>
      <c r="AS44" s="315"/>
      <c r="AT44" s="315"/>
    </row>
    <row r="45" spans="1:46">
      <c r="A45" s="312" t="s">
        <v>423</v>
      </c>
      <c r="B45" s="167">
        <v>32</v>
      </c>
      <c r="C45" s="169">
        <v>255397.78999999998</v>
      </c>
      <c r="D45" s="168">
        <v>29</v>
      </c>
      <c r="E45" s="169">
        <v>231013.94999999998</v>
      </c>
      <c r="F45" s="167">
        <v>29</v>
      </c>
      <c r="G45" s="168">
        <v>10</v>
      </c>
      <c r="H45" s="168">
        <v>29</v>
      </c>
      <c r="I45" s="168">
        <v>22</v>
      </c>
      <c r="J45" s="168">
        <v>7</v>
      </c>
      <c r="K45" s="168">
        <v>0</v>
      </c>
      <c r="L45" s="168">
        <v>8</v>
      </c>
      <c r="M45" s="168">
        <v>7</v>
      </c>
      <c r="N45" s="168">
        <v>0</v>
      </c>
      <c r="O45" s="168">
        <v>0</v>
      </c>
      <c r="P45" s="168">
        <v>0</v>
      </c>
      <c r="Q45" s="168">
        <v>0</v>
      </c>
      <c r="R45" s="168">
        <v>29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25</v>
      </c>
      <c r="AB45" s="168">
        <v>4</v>
      </c>
      <c r="AC45" s="168">
        <v>12</v>
      </c>
      <c r="AD45" s="168">
        <v>12</v>
      </c>
      <c r="AE45" s="168">
        <v>0</v>
      </c>
      <c r="AF45" s="192">
        <v>5</v>
      </c>
      <c r="AG45" s="190">
        <v>17</v>
      </c>
      <c r="AH45" s="168">
        <v>3</v>
      </c>
      <c r="AI45" s="168">
        <v>17</v>
      </c>
      <c r="AJ45" s="168">
        <v>11</v>
      </c>
      <c r="AK45" s="168">
        <v>3</v>
      </c>
      <c r="AL45" s="168">
        <v>8</v>
      </c>
      <c r="AM45" s="168">
        <v>3</v>
      </c>
      <c r="AN45" s="168">
        <v>0</v>
      </c>
      <c r="AO45" s="191">
        <v>3</v>
      </c>
      <c r="AP45" s="167">
        <v>50</v>
      </c>
      <c r="AQ45" s="168">
        <v>21</v>
      </c>
      <c r="AR45" s="192">
        <v>50</v>
      </c>
      <c r="AS45" s="315"/>
      <c r="AT45" s="315"/>
    </row>
    <row r="46" spans="1:46">
      <c r="A46" s="312" t="s">
        <v>424</v>
      </c>
      <c r="B46" s="167">
        <v>5</v>
      </c>
      <c r="C46" s="169">
        <v>48282.2</v>
      </c>
      <c r="D46" s="168">
        <v>4</v>
      </c>
      <c r="E46" s="169">
        <v>38625.760000000002</v>
      </c>
      <c r="F46" s="167">
        <v>4</v>
      </c>
      <c r="G46" s="168">
        <v>4</v>
      </c>
      <c r="H46" s="168">
        <v>4</v>
      </c>
      <c r="I46" s="168">
        <v>4</v>
      </c>
      <c r="J46" s="168">
        <v>0</v>
      </c>
      <c r="K46" s="168">
        <v>1</v>
      </c>
      <c r="L46" s="168">
        <v>2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4</v>
      </c>
      <c r="S46" s="168">
        <v>0</v>
      </c>
      <c r="T46" s="168">
        <v>0</v>
      </c>
      <c r="U46" s="168">
        <v>1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2</v>
      </c>
      <c r="AB46" s="168">
        <v>2</v>
      </c>
      <c r="AC46" s="168">
        <v>1</v>
      </c>
      <c r="AD46" s="168">
        <v>3</v>
      </c>
      <c r="AE46" s="168">
        <v>0</v>
      </c>
      <c r="AF46" s="192">
        <v>0</v>
      </c>
      <c r="AG46" s="190">
        <v>5</v>
      </c>
      <c r="AH46" s="168">
        <v>0</v>
      </c>
      <c r="AI46" s="168">
        <v>5</v>
      </c>
      <c r="AJ46" s="168">
        <v>5</v>
      </c>
      <c r="AK46" s="168">
        <v>0</v>
      </c>
      <c r="AL46" s="168">
        <v>3</v>
      </c>
      <c r="AM46" s="168">
        <v>2</v>
      </c>
      <c r="AN46" s="168">
        <v>0</v>
      </c>
      <c r="AO46" s="191">
        <v>0</v>
      </c>
      <c r="AP46" s="167">
        <v>10</v>
      </c>
      <c r="AQ46" s="168">
        <v>6</v>
      </c>
      <c r="AR46" s="192">
        <v>10</v>
      </c>
      <c r="AS46" s="315"/>
      <c r="AT46" s="315"/>
    </row>
    <row r="47" spans="1:46">
      <c r="A47" s="312" t="s">
        <v>425</v>
      </c>
      <c r="B47" s="167">
        <v>1</v>
      </c>
      <c r="C47" s="169">
        <v>9656.44</v>
      </c>
      <c r="D47" s="168">
        <v>0</v>
      </c>
      <c r="E47" s="169">
        <v>0</v>
      </c>
      <c r="F47" s="167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92">
        <v>0</v>
      </c>
      <c r="AG47" s="190">
        <v>0</v>
      </c>
      <c r="AH47" s="168">
        <v>0</v>
      </c>
      <c r="AI47" s="168">
        <v>0</v>
      </c>
      <c r="AJ47" s="168">
        <v>0</v>
      </c>
      <c r="AK47" s="168">
        <v>0</v>
      </c>
      <c r="AL47" s="168">
        <v>1</v>
      </c>
      <c r="AM47" s="168">
        <v>0</v>
      </c>
      <c r="AN47" s="168">
        <v>0</v>
      </c>
      <c r="AO47" s="191">
        <v>0</v>
      </c>
      <c r="AP47" s="167">
        <v>2</v>
      </c>
      <c r="AQ47" s="168">
        <v>0</v>
      </c>
      <c r="AR47" s="192">
        <v>2</v>
      </c>
      <c r="AS47" s="315"/>
      <c r="AT47" s="315"/>
    </row>
    <row r="48" spans="1:46">
      <c r="A48" s="312" t="s">
        <v>426</v>
      </c>
      <c r="B48" s="167">
        <v>14</v>
      </c>
      <c r="C48" s="169">
        <v>112658.56</v>
      </c>
      <c r="D48" s="168">
        <v>14</v>
      </c>
      <c r="E48" s="169">
        <v>111687.67999999999</v>
      </c>
      <c r="F48" s="167">
        <v>14</v>
      </c>
      <c r="G48" s="168">
        <v>6</v>
      </c>
      <c r="H48" s="168">
        <v>14</v>
      </c>
      <c r="I48" s="168">
        <v>10</v>
      </c>
      <c r="J48" s="168">
        <v>4</v>
      </c>
      <c r="K48" s="168">
        <v>0</v>
      </c>
      <c r="L48" s="168">
        <v>6</v>
      </c>
      <c r="M48" s="168">
        <v>3</v>
      </c>
      <c r="N48" s="168">
        <v>0</v>
      </c>
      <c r="O48" s="168">
        <v>0</v>
      </c>
      <c r="P48" s="168">
        <v>0</v>
      </c>
      <c r="Q48" s="168">
        <v>0</v>
      </c>
      <c r="R48" s="168">
        <v>14</v>
      </c>
      <c r="S48" s="168">
        <v>0</v>
      </c>
      <c r="T48" s="168">
        <v>0</v>
      </c>
      <c r="U48" s="168">
        <v>1</v>
      </c>
      <c r="V48" s="168">
        <v>0</v>
      </c>
      <c r="W48" s="168">
        <v>0</v>
      </c>
      <c r="X48" s="168">
        <v>0</v>
      </c>
      <c r="Y48" s="168">
        <v>0</v>
      </c>
      <c r="Z48" s="168">
        <v>1</v>
      </c>
      <c r="AA48" s="168">
        <v>11</v>
      </c>
      <c r="AB48" s="168">
        <v>2</v>
      </c>
      <c r="AC48" s="168">
        <v>6</v>
      </c>
      <c r="AD48" s="168">
        <v>6</v>
      </c>
      <c r="AE48" s="168">
        <v>0</v>
      </c>
      <c r="AF48" s="192">
        <v>2</v>
      </c>
      <c r="AG48" s="190">
        <v>8</v>
      </c>
      <c r="AH48" s="168">
        <v>5</v>
      </c>
      <c r="AI48" s="168">
        <v>8</v>
      </c>
      <c r="AJ48" s="168">
        <v>3</v>
      </c>
      <c r="AK48" s="168">
        <v>1</v>
      </c>
      <c r="AL48" s="168">
        <v>3</v>
      </c>
      <c r="AM48" s="168">
        <v>8</v>
      </c>
      <c r="AN48" s="168">
        <v>8</v>
      </c>
      <c r="AO48" s="191">
        <v>1</v>
      </c>
      <c r="AP48" s="167">
        <v>24</v>
      </c>
      <c r="AQ48" s="168">
        <v>11</v>
      </c>
      <c r="AR48" s="192">
        <v>24</v>
      </c>
      <c r="AS48" s="315"/>
      <c r="AT48" s="315"/>
    </row>
    <row r="49" spans="1:46">
      <c r="A49" s="312" t="s">
        <v>427</v>
      </c>
      <c r="B49" s="167">
        <v>15</v>
      </c>
      <c r="C49" s="169">
        <v>120705.60000000001</v>
      </c>
      <c r="D49" s="168">
        <v>16</v>
      </c>
      <c r="E49" s="169">
        <v>128509.92000000001</v>
      </c>
      <c r="F49" s="167">
        <v>16</v>
      </c>
      <c r="G49" s="168">
        <v>5</v>
      </c>
      <c r="H49" s="168">
        <v>16</v>
      </c>
      <c r="I49" s="168">
        <v>14</v>
      </c>
      <c r="J49" s="168">
        <v>2</v>
      </c>
      <c r="K49" s="168">
        <v>0</v>
      </c>
      <c r="L49" s="168">
        <v>5</v>
      </c>
      <c r="M49" s="168">
        <v>3</v>
      </c>
      <c r="N49" s="168">
        <v>0</v>
      </c>
      <c r="O49" s="168">
        <v>0</v>
      </c>
      <c r="P49" s="168">
        <v>0</v>
      </c>
      <c r="Q49" s="168">
        <v>0</v>
      </c>
      <c r="R49" s="168">
        <v>16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13</v>
      </c>
      <c r="AB49" s="168">
        <v>3</v>
      </c>
      <c r="AC49" s="168">
        <v>5</v>
      </c>
      <c r="AD49" s="168">
        <v>9</v>
      </c>
      <c r="AE49" s="168">
        <v>0</v>
      </c>
      <c r="AF49" s="192">
        <v>2</v>
      </c>
      <c r="AG49" s="190">
        <v>7</v>
      </c>
      <c r="AH49" s="168">
        <v>5</v>
      </c>
      <c r="AI49" s="168">
        <v>7</v>
      </c>
      <c r="AJ49" s="168">
        <v>7</v>
      </c>
      <c r="AK49" s="168">
        <v>0</v>
      </c>
      <c r="AL49" s="168">
        <v>4</v>
      </c>
      <c r="AM49" s="168">
        <v>2</v>
      </c>
      <c r="AN49" s="168">
        <v>0</v>
      </c>
      <c r="AO49" s="191">
        <v>0</v>
      </c>
      <c r="AP49" s="167">
        <v>30</v>
      </c>
      <c r="AQ49" s="168">
        <v>9</v>
      </c>
      <c r="AR49" s="192">
        <v>30</v>
      </c>
      <c r="AS49" s="315"/>
      <c r="AT49" s="315"/>
    </row>
    <row r="50" spans="1:46">
      <c r="A50" s="312" t="s">
        <v>428</v>
      </c>
      <c r="B50" s="167">
        <v>21</v>
      </c>
      <c r="C50" s="169">
        <v>202785.24</v>
      </c>
      <c r="D50" s="168">
        <v>18</v>
      </c>
      <c r="E50" s="169">
        <v>170111.68</v>
      </c>
      <c r="F50" s="167">
        <v>18</v>
      </c>
      <c r="G50" s="168">
        <v>9</v>
      </c>
      <c r="H50" s="168">
        <v>18</v>
      </c>
      <c r="I50" s="168">
        <v>16</v>
      </c>
      <c r="J50" s="168">
        <v>2</v>
      </c>
      <c r="K50" s="168">
        <v>0</v>
      </c>
      <c r="L50" s="168">
        <v>11</v>
      </c>
      <c r="M50" s="168">
        <v>4</v>
      </c>
      <c r="N50" s="168">
        <v>0</v>
      </c>
      <c r="O50" s="168">
        <v>0</v>
      </c>
      <c r="P50" s="168">
        <v>0</v>
      </c>
      <c r="Q50" s="168">
        <v>0</v>
      </c>
      <c r="R50" s="168">
        <v>18</v>
      </c>
      <c r="S50" s="168">
        <v>0</v>
      </c>
      <c r="T50" s="168">
        <v>0</v>
      </c>
      <c r="U50" s="168">
        <v>1</v>
      </c>
      <c r="V50" s="168">
        <v>0</v>
      </c>
      <c r="W50" s="168">
        <v>0</v>
      </c>
      <c r="X50" s="168">
        <v>0</v>
      </c>
      <c r="Y50" s="168">
        <v>0</v>
      </c>
      <c r="Z50" s="168">
        <v>1</v>
      </c>
      <c r="AA50" s="168">
        <v>16</v>
      </c>
      <c r="AB50" s="168">
        <v>1</v>
      </c>
      <c r="AC50" s="168">
        <v>13</v>
      </c>
      <c r="AD50" s="168">
        <v>4</v>
      </c>
      <c r="AE50" s="168">
        <v>0</v>
      </c>
      <c r="AF50" s="192">
        <v>1</v>
      </c>
      <c r="AG50" s="190">
        <v>7</v>
      </c>
      <c r="AH50" s="168">
        <v>4</v>
      </c>
      <c r="AI50" s="168">
        <v>7</v>
      </c>
      <c r="AJ50" s="168">
        <v>4</v>
      </c>
      <c r="AK50" s="168">
        <v>0</v>
      </c>
      <c r="AL50" s="168">
        <v>3</v>
      </c>
      <c r="AM50" s="168">
        <v>1</v>
      </c>
      <c r="AN50" s="168">
        <v>0</v>
      </c>
      <c r="AO50" s="191">
        <v>0</v>
      </c>
      <c r="AP50" s="167">
        <v>29</v>
      </c>
      <c r="AQ50" s="168">
        <v>17</v>
      </c>
      <c r="AR50" s="192">
        <v>29</v>
      </c>
      <c r="AS50" s="315"/>
      <c r="AT50" s="315"/>
    </row>
    <row r="51" spans="1:46">
      <c r="A51" s="312" t="s">
        <v>429</v>
      </c>
      <c r="B51" s="167">
        <v>9</v>
      </c>
      <c r="C51" s="169">
        <v>72423.360000000001</v>
      </c>
      <c r="D51" s="168">
        <v>7</v>
      </c>
      <c r="E51" s="169">
        <v>56329.279999999999</v>
      </c>
      <c r="F51" s="167">
        <v>7</v>
      </c>
      <c r="G51" s="168">
        <v>1</v>
      </c>
      <c r="H51" s="168">
        <v>7</v>
      </c>
      <c r="I51" s="168">
        <v>3</v>
      </c>
      <c r="J51" s="168">
        <v>4</v>
      </c>
      <c r="K51" s="168">
        <v>0</v>
      </c>
      <c r="L51" s="168">
        <v>2</v>
      </c>
      <c r="M51" s="168">
        <v>2</v>
      </c>
      <c r="N51" s="168">
        <v>0</v>
      </c>
      <c r="O51" s="168">
        <v>0</v>
      </c>
      <c r="P51" s="168">
        <v>0</v>
      </c>
      <c r="Q51" s="168">
        <v>0</v>
      </c>
      <c r="R51" s="168">
        <v>7</v>
      </c>
      <c r="S51" s="168">
        <v>0</v>
      </c>
      <c r="T51" s="168">
        <v>0</v>
      </c>
      <c r="U51" s="168">
        <v>1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6</v>
      </c>
      <c r="AB51" s="168">
        <v>1</v>
      </c>
      <c r="AC51" s="168">
        <v>4</v>
      </c>
      <c r="AD51" s="168">
        <v>3</v>
      </c>
      <c r="AE51" s="168">
        <v>0</v>
      </c>
      <c r="AF51" s="192">
        <v>0</v>
      </c>
      <c r="AG51" s="190">
        <v>7</v>
      </c>
      <c r="AH51" s="168">
        <v>6</v>
      </c>
      <c r="AI51" s="168">
        <v>6</v>
      </c>
      <c r="AJ51" s="168">
        <v>5</v>
      </c>
      <c r="AK51" s="168">
        <v>0</v>
      </c>
      <c r="AL51" s="168">
        <v>2</v>
      </c>
      <c r="AM51" s="168">
        <v>3</v>
      </c>
      <c r="AN51" s="168">
        <v>5</v>
      </c>
      <c r="AO51" s="191">
        <v>0</v>
      </c>
      <c r="AP51" s="167">
        <v>16</v>
      </c>
      <c r="AQ51" s="168">
        <v>4</v>
      </c>
      <c r="AR51" s="192">
        <v>16</v>
      </c>
      <c r="AS51" s="315"/>
      <c r="AT51" s="315"/>
    </row>
    <row r="52" spans="1:46">
      <c r="A52" s="312" t="s">
        <v>430</v>
      </c>
      <c r="B52" s="167">
        <v>0</v>
      </c>
      <c r="C52" s="169">
        <v>0</v>
      </c>
      <c r="D52" s="168">
        <v>0</v>
      </c>
      <c r="E52" s="169">
        <v>0</v>
      </c>
      <c r="F52" s="167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68">
        <v>0</v>
      </c>
      <c r="AE52" s="168">
        <v>0</v>
      </c>
      <c r="AF52" s="192">
        <v>0</v>
      </c>
      <c r="AG52" s="190">
        <v>1</v>
      </c>
      <c r="AH52" s="168">
        <v>1</v>
      </c>
      <c r="AI52" s="168">
        <v>1</v>
      </c>
      <c r="AJ52" s="168">
        <v>0</v>
      </c>
      <c r="AK52" s="168">
        <v>0</v>
      </c>
      <c r="AL52" s="168">
        <v>1</v>
      </c>
      <c r="AM52" s="168">
        <v>0</v>
      </c>
      <c r="AN52" s="168">
        <v>0</v>
      </c>
      <c r="AO52" s="191">
        <v>0</v>
      </c>
      <c r="AP52" s="167">
        <v>2</v>
      </c>
      <c r="AQ52" s="168">
        <v>1</v>
      </c>
      <c r="AR52" s="192">
        <v>2</v>
      </c>
      <c r="AS52" s="315"/>
      <c r="AT52" s="315"/>
    </row>
    <row r="53" spans="1:46">
      <c r="A53" s="312" t="s">
        <v>431</v>
      </c>
      <c r="B53" s="167">
        <v>26</v>
      </c>
      <c r="C53" s="169">
        <v>251067.44</v>
      </c>
      <c r="D53" s="168">
        <v>26</v>
      </c>
      <c r="E53" s="169">
        <v>250193.66</v>
      </c>
      <c r="F53" s="167">
        <v>26</v>
      </c>
      <c r="G53" s="168">
        <v>8</v>
      </c>
      <c r="H53" s="168">
        <v>26</v>
      </c>
      <c r="I53" s="168">
        <v>22</v>
      </c>
      <c r="J53" s="168">
        <v>4</v>
      </c>
      <c r="K53" s="168">
        <v>0</v>
      </c>
      <c r="L53" s="168">
        <v>10</v>
      </c>
      <c r="M53" s="168">
        <v>6</v>
      </c>
      <c r="N53" s="168">
        <v>0</v>
      </c>
      <c r="O53" s="168">
        <v>0</v>
      </c>
      <c r="P53" s="168">
        <v>0</v>
      </c>
      <c r="Q53" s="168">
        <v>0</v>
      </c>
      <c r="R53" s="168">
        <v>26</v>
      </c>
      <c r="S53" s="168">
        <v>0</v>
      </c>
      <c r="T53" s="168">
        <v>0</v>
      </c>
      <c r="U53" s="168">
        <v>1</v>
      </c>
      <c r="V53" s="168">
        <v>0</v>
      </c>
      <c r="W53" s="168">
        <v>0</v>
      </c>
      <c r="X53" s="168">
        <v>0</v>
      </c>
      <c r="Y53" s="168">
        <v>0</v>
      </c>
      <c r="Z53" s="168">
        <v>2</v>
      </c>
      <c r="AA53" s="168">
        <v>20</v>
      </c>
      <c r="AB53" s="168">
        <v>4</v>
      </c>
      <c r="AC53" s="168">
        <v>18</v>
      </c>
      <c r="AD53" s="168">
        <v>6</v>
      </c>
      <c r="AE53" s="168">
        <v>0</v>
      </c>
      <c r="AF53" s="192">
        <v>2</v>
      </c>
      <c r="AG53" s="190">
        <v>7</v>
      </c>
      <c r="AH53" s="168">
        <v>2</v>
      </c>
      <c r="AI53" s="168">
        <v>7</v>
      </c>
      <c r="AJ53" s="168">
        <v>3</v>
      </c>
      <c r="AK53" s="168">
        <v>1</v>
      </c>
      <c r="AL53" s="168">
        <v>2</v>
      </c>
      <c r="AM53" s="168">
        <v>1</v>
      </c>
      <c r="AN53" s="168">
        <v>0</v>
      </c>
      <c r="AO53" s="191">
        <v>1</v>
      </c>
      <c r="AP53" s="167">
        <v>42</v>
      </c>
      <c r="AQ53" s="168">
        <v>15</v>
      </c>
      <c r="AR53" s="192">
        <v>42</v>
      </c>
      <c r="AS53" s="315"/>
      <c r="AT53" s="315"/>
    </row>
    <row r="54" spans="1:46">
      <c r="A54" s="312" t="s">
        <v>432</v>
      </c>
      <c r="B54" s="167">
        <v>6</v>
      </c>
      <c r="C54" s="169">
        <v>47432.24</v>
      </c>
      <c r="D54" s="168">
        <v>5</v>
      </c>
      <c r="E54" s="169">
        <v>39385.199999999997</v>
      </c>
      <c r="F54" s="167">
        <v>5</v>
      </c>
      <c r="G54" s="168">
        <v>1</v>
      </c>
      <c r="H54" s="168">
        <v>5</v>
      </c>
      <c r="I54" s="168">
        <v>3</v>
      </c>
      <c r="J54" s="168">
        <v>2</v>
      </c>
      <c r="K54" s="168">
        <v>0</v>
      </c>
      <c r="L54" s="168">
        <v>1</v>
      </c>
      <c r="M54" s="168">
        <v>2</v>
      </c>
      <c r="N54" s="168">
        <v>0</v>
      </c>
      <c r="O54" s="168">
        <v>0</v>
      </c>
      <c r="P54" s="168">
        <v>0</v>
      </c>
      <c r="Q54" s="168">
        <v>0</v>
      </c>
      <c r="R54" s="168">
        <v>5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5</v>
      </c>
      <c r="AB54" s="168">
        <v>0</v>
      </c>
      <c r="AC54" s="168">
        <v>1</v>
      </c>
      <c r="AD54" s="168">
        <v>2</v>
      </c>
      <c r="AE54" s="168">
        <v>0</v>
      </c>
      <c r="AF54" s="192">
        <v>2</v>
      </c>
      <c r="AG54" s="190">
        <v>9</v>
      </c>
      <c r="AH54" s="168">
        <v>8</v>
      </c>
      <c r="AI54" s="168">
        <v>9</v>
      </c>
      <c r="AJ54" s="168">
        <v>0</v>
      </c>
      <c r="AK54" s="168">
        <v>0</v>
      </c>
      <c r="AL54" s="168">
        <v>4</v>
      </c>
      <c r="AM54" s="168">
        <v>4</v>
      </c>
      <c r="AN54" s="168">
        <v>6</v>
      </c>
      <c r="AO54" s="191">
        <v>0</v>
      </c>
      <c r="AP54" s="167">
        <v>10</v>
      </c>
      <c r="AQ54" s="168">
        <v>6</v>
      </c>
      <c r="AR54" s="192">
        <v>10</v>
      </c>
      <c r="AS54" s="315"/>
      <c r="AT54" s="315"/>
    </row>
    <row r="55" spans="1:46" ht="13.5">
      <c r="A55" s="316" t="s">
        <v>433</v>
      </c>
      <c r="B55" s="171">
        <f>SUM(B44:B54)</f>
        <v>132</v>
      </c>
      <c r="C55" s="173">
        <f t="shared" ref="C55:AR55" si="4">SUM(C44:C54)</f>
        <v>1149178.03</v>
      </c>
      <c r="D55" s="172">
        <f t="shared" si="4"/>
        <v>121</v>
      </c>
      <c r="E55" s="173">
        <f t="shared" si="4"/>
        <v>1044969.85</v>
      </c>
      <c r="F55" s="171">
        <f t="shared" si="4"/>
        <v>121</v>
      </c>
      <c r="G55" s="172">
        <f t="shared" si="4"/>
        <v>46</v>
      </c>
      <c r="H55" s="172">
        <f t="shared" si="4"/>
        <v>121</v>
      </c>
      <c r="I55" s="172">
        <f t="shared" si="4"/>
        <v>96</v>
      </c>
      <c r="J55" s="172">
        <f t="shared" si="4"/>
        <v>25</v>
      </c>
      <c r="K55" s="172">
        <f t="shared" si="4"/>
        <v>1</v>
      </c>
      <c r="L55" s="172">
        <f t="shared" si="4"/>
        <v>46</v>
      </c>
      <c r="M55" s="172">
        <f t="shared" si="4"/>
        <v>27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121</v>
      </c>
      <c r="S55" s="172">
        <f t="shared" si="4"/>
        <v>0</v>
      </c>
      <c r="T55" s="172">
        <f t="shared" si="4"/>
        <v>0</v>
      </c>
      <c r="U55" s="172">
        <f t="shared" si="4"/>
        <v>5</v>
      </c>
      <c r="V55" s="172">
        <f t="shared" si="4"/>
        <v>0</v>
      </c>
      <c r="W55" s="172">
        <f t="shared" si="4"/>
        <v>0</v>
      </c>
      <c r="X55" s="172">
        <f t="shared" si="4"/>
        <v>0</v>
      </c>
      <c r="Y55" s="172">
        <f t="shared" si="4"/>
        <v>0</v>
      </c>
      <c r="Z55" s="172">
        <f t="shared" si="4"/>
        <v>4</v>
      </c>
      <c r="AA55" s="172">
        <f t="shared" si="4"/>
        <v>100</v>
      </c>
      <c r="AB55" s="172">
        <f t="shared" si="4"/>
        <v>17</v>
      </c>
      <c r="AC55" s="172">
        <f t="shared" si="4"/>
        <v>60</v>
      </c>
      <c r="AD55" s="172">
        <f t="shared" si="4"/>
        <v>46</v>
      </c>
      <c r="AE55" s="172">
        <f t="shared" si="4"/>
        <v>0</v>
      </c>
      <c r="AF55" s="195">
        <f t="shared" si="4"/>
        <v>15</v>
      </c>
      <c r="AG55" s="193">
        <f t="shared" si="4"/>
        <v>69</v>
      </c>
      <c r="AH55" s="172">
        <f t="shared" si="4"/>
        <v>34</v>
      </c>
      <c r="AI55" s="172">
        <f t="shared" si="4"/>
        <v>68</v>
      </c>
      <c r="AJ55" s="172">
        <f t="shared" si="4"/>
        <v>38</v>
      </c>
      <c r="AK55" s="172">
        <f t="shared" si="4"/>
        <v>5</v>
      </c>
      <c r="AL55" s="172">
        <f t="shared" si="4"/>
        <v>31</v>
      </c>
      <c r="AM55" s="172">
        <f t="shared" si="4"/>
        <v>24</v>
      </c>
      <c r="AN55" s="172">
        <f t="shared" si="4"/>
        <v>20</v>
      </c>
      <c r="AO55" s="194">
        <f t="shared" si="4"/>
        <v>5</v>
      </c>
      <c r="AP55" s="171">
        <f t="shared" si="4"/>
        <v>218</v>
      </c>
      <c r="AQ55" s="172">
        <f t="shared" si="4"/>
        <v>93</v>
      </c>
      <c r="AR55" s="195">
        <f t="shared" si="4"/>
        <v>218</v>
      </c>
      <c r="AS55" s="317"/>
      <c r="AT55" s="317"/>
    </row>
    <row r="56" spans="1:46">
      <c r="A56" s="312" t="s">
        <v>434</v>
      </c>
      <c r="B56" s="167">
        <v>3</v>
      </c>
      <c r="C56" s="169">
        <v>24141.119999999999</v>
      </c>
      <c r="D56" s="168">
        <v>4</v>
      </c>
      <c r="E56" s="169">
        <v>31945.440000000002</v>
      </c>
      <c r="F56" s="167">
        <v>4</v>
      </c>
      <c r="G56" s="168">
        <v>3</v>
      </c>
      <c r="H56" s="168">
        <v>4</v>
      </c>
      <c r="I56" s="168">
        <v>2</v>
      </c>
      <c r="J56" s="168">
        <v>2</v>
      </c>
      <c r="K56" s="168">
        <v>0</v>
      </c>
      <c r="L56" s="168">
        <v>1</v>
      </c>
      <c r="M56" s="168">
        <v>1</v>
      </c>
      <c r="N56" s="168">
        <v>0</v>
      </c>
      <c r="O56" s="168">
        <v>0</v>
      </c>
      <c r="P56" s="168">
        <v>0</v>
      </c>
      <c r="Q56" s="168">
        <v>0</v>
      </c>
      <c r="R56" s="168">
        <v>4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4</v>
      </c>
      <c r="AB56" s="168">
        <v>0</v>
      </c>
      <c r="AC56" s="168">
        <v>0</v>
      </c>
      <c r="AD56" s="168">
        <v>2</v>
      </c>
      <c r="AE56" s="168">
        <v>0</v>
      </c>
      <c r="AF56" s="192">
        <v>2</v>
      </c>
      <c r="AG56" s="190">
        <v>3</v>
      </c>
      <c r="AH56" s="168">
        <v>3</v>
      </c>
      <c r="AI56" s="168">
        <v>3</v>
      </c>
      <c r="AJ56" s="168">
        <v>0</v>
      </c>
      <c r="AK56" s="168">
        <v>0</v>
      </c>
      <c r="AL56" s="168">
        <v>2</v>
      </c>
      <c r="AM56" s="168">
        <v>1</v>
      </c>
      <c r="AN56" s="168">
        <v>25</v>
      </c>
      <c r="AO56" s="191">
        <v>0</v>
      </c>
      <c r="AP56" s="167">
        <v>8</v>
      </c>
      <c r="AQ56" s="168">
        <v>4</v>
      </c>
      <c r="AR56" s="192">
        <v>8</v>
      </c>
      <c r="AS56" s="315"/>
      <c r="AT56" s="315"/>
    </row>
    <row r="57" spans="1:46">
      <c r="A57" s="312" t="s">
        <v>435</v>
      </c>
      <c r="B57" s="167">
        <v>14</v>
      </c>
      <c r="C57" s="169">
        <v>135190.16</v>
      </c>
      <c r="D57" s="168">
        <v>16</v>
      </c>
      <c r="E57" s="169">
        <v>153338</v>
      </c>
      <c r="F57" s="167">
        <v>16</v>
      </c>
      <c r="G57" s="168">
        <v>7</v>
      </c>
      <c r="H57" s="168">
        <v>16</v>
      </c>
      <c r="I57" s="168">
        <v>15</v>
      </c>
      <c r="J57" s="168">
        <v>1</v>
      </c>
      <c r="K57" s="168">
        <v>0</v>
      </c>
      <c r="L57" s="168">
        <v>7</v>
      </c>
      <c r="M57" s="168">
        <v>3</v>
      </c>
      <c r="N57" s="168">
        <v>0</v>
      </c>
      <c r="O57" s="168">
        <v>1</v>
      </c>
      <c r="P57" s="168">
        <v>0</v>
      </c>
      <c r="Q57" s="168">
        <v>0</v>
      </c>
      <c r="R57" s="168">
        <v>16</v>
      </c>
      <c r="S57" s="168">
        <v>0</v>
      </c>
      <c r="T57" s="168">
        <v>0</v>
      </c>
      <c r="U57" s="168">
        <v>1</v>
      </c>
      <c r="V57" s="168">
        <v>0</v>
      </c>
      <c r="W57" s="168">
        <v>0</v>
      </c>
      <c r="X57" s="168">
        <v>0</v>
      </c>
      <c r="Y57" s="168">
        <v>0</v>
      </c>
      <c r="Z57" s="168">
        <v>1</v>
      </c>
      <c r="AA57" s="168">
        <v>10</v>
      </c>
      <c r="AB57" s="168">
        <v>5</v>
      </c>
      <c r="AC57" s="168">
        <v>9</v>
      </c>
      <c r="AD57" s="168">
        <v>7</v>
      </c>
      <c r="AE57" s="168">
        <v>0</v>
      </c>
      <c r="AF57" s="192">
        <v>0</v>
      </c>
      <c r="AG57" s="190">
        <v>7</v>
      </c>
      <c r="AH57" s="168">
        <v>4</v>
      </c>
      <c r="AI57" s="168">
        <v>7</v>
      </c>
      <c r="AJ57" s="168">
        <v>6</v>
      </c>
      <c r="AK57" s="168">
        <v>1</v>
      </c>
      <c r="AL57" s="168">
        <v>3</v>
      </c>
      <c r="AM57" s="168">
        <v>3</v>
      </c>
      <c r="AN57" s="168">
        <v>0</v>
      </c>
      <c r="AO57" s="191">
        <v>0</v>
      </c>
      <c r="AP57" s="167">
        <v>30</v>
      </c>
      <c r="AQ57" s="168">
        <v>12</v>
      </c>
      <c r="AR57" s="192">
        <v>30</v>
      </c>
      <c r="AS57" s="315"/>
      <c r="AT57" s="315"/>
    </row>
    <row r="58" spans="1:46">
      <c r="A58" s="312" t="s">
        <v>436</v>
      </c>
      <c r="B58" s="167">
        <v>7</v>
      </c>
      <c r="C58" s="169">
        <v>67595.08</v>
      </c>
      <c r="D58" s="168">
        <v>8</v>
      </c>
      <c r="E58" s="169">
        <v>76960.260000000009</v>
      </c>
      <c r="F58" s="167">
        <v>8</v>
      </c>
      <c r="G58" s="168">
        <v>4</v>
      </c>
      <c r="H58" s="168">
        <v>8</v>
      </c>
      <c r="I58" s="168">
        <v>7</v>
      </c>
      <c r="J58" s="168">
        <v>1</v>
      </c>
      <c r="K58" s="168">
        <v>0</v>
      </c>
      <c r="L58" s="168">
        <v>2</v>
      </c>
      <c r="M58" s="168">
        <v>6</v>
      </c>
      <c r="N58" s="168">
        <v>0</v>
      </c>
      <c r="O58" s="168">
        <v>0</v>
      </c>
      <c r="P58" s="168">
        <v>0</v>
      </c>
      <c r="Q58" s="168">
        <v>0</v>
      </c>
      <c r="R58" s="168">
        <v>8</v>
      </c>
      <c r="S58" s="168">
        <v>0</v>
      </c>
      <c r="T58" s="168">
        <v>0</v>
      </c>
      <c r="U58" s="168">
        <v>1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8</v>
      </c>
      <c r="AB58" s="168">
        <v>0</v>
      </c>
      <c r="AC58" s="168">
        <v>2</v>
      </c>
      <c r="AD58" s="168">
        <v>6</v>
      </c>
      <c r="AE58" s="168">
        <v>0</v>
      </c>
      <c r="AF58" s="192">
        <v>0</v>
      </c>
      <c r="AG58" s="190">
        <v>2</v>
      </c>
      <c r="AH58" s="168">
        <v>1</v>
      </c>
      <c r="AI58" s="168">
        <v>2</v>
      </c>
      <c r="AJ58" s="168">
        <v>2</v>
      </c>
      <c r="AK58" s="168">
        <v>0</v>
      </c>
      <c r="AL58" s="168">
        <v>0</v>
      </c>
      <c r="AM58" s="168">
        <v>1</v>
      </c>
      <c r="AN58" s="168">
        <v>3</v>
      </c>
      <c r="AO58" s="191">
        <v>0</v>
      </c>
      <c r="AP58" s="167">
        <v>9</v>
      </c>
      <c r="AQ58" s="168">
        <v>4</v>
      </c>
      <c r="AR58" s="192">
        <v>9</v>
      </c>
      <c r="AS58" s="315"/>
      <c r="AT58" s="315"/>
    </row>
    <row r="59" spans="1:46">
      <c r="A59" s="312" t="s">
        <v>437</v>
      </c>
      <c r="B59" s="167">
        <v>5</v>
      </c>
      <c r="C59" s="169">
        <v>48282.2</v>
      </c>
      <c r="D59" s="168">
        <v>5</v>
      </c>
      <c r="E59" s="169">
        <v>48282.2</v>
      </c>
      <c r="F59" s="167">
        <v>5</v>
      </c>
      <c r="G59" s="168">
        <v>1</v>
      </c>
      <c r="H59" s="168">
        <v>5</v>
      </c>
      <c r="I59" s="168">
        <v>4</v>
      </c>
      <c r="J59" s="168">
        <v>1</v>
      </c>
      <c r="K59" s="168">
        <v>0</v>
      </c>
      <c r="L59" s="168">
        <v>2</v>
      </c>
      <c r="M59" s="168">
        <v>1</v>
      </c>
      <c r="N59" s="168">
        <v>0</v>
      </c>
      <c r="O59" s="168">
        <v>0</v>
      </c>
      <c r="P59" s="168">
        <v>0</v>
      </c>
      <c r="Q59" s="168">
        <v>0</v>
      </c>
      <c r="R59" s="168">
        <v>5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1</v>
      </c>
      <c r="AA59" s="168">
        <v>4</v>
      </c>
      <c r="AB59" s="168">
        <v>0</v>
      </c>
      <c r="AC59" s="168">
        <v>1</v>
      </c>
      <c r="AD59" s="168">
        <v>4</v>
      </c>
      <c r="AE59" s="168">
        <v>0</v>
      </c>
      <c r="AF59" s="192">
        <v>0</v>
      </c>
      <c r="AG59" s="190">
        <v>1</v>
      </c>
      <c r="AH59" s="168">
        <v>0</v>
      </c>
      <c r="AI59" s="168">
        <v>1</v>
      </c>
      <c r="AJ59" s="168">
        <v>1</v>
      </c>
      <c r="AK59" s="168">
        <v>0</v>
      </c>
      <c r="AL59" s="168">
        <v>0</v>
      </c>
      <c r="AM59" s="168">
        <v>0</v>
      </c>
      <c r="AN59" s="168">
        <v>0</v>
      </c>
      <c r="AO59" s="191">
        <v>0</v>
      </c>
      <c r="AP59" s="167">
        <v>10</v>
      </c>
      <c r="AQ59" s="168">
        <v>4</v>
      </c>
      <c r="AR59" s="192">
        <v>10</v>
      </c>
      <c r="AS59" s="315"/>
      <c r="AT59" s="315"/>
    </row>
    <row r="60" spans="1:46">
      <c r="A60" s="312" t="s">
        <v>438</v>
      </c>
      <c r="B60" s="167">
        <v>3</v>
      </c>
      <c r="C60" s="169">
        <v>28969.120000000003</v>
      </c>
      <c r="D60" s="168">
        <v>5</v>
      </c>
      <c r="E60" s="169">
        <v>47408.42</v>
      </c>
      <c r="F60" s="167">
        <v>5</v>
      </c>
      <c r="G60" s="168">
        <v>3</v>
      </c>
      <c r="H60" s="168">
        <v>5</v>
      </c>
      <c r="I60" s="168">
        <v>2</v>
      </c>
      <c r="J60" s="168">
        <v>3</v>
      </c>
      <c r="K60" s="168">
        <v>0</v>
      </c>
      <c r="L60" s="168">
        <v>2</v>
      </c>
      <c r="M60" s="168">
        <v>2</v>
      </c>
      <c r="N60" s="168">
        <v>0</v>
      </c>
      <c r="O60" s="168">
        <v>0</v>
      </c>
      <c r="P60" s="168">
        <v>0</v>
      </c>
      <c r="Q60" s="168">
        <v>0</v>
      </c>
      <c r="R60" s="168">
        <v>5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4</v>
      </c>
      <c r="AB60" s="168">
        <v>1</v>
      </c>
      <c r="AC60" s="168">
        <v>2</v>
      </c>
      <c r="AD60" s="168">
        <v>2</v>
      </c>
      <c r="AE60" s="168">
        <v>0</v>
      </c>
      <c r="AF60" s="192">
        <v>1</v>
      </c>
      <c r="AG60" s="190">
        <v>0</v>
      </c>
      <c r="AH60" s="168">
        <v>0</v>
      </c>
      <c r="AI60" s="168">
        <v>0</v>
      </c>
      <c r="AJ60" s="168">
        <v>0</v>
      </c>
      <c r="AK60" s="168">
        <v>0</v>
      </c>
      <c r="AL60" s="168">
        <v>0</v>
      </c>
      <c r="AM60" s="168">
        <v>0</v>
      </c>
      <c r="AN60" s="168">
        <v>0</v>
      </c>
      <c r="AO60" s="191">
        <v>0</v>
      </c>
      <c r="AP60" s="167">
        <v>8</v>
      </c>
      <c r="AQ60" s="168">
        <v>6</v>
      </c>
      <c r="AR60" s="192">
        <v>8</v>
      </c>
      <c r="AS60" s="315"/>
      <c r="AT60" s="315"/>
    </row>
    <row r="61" spans="1:46">
      <c r="A61" s="312" t="s">
        <v>439</v>
      </c>
      <c r="B61" s="167">
        <v>8</v>
      </c>
      <c r="C61" s="169">
        <v>74588.639999999999</v>
      </c>
      <c r="D61" s="168">
        <v>7</v>
      </c>
      <c r="E61" s="169">
        <v>65688.639999999999</v>
      </c>
      <c r="F61" s="167">
        <v>7</v>
      </c>
      <c r="G61" s="168">
        <v>2</v>
      </c>
      <c r="H61" s="168">
        <v>7</v>
      </c>
      <c r="I61" s="168">
        <v>4</v>
      </c>
      <c r="J61" s="168">
        <v>3</v>
      </c>
      <c r="K61" s="168">
        <v>0</v>
      </c>
      <c r="L61" s="168">
        <v>4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7</v>
      </c>
      <c r="S61" s="168">
        <v>0</v>
      </c>
      <c r="T61" s="168">
        <v>0</v>
      </c>
      <c r="U61" s="168">
        <v>1</v>
      </c>
      <c r="V61" s="168">
        <v>0</v>
      </c>
      <c r="W61" s="168">
        <v>0</v>
      </c>
      <c r="X61" s="168">
        <v>0</v>
      </c>
      <c r="Y61" s="168">
        <v>0</v>
      </c>
      <c r="Z61" s="168">
        <v>1</v>
      </c>
      <c r="AA61" s="168">
        <v>4</v>
      </c>
      <c r="AB61" s="168">
        <v>2</v>
      </c>
      <c r="AC61" s="168">
        <v>2</v>
      </c>
      <c r="AD61" s="168">
        <v>3</v>
      </c>
      <c r="AE61" s="168">
        <v>0</v>
      </c>
      <c r="AF61" s="192">
        <v>2</v>
      </c>
      <c r="AG61" s="190">
        <v>9</v>
      </c>
      <c r="AH61" s="168">
        <v>4</v>
      </c>
      <c r="AI61" s="168">
        <v>9</v>
      </c>
      <c r="AJ61" s="168">
        <v>8</v>
      </c>
      <c r="AK61" s="168">
        <v>0</v>
      </c>
      <c r="AL61" s="168">
        <v>5</v>
      </c>
      <c r="AM61" s="168">
        <v>3</v>
      </c>
      <c r="AN61" s="168">
        <v>5</v>
      </c>
      <c r="AO61" s="191">
        <v>1</v>
      </c>
      <c r="AP61" s="167">
        <v>13</v>
      </c>
      <c r="AQ61" s="168">
        <v>5</v>
      </c>
      <c r="AR61" s="192">
        <v>13</v>
      </c>
      <c r="AS61" s="315"/>
      <c r="AT61" s="315"/>
    </row>
    <row r="62" spans="1:46">
      <c r="A62" s="312" t="s">
        <v>440</v>
      </c>
      <c r="B62" s="167">
        <v>3</v>
      </c>
      <c r="C62" s="169">
        <v>28969.32</v>
      </c>
      <c r="D62" s="168">
        <v>3</v>
      </c>
      <c r="E62" s="169">
        <v>28969.32</v>
      </c>
      <c r="F62" s="167">
        <v>3</v>
      </c>
      <c r="G62" s="168">
        <v>2</v>
      </c>
      <c r="H62" s="168">
        <v>3</v>
      </c>
      <c r="I62" s="168">
        <v>1</v>
      </c>
      <c r="J62" s="168">
        <v>2</v>
      </c>
      <c r="K62" s="168">
        <v>0</v>
      </c>
      <c r="L62" s="168">
        <v>1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3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2</v>
      </c>
      <c r="AB62" s="168">
        <v>1</v>
      </c>
      <c r="AC62" s="168">
        <v>1</v>
      </c>
      <c r="AD62" s="168">
        <v>1</v>
      </c>
      <c r="AE62" s="168">
        <v>0</v>
      </c>
      <c r="AF62" s="192">
        <v>1</v>
      </c>
      <c r="AG62" s="190">
        <v>3</v>
      </c>
      <c r="AH62" s="168">
        <v>1</v>
      </c>
      <c r="AI62" s="168">
        <v>3</v>
      </c>
      <c r="AJ62" s="168">
        <v>3</v>
      </c>
      <c r="AK62" s="168">
        <v>0</v>
      </c>
      <c r="AL62" s="168">
        <v>3</v>
      </c>
      <c r="AM62" s="168">
        <v>0</v>
      </c>
      <c r="AN62" s="168">
        <v>1</v>
      </c>
      <c r="AO62" s="191">
        <v>0</v>
      </c>
      <c r="AP62" s="167">
        <v>4</v>
      </c>
      <c r="AQ62" s="168">
        <v>2</v>
      </c>
      <c r="AR62" s="192">
        <v>4</v>
      </c>
      <c r="AS62" s="315"/>
      <c r="AT62" s="315"/>
    </row>
    <row r="63" spans="1:46">
      <c r="A63" s="312" t="s">
        <v>441</v>
      </c>
      <c r="B63" s="167">
        <v>3</v>
      </c>
      <c r="C63" s="169">
        <v>28969.32</v>
      </c>
      <c r="D63" s="168">
        <v>5</v>
      </c>
      <c r="E63" s="169">
        <v>47699.68</v>
      </c>
      <c r="F63" s="167">
        <v>5</v>
      </c>
      <c r="G63" s="168">
        <v>0</v>
      </c>
      <c r="H63" s="168">
        <v>5</v>
      </c>
      <c r="I63" s="168">
        <v>5</v>
      </c>
      <c r="J63" s="168">
        <v>0</v>
      </c>
      <c r="K63" s="168">
        <v>0</v>
      </c>
      <c r="L63" s="168">
        <v>0</v>
      </c>
      <c r="M63" s="168">
        <v>3</v>
      </c>
      <c r="N63" s="168">
        <v>0</v>
      </c>
      <c r="O63" s="168">
        <v>0</v>
      </c>
      <c r="P63" s="168">
        <v>0</v>
      </c>
      <c r="Q63" s="168">
        <v>0</v>
      </c>
      <c r="R63" s="168">
        <v>5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5</v>
      </c>
      <c r="AB63" s="168">
        <v>0</v>
      </c>
      <c r="AC63" s="168">
        <v>1</v>
      </c>
      <c r="AD63" s="168">
        <v>4</v>
      </c>
      <c r="AE63" s="168">
        <v>0</v>
      </c>
      <c r="AF63" s="192">
        <v>0</v>
      </c>
      <c r="AG63" s="190">
        <v>3</v>
      </c>
      <c r="AH63" s="168">
        <v>0</v>
      </c>
      <c r="AI63" s="168">
        <v>3</v>
      </c>
      <c r="AJ63" s="168">
        <v>0</v>
      </c>
      <c r="AK63" s="168">
        <v>1</v>
      </c>
      <c r="AL63" s="168">
        <v>0</v>
      </c>
      <c r="AM63" s="168">
        <v>0</v>
      </c>
      <c r="AN63" s="168">
        <v>1</v>
      </c>
      <c r="AO63" s="191">
        <v>0</v>
      </c>
      <c r="AP63" s="167">
        <v>12</v>
      </c>
      <c r="AQ63" s="168">
        <v>0</v>
      </c>
      <c r="AR63" s="192">
        <v>12</v>
      </c>
      <c r="AS63" s="315"/>
      <c r="AT63" s="315"/>
    </row>
    <row r="64" spans="1:46">
      <c r="A64" s="312" t="s">
        <v>442</v>
      </c>
      <c r="B64" s="167">
        <v>6</v>
      </c>
      <c r="C64" s="169">
        <v>57938.64</v>
      </c>
      <c r="D64" s="168">
        <v>6</v>
      </c>
      <c r="E64" s="169">
        <v>57938.64</v>
      </c>
      <c r="F64" s="167">
        <v>6</v>
      </c>
      <c r="G64" s="168">
        <v>4</v>
      </c>
      <c r="H64" s="168">
        <v>6</v>
      </c>
      <c r="I64" s="168">
        <v>0</v>
      </c>
      <c r="J64" s="168">
        <v>6</v>
      </c>
      <c r="K64" s="168">
        <v>0</v>
      </c>
      <c r="L64" s="168">
        <v>1</v>
      </c>
      <c r="M64" s="168">
        <v>3</v>
      </c>
      <c r="N64" s="168">
        <v>0</v>
      </c>
      <c r="O64" s="168">
        <v>0</v>
      </c>
      <c r="P64" s="168">
        <v>0</v>
      </c>
      <c r="Q64" s="168">
        <v>0</v>
      </c>
      <c r="R64" s="168">
        <v>6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5</v>
      </c>
      <c r="AB64" s="168">
        <v>1</v>
      </c>
      <c r="AC64" s="168">
        <v>2</v>
      </c>
      <c r="AD64" s="168">
        <v>4</v>
      </c>
      <c r="AE64" s="168">
        <v>0</v>
      </c>
      <c r="AF64" s="192">
        <v>0</v>
      </c>
      <c r="AG64" s="190">
        <v>7</v>
      </c>
      <c r="AH64" s="168">
        <v>2</v>
      </c>
      <c r="AI64" s="168">
        <v>7</v>
      </c>
      <c r="AJ64" s="168">
        <v>0</v>
      </c>
      <c r="AK64" s="168">
        <v>0</v>
      </c>
      <c r="AL64" s="168">
        <v>7</v>
      </c>
      <c r="AM64" s="168">
        <v>0</v>
      </c>
      <c r="AN64" s="168">
        <v>0</v>
      </c>
      <c r="AO64" s="191">
        <v>0</v>
      </c>
      <c r="AP64" s="167">
        <v>13</v>
      </c>
      <c r="AQ64" s="168">
        <v>5</v>
      </c>
      <c r="AR64" s="192">
        <v>13</v>
      </c>
      <c r="AS64" s="315"/>
      <c r="AT64" s="315"/>
    </row>
    <row r="65" spans="1:46">
      <c r="A65" s="312" t="s">
        <v>443</v>
      </c>
      <c r="B65" s="167">
        <v>38</v>
      </c>
      <c r="C65" s="169">
        <v>366944.72</v>
      </c>
      <c r="D65" s="168">
        <v>38</v>
      </c>
      <c r="E65" s="169">
        <v>366944.72</v>
      </c>
      <c r="F65" s="167">
        <v>38</v>
      </c>
      <c r="G65" s="168">
        <v>15</v>
      </c>
      <c r="H65" s="168">
        <v>38</v>
      </c>
      <c r="I65" s="168">
        <v>13</v>
      </c>
      <c r="J65" s="168">
        <v>25</v>
      </c>
      <c r="K65" s="168">
        <v>0</v>
      </c>
      <c r="L65" s="168">
        <v>19</v>
      </c>
      <c r="M65" s="168">
        <v>7</v>
      </c>
      <c r="N65" s="168">
        <v>0</v>
      </c>
      <c r="O65" s="168">
        <v>0</v>
      </c>
      <c r="P65" s="168">
        <v>0</v>
      </c>
      <c r="Q65" s="168">
        <v>0</v>
      </c>
      <c r="R65" s="168">
        <v>38</v>
      </c>
      <c r="S65" s="168">
        <v>0</v>
      </c>
      <c r="T65" s="168">
        <v>0</v>
      </c>
      <c r="U65" s="168">
        <v>1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28</v>
      </c>
      <c r="AB65" s="168">
        <v>10</v>
      </c>
      <c r="AC65" s="168">
        <v>17</v>
      </c>
      <c r="AD65" s="168">
        <v>17</v>
      </c>
      <c r="AE65" s="168">
        <v>0</v>
      </c>
      <c r="AF65" s="192">
        <v>4</v>
      </c>
      <c r="AG65" s="190">
        <v>29</v>
      </c>
      <c r="AH65" s="168">
        <v>12</v>
      </c>
      <c r="AI65" s="168">
        <v>29</v>
      </c>
      <c r="AJ65" s="168">
        <v>29</v>
      </c>
      <c r="AK65" s="168">
        <v>0</v>
      </c>
      <c r="AL65" s="168">
        <v>17</v>
      </c>
      <c r="AM65" s="168">
        <v>8</v>
      </c>
      <c r="AN65" s="168">
        <v>7</v>
      </c>
      <c r="AO65" s="191">
        <v>0</v>
      </c>
      <c r="AP65" s="167">
        <v>86</v>
      </c>
      <c r="AQ65" s="168">
        <v>32</v>
      </c>
      <c r="AR65" s="192">
        <v>86</v>
      </c>
      <c r="AS65" s="315"/>
      <c r="AT65" s="315"/>
    </row>
    <row r="66" spans="1:46">
      <c r="A66" s="312" t="s">
        <v>444</v>
      </c>
      <c r="B66" s="167">
        <v>2</v>
      </c>
      <c r="C66" s="169">
        <v>16094.08</v>
      </c>
      <c r="D66" s="168">
        <v>4</v>
      </c>
      <c r="E66" s="169">
        <v>31702.720000000001</v>
      </c>
      <c r="F66" s="167">
        <v>4</v>
      </c>
      <c r="G66" s="168">
        <v>2</v>
      </c>
      <c r="H66" s="168">
        <v>4</v>
      </c>
      <c r="I66" s="168">
        <v>4</v>
      </c>
      <c r="J66" s="168">
        <v>0</v>
      </c>
      <c r="K66" s="168">
        <v>2</v>
      </c>
      <c r="L66" s="168">
        <v>1</v>
      </c>
      <c r="M66" s="168">
        <v>1</v>
      </c>
      <c r="N66" s="168">
        <v>0</v>
      </c>
      <c r="O66" s="168">
        <v>0</v>
      </c>
      <c r="P66" s="168">
        <v>0</v>
      </c>
      <c r="Q66" s="168">
        <v>0</v>
      </c>
      <c r="R66" s="168">
        <v>4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4</v>
      </c>
      <c r="AB66" s="168">
        <v>0</v>
      </c>
      <c r="AC66" s="168">
        <v>0</v>
      </c>
      <c r="AD66" s="168">
        <v>1</v>
      </c>
      <c r="AE66" s="168">
        <v>0</v>
      </c>
      <c r="AF66" s="192">
        <v>3</v>
      </c>
      <c r="AG66" s="190">
        <v>2</v>
      </c>
      <c r="AH66" s="168">
        <v>1</v>
      </c>
      <c r="AI66" s="168">
        <v>2</v>
      </c>
      <c r="AJ66" s="168">
        <v>2</v>
      </c>
      <c r="AK66" s="168">
        <v>0</v>
      </c>
      <c r="AL66" s="168">
        <v>0</v>
      </c>
      <c r="AM66" s="168">
        <v>0</v>
      </c>
      <c r="AN66" s="168">
        <v>0</v>
      </c>
      <c r="AO66" s="191">
        <v>0</v>
      </c>
      <c r="AP66" s="167">
        <v>10</v>
      </c>
      <c r="AQ66" s="168">
        <v>4</v>
      </c>
      <c r="AR66" s="192">
        <v>10</v>
      </c>
      <c r="AS66" s="315"/>
      <c r="AT66" s="315"/>
    </row>
    <row r="67" spans="1:46">
      <c r="A67" s="312" t="s">
        <v>445</v>
      </c>
      <c r="B67" s="167">
        <v>4</v>
      </c>
      <c r="C67" s="169">
        <v>38625.760000000002</v>
      </c>
      <c r="D67" s="168">
        <v>3</v>
      </c>
      <c r="E67" s="169">
        <v>28969.32</v>
      </c>
      <c r="F67" s="167">
        <v>3</v>
      </c>
      <c r="G67" s="168">
        <v>2</v>
      </c>
      <c r="H67" s="168">
        <v>3</v>
      </c>
      <c r="I67" s="168">
        <v>3</v>
      </c>
      <c r="J67" s="168">
        <v>0</v>
      </c>
      <c r="K67" s="168">
        <v>0</v>
      </c>
      <c r="L67" s="168">
        <v>2</v>
      </c>
      <c r="M67" s="168">
        <v>1</v>
      </c>
      <c r="N67" s="168">
        <v>0</v>
      </c>
      <c r="O67" s="168">
        <v>0</v>
      </c>
      <c r="P67" s="168">
        <v>0</v>
      </c>
      <c r="Q67" s="168">
        <v>0</v>
      </c>
      <c r="R67" s="168">
        <v>3</v>
      </c>
      <c r="S67" s="168">
        <v>0</v>
      </c>
      <c r="T67" s="168">
        <v>0</v>
      </c>
      <c r="U67" s="168">
        <v>1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2</v>
      </c>
      <c r="AB67" s="168">
        <v>1</v>
      </c>
      <c r="AC67" s="168">
        <v>0</v>
      </c>
      <c r="AD67" s="168">
        <v>2</v>
      </c>
      <c r="AE67" s="168">
        <v>0</v>
      </c>
      <c r="AF67" s="192">
        <v>1</v>
      </c>
      <c r="AG67" s="190">
        <v>2</v>
      </c>
      <c r="AH67" s="168">
        <v>0</v>
      </c>
      <c r="AI67" s="168">
        <v>2</v>
      </c>
      <c r="AJ67" s="168">
        <v>2</v>
      </c>
      <c r="AK67" s="168">
        <v>0</v>
      </c>
      <c r="AL67" s="168">
        <v>2</v>
      </c>
      <c r="AM67" s="168">
        <v>0</v>
      </c>
      <c r="AN67" s="168">
        <v>0</v>
      </c>
      <c r="AO67" s="191">
        <v>0</v>
      </c>
      <c r="AP67" s="167">
        <v>8</v>
      </c>
      <c r="AQ67" s="168">
        <v>3</v>
      </c>
      <c r="AR67" s="192">
        <v>8</v>
      </c>
      <c r="AS67" s="315"/>
      <c r="AT67" s="315"/>
    </row>
    <row r="68" spans="1:46">
      <c r="A68" s="312" t="s">
        <v>446</v>
      </c>
      <c r="B68" s="167">
        <v>11</v>
      </c>
      <c r="C68" s="169">
        <v>106220.84</v>
      </c>
      <c r="D68" s="168">
        <v>11</v>
      </c>
      <c r="E68" s="169">
        <v>105929.58</v>
      </c>
      <c r="F68" s="167">
        <v>11</v>
      </c>
      <c r="G68" s="168">
        <v>3</v>
      </c>
      <c r="H68" s="168">
        <v>11</v>
      </c>
      <c r="I68" s="168">
        <v>9</v>
      </c>
      <c r="J68" s="168">
        <v>2</v>
      </c>
      <c r="K68" s="168">
        <v>1</v>
      </c>
      <c r="L68" s="168">
        <v>4</v>
      </c>
      <c r="M68" s="168">
        <v>2</v>
      </c>
      <c r="N68" s="168">
        <v>0</v>
      </c>
      <c r="O68" s="168">
        <v>1</v>
      </c>
      <c r="P68" s="168">
        <v>0</v>
      </c>
      <c r="Q68" s="168">
        <v>0</v>
      </c>
      <c r="R68" s="168">
        <v>11</v>
      </c>
      <c r="S68" s="168">
        <v>0</v>
      </c>
      <c r="T68" s="168">
        <v>0</v>
      </c>
      <c r="U68" s="168">
        <v>1</v>
      </c>
      <c r="V68" s="168">
        <v>0</v>
      </c>
      <c r="W68" s="168">
        <v>0</v>
      </c>
      <c r="X68" s="168">
        <v>0</v>
      </c>
      <c r="Y68" s="168">
        <v>0</v>
      </c>
      <c r="Z68" s="168">
        <v>2</v>
      </c>
      <c r="AA68" s="168">
        <v>8</v>
      </c>
      <c r="AB68" s="168">
        <v>1</v>
      </c>
      <c r="AC68" s="168">
        <v>3</v>
      </c>
      <c r="AD68" s="168">
        <v>8</v>
      </c>
      <c r="AE68" s="168">
        <v>0</v>
      </c>
      <c r="AF68" s="192">
        <v>0</v>
      </c>
      <c r="AG68" s="190">
        <v>5</v>
      </c>
      <c r="AH68" s="168">
        <v>3</v>
      </c>
      <c r="AI68" s="168">
        <v>5</v>
      </c>
      <c r="AJ68" s="168">
        <v>5</v>
      </c>
      <c r="AK68" s="168">
        <v>0</v>
      </c>
      <c r="AL68" s="168">
        <v>0</v>
      </c>
      <c r="AM68" s="168">
        <v>5</v>
      </c>
      <c r="AN68" s="168">
        <v>0</v>
      </c>
      <c r="AO68" s="191">
        <v>0</v>
      </c>
      <c r="AP68" s="167">
        <v>22</v>
      </c>
      <c r="AQ68" s="168">
        <v>6</v>
      </c>
      <c r="AR68" s="192">
        <v>22</v>
      </c>
      <c r="AS68" s="315"/>
      <c r="AT68" s="315"/>
    </row>
    <row r="69" spans="1:46" ht="13.5">
      <c r="A69" s="316" t="s">
        <v>447</v>
      </c>
      <c r="B69" s="171">
        <f>SUM(B56:B68)</f>
        <v>107</v>
      </c>
      <c r="C69" s="173">
        <f t="shared" ref="C69:AR69" si="5">SUM(C56:C68)</f>
        <v>1022529</v>
      </c>
      <c r="D69" s="172">
        <f t="shared" si="5"/>
        <v>115</v>
      </c>
      <c r="E69" s="173">
        <f t="shared" si="5"/>
        <v>1091776.94</v>
      </c>
      <c r="F69" s="171">
        <f t="shared" si="5"/>
        <v>115</v>
      </c>
      <c r="G69" s="172">
        <f t="shared" si="5"/>
        <v>48</v>
      </c>
      <c r="H69" s="172">
        <f t="shared" si="5"/>
        <v>115</v>
      </c>
      <c r="I69" s="172">
        <f t="shared" si="5"/>
        <v>69</v>
      </c>
      <c r="J69" s="172">
        <f t="shared" si="5"/>
        <v>46</v>
      </c>
      <c r="K69" s="172">
        <f t="shared" si="5"/>
        <v>3</v>
      </c>
      <c r="L69" s="172">
        <f t="shared" si="5"/>
        <v>46</v>
      </c>
      <c r="M69" s="172">
        <f t="shared" si="5"/>
        <v>30</v>
      </c>
      <c r="N69" s="172">
        <f t="shared" si="5"/>
        <v>0</v>
      </c>
      <c r="O69" s="172">
        <f t="shared" si="5"/>
        <v>2</v>
      </c>
      <c r="P69" s="172">
        <f t="shared" si="5"/>
        <v>0</v>
      </c>
      <c r="Q69" s="172">
        <f t="shared" si="5"/>
        <v>0</v>
      </c>
      <c r="R69" s="172">
        <f t="shared" si="5"/>
        <v>115</v>
      </c>
      <c r="S69" s="172">
        <f t="shared" si="5"/>
        <v>0</v>
      </c>
      <c r="T69" s="172">
        <f t="shared" si="5"/>
        <v>0</v>
      </c>
      <c r="U69" s="172">
        <f t="shared" si="5"/>
        <v>6</v>
      </c>
      <c r="V69" s="172">
        <f t="shared" si="5"/>
        <v>0</v>
      </c>
      <c r="W69" s="172">
        <f t="shared" si="5"/>
        <v>0</v>
      </c>
      <c r="X69" s="172">
        <f t="shared" si="5"/>
        <v>0</v>
      </c>
      <c r="Y69" s="172">
        <f t="shared" si="5"/>
        <v>0</v>
      </c>
      <c r="Z69" s="172">
        <f t="shared" si="5"/>
        <v>5</v>
      </c>
      <c r="AA69" s="172">
        <f t="shared" si="5"/>
        <v>88</v>
      </c>
      <c r="AB69" s="172">
        <f t="shared" si="5"/>
        <v>22</v>
      </c>
      <c r="AC69" s="172">
        <f t="shared" si="5"/>
        <v>40</v>
      </c>
      <c r="AD69" s="172">
        <f t="shared" si="5"/>
        <v>61</v>
      </c>
      <c r="AE69" s="172">
        <f t="shared" si="5"/>
        <v>0</v>
      </c>
      <c r="AF69" s="195">
        <f t="shared" si="5"/>
        <v>14</v>
      </c>
      <c r="AG69" s="193">
        <f t="shared" si="5"/>
        <v>73</v>
      </c>
      <c r="AH69" s="172">
        <f t="shared" si="5"/>
        <v>31</v>
      </c>
      <c r="AI69" s="172">
        <f t="shared" si="5"/>
        <v>73</v>
      </c>
      <c r="AJ69" s="172">
        <f t="shared" si="5"/>
        <v>58</v>
      </c>
      <c r="AK69" s="172">
        <f t="shared" si="5"/>
        <v>2</v>
      </c>
      <c r="AL69" s="172">
        <f t="shared" si="5"/>
        <v>39</v>
      </c>
      <c r="AM69" s="172">
        <f t="shared" si="5"/>
        <v>21</v>
      </c>
      <c r="AN69" s="172">
        <f t="shared" si="5"/>
        <v>42</v>
      </c>
      <c r="AO69" s="194">
        <f t="shared" si="5"/>
        <v>1</v>
      </c>
      <c r="AP69" s="171">
        <f t="shared" si="5"/>
        <v>233</v>
      </c>
      <c r="AQ69" s="172">
        <f t="shared" si="5"/>
        <v>87</v>
      </c>
      <c r="AR69" s="195">
        <f t="shared" si="5"/>
        <v>233</v>
      </c>
      <c r="AS69" s="317"/>
      <c r="AT69" s="317"/>
    </row>
    <row r="70" spans="1:46">
      <c r="A70" s="312" t="s">
        <v>448</v>
      </c>
      <c r="B70" s="167">
        <v>9</v>
      </c>
      <c r="C70" s="169">
        <v>86907.96</v>
      </c>
      <c r="D70" s="168">
        <v>9</v>
      </c>
      <c r="E70" s="169">
        <v>86907.96</v>
      </c>
      <c r="F70" s="167">
        <v>9</v>
      </c>
      <c r="G70" s="168">
        <v>1</v>
      </c>
      <c r="H70" s="168">
        <v>9</v>
      </c>
      <c r="I70" s="168">
        <v>9</v>
      </c>
      <c r="J70" s="168">
        <v>0</v>
      </c>
      <c r="K70" s="168">
        <v>0</v>
      </c>
      <c r="L70" s="168">
        <v>2</v>
      </c>
      <c r="M70" s="168">
        <v>3</v>
      </c>
      <c r="N70" s="168">
        <v>0</v>
      </c>
      <c r="O70" s="168">
        <v>0</v>
      </c>
      <c r="P70" s="168">
        <v>0</v>
      </c>
      <c r="Q70" s="168">
        <v>0</v>
      </c>
      <c r="R70" s="168">
        <v>9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9</v>
      </c>
      <c r="AB70" s="168">
        <v>0</v>
      </c>
      <c r="AC70" s="168">
        <v>0</v>
      </c>
      <c r="AD70" s="168">
        <v>9</v>
      </c>
      <c r="AE70" s="168">
        <v>0</v>
      </c>
      <c r="AF70" s="192">
        <v>0</v>
      </c>
      <c r="AG70" s="190">
        <v>5</v>
      </c>
      <c r="AH70" s="168">
        <v>0</v>
      </c>
      <c r="AI70" s="168">
        <v>5</v>
      </c>
      <c r="AJ70" s="168">
        <v>1</v>
      </c>
      <c r="AK70" s="168">
        <v>2</v>
      </c>
      <c r="AL70" s="168">
        <v>0</v>
      </c>
      <c r="AM70" s="168">
        <v>0</v>
      </c>
      <c r="AN70" s="168">
        <v>0</v>
      </c>
      <c r="AO70" s="191">
        <v>0</v>
      </c>
      <c r="AP70" s="167">
        <v>9</v>
      </c>
      <c r="AQ70" s="168">
        <v>1</v>
      </c>
      <c r="AR70" s="192">
        <v>9</v>
      </c>
      <c r="AS70" s="315"/>
      <c r="AT70" s="315"/>
    </row>
    <row r="71" spans="1:46">
      <c r="A71" s="312" t="s">
        <v>449</v>
      </c>
      <c r="B71" s="167">
        <v>12</v>
      </c>
      <c r="C71" s="169">
        <v>115003.5</v>
      </c>
      <c r="D71" s="168">
        <v>9</v>
      </c>
      <c r="E71" s="169">
        <v>86034.18</v>
      </c>
      <c r="F71" s="167">
        <v>9</v>
      </c>
      <c r="G71" s="168">
        <v>4</v>
      </c>
      <c r="H71" s="168">
        <v>9</v>
      </c>
      <c r="I71" s="168">
        <v>7</v>
      </c>
      <c r="J71" s="168">
        <v>2</v>
      </c>
      <c r="K71" s="168">
        <v>0</v>
      </c>
      <c r="L71" s="168">
        <v>2</v>
      </c>
      <c r="M71" s="168">
        <v>5</v>
      </c>
      <c r="N71" s="168">
        <v>0</v>
      </c>
      <c r="O71" s="168">
        <v>0</v>
      </c>
      <c r="P71" s="168">
        <v>0</v>
      </c>
      <c r="Q71" s="168">
        <v>0</v>
      </c>
      <c r="R71" s="168">
        <v>9</v>
      </c>
      <c r="S71" s="168">
        <v>0</v>
      </c>
      <c r="T71" s="168">
        <v>0</v>
      </c>
      <c r="U71" s="168">
        <v>3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8</v>
      </c>
      <c r="AB71" s="168">
        <v>1</v>
      </c>
      <c r="AC71" s="168">
        <v>3</v>
      </c>
      <c r="AD71" s="168">
        <v>3</v>
      </c>
      <c r="AE71" s="168">
        <v>0</v>
      </c>
      <c r="AF71" s="192">
        <v>3</v>
      </c>
      <c r="AG71" s="190">
        <v>4</v>
      </c>
      <c r="AH71" s="168">
        <v>2</v>
      </c>
      <c r="AI71" s="168">
        <v>4</v>
      </c>
      <c r="AJ71" s="168">
        <v>0</v>
      </c>
      <c r="AK71" s="168">
        <v>0</v>
      </c>
      <c r="AL71" s="168">
        <v>5</v>
      </c>
      <c r="AM71" s="168">
        <v>1</v>
      </c>
      <c r="AN71" s="168">
        <v>10</v>
      </c>
      <c r="AO71" s="191">
        <v>0</v>
      </c>
      <c r="AP71" s="167">
        <v>25</v>
      </c>
      <c r="AQ71" s="168">
        <v>11</v>
      </c>
      <c r="AR71" s="192">
        <v>25</v>
      </c>
      <c r="AS71" s="315"/>
      <c r="AT71" s="315"/>
    </row>
    <row r="72" spans="1:46">
      <c r="A72" s="312" t="s">
        <v>450</v>
      </c>
      <c r="B72" s="167">
        <v>7</v>
      </c>
      <c r="C72" s="169">
        <v>106220.84</v>
      </c>
      <c r="D72" s="168">
        <v>8</v>
      </c>
      <c r="E72" s="169">
        <v>76960.260000000009</v>
      </c>
      <c r="F72" s="167">
        <v>8</v>
      </c>
      <c r="G72" s="168">
        <v>4</v>
      </c>
      <c r="H72" s="168">
        <v>8</v>
      </c>
      <c r="I72" s="168">
        <v>2</v>
      </c>
      <c r="J72" s="168">
        <v>6</v>
      </c>
      <c r="K72" s="168">
        <v>0</v>
      </c>
      <c r="L72" s="168">
        <v>2</v>
      </c>
      <c r="M72" s="168">
        <v>2</v>
      </c>
      <c r="N72" s="168">
        <v>0</v>
      </c>
      <c r="O72" s="168">
        <v>0</v>
      </c>
      <c r="P72" s="168">
        <v>0</v>
      </c>
      <c r="Q72" s="168">
        <v>0</v>
      </c>
      <c r="R72" s="168">
        <v>8</v>
      </c>
      <c r="S72" s="168">
        <v>0</v>
      </c>
      <c r="T72" s="168">
        <v>0</v>
      </c>
      <c r="U72" s="168">
        <v>1</v>
      </c>
      <c r="V72" s="168">
        <v>0</v>
      </c>
      <c r="W72" s="168">
        <v>0</v>
      </c>
      <c r="X72" s="168">
        <v>0</v>
      </c>
      <c r="Y72" s="168">
        <v>0</v>
      </c>
      <c r="Z72" s="168">
        <v>3</v>
      </c>
      <c r="AA72" s="168">
        <v>4</v>
      </c>
      <c r="AB72" s="168">
        <v>1</v>
      </c>
      <c r="AC72" s="168">
        <v>4</v>
      </c>
      <c r="AD72" s="168">
        <v>3</v>
      </c>
      <c r="AE72" s="168">
        <v>0</v>
      </c>
      <c r="AF72" s="192">
        <v>1</v>
      </c>
      <c r="AG72" s="190">
        <v>10</v>
      </c>
      <c r="AH72" s="168">
        <v>4</v>
      </c>
      <c r="AI72" s="168">
        <v>10</v>
      </c>
      <c r="AJ72" s="168">
        <v>10</v>
      </c>
      <c r="AK72" s="168">
        <v>0</v>
      </c>
      <c r="AL72" s="168">
        <v>8</v>
      </c>
      <c r="AM72" s="168">
        <v>1</v>
      </c>
      <c r="AN72" s="168">
        <v>8</v>
      </c>
      <c r="AO72" s="191">
        <v>0</v>
      </c>
      <c r="AP72" s="167">
        <v>17</v>
      </c>
      <c r="AQ72" s="168">
        <v>7</v>
      </c>
      <c r="AR72" s="192">
        <v>17</v>
      </c>
      <c r="AS72" s="315"/>
      <c r="AT72" s="315"/>
    </row>
    <row r="73" spans="1:46">
      <c r="A73" s="312" t="s">
        <v>451</v>
      </c>
      <c r="B73" s="167">
        <v>1</v>
      </c>
      <c r="C73" s="169">
        <v>9656.44</v>
      </c>
      <c r="D73" s="168">
        <v>2</v>
      </c>
      <c r="E73" s="169">
        <v>19021.620000000003</v>
      </c>
      <c r="F73" s="167">
        <v>2</v>
      </c>
      <c r="G73" s="168">
        <v>0</v>
      </c>
      <c r="H73" s="168">
        <v>2</v>
      </c>
      <c r="I73" s="168">
        <v>1</v>
      </c>
      <c r="J73" s="168">
        <v>1</v>
      </c>
      <c r="K73" s="168">
        <v>0</v>
      </c>
      <c r="L73" s="168">
        <v>0</v>
      </c>
      <c r="M73" s="168">
        <v>1</v>
      </c>
      <c r="N73" s="168">
        <v>0</v>
      </c>
      <c r="O73" s="168">
        <v>0</v>
      </c>
      <c r="P73" s="168">
        <v>0</v>
      </c>
      <c r="Q73" s="168">
        <v>0</v>
      </c>
      <c r="R73" s="168">
        <v>2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2</v>
      </c>
      <c r="AB73" s="168">
        <v>0</v>
      </c>
      <c r="AC73" s="168">
        <v>1</v>
      </c>
      <c r="AD73" s="168">
        <v>0</v>
      </c>
      <c r="AE73" s="168">
        <v>0</v>
      </c>
      <c r="AF73" s="192">
        <v>1</v>
      </c>
      <c r="AG73" s="190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5</v>
      </c>
      <c r="AO73" s="191">
        <v>0</v>
      </c>
      <c r="AP73" s="167">
        <v>4</v>
      </c>
      <c r="AQ73" s="168">
        <v>2</v>
      </c>
      <c r="AR73" s="192">
        <v>4</v>
      </c>
      <c r="AS73" s="315"/>
      <c r="AT73" s="315"/>
    </row>
    <row r="74" spans="1:46">
      <c r="A74" s="312" t="s">
        <v>452</v>
      </c>
      <c r="B74" s="167">
        <v>3</v>
      </c>
      <c r="C74" s="169">
        <v>28678.06</v>
      </c>
      <c r="D74" s="168">
        <v>3</v>
      </c>
      <c r="E74" s="169">
        <v>28678.06</v>
      </c>
      <c r="F74" s="167">
        <v>3</v>
      </c>
      <c r="G74" s="168">
        <v>2</v>
      </c>
      <c r="H74" s="168">
        <v>3</v>
      </c>
      <c r="I74" s="168">
        <v>1</v>
      </c>
      <c r="J74" s="168">
        <v>2</v>
      </c>
      <c r="K74" s="168">
        <v>0</v>
      </c>
      <c r="L74" s="168">
        <v>0</v>
      </c>
      <c r="M74" s="168">
        <v>2</v>
      </c>
      <c r="N74" s="168">
        <v>0</v>
      </c>
      <c r="O74" s="168">
        <v>0</v>
      </c>
      <c r="P74" s="168">
        <v>0</v>
      </c>
      <c r="Q74" s="168">
        <v>0</v>
      </c>
      <c r="R74" s="168">
        <v>3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3</v>
      </c>
      <c r="AB74" s="168">
        <v>0</v>
      </c>
      <c r="AC74" s="168">
        <v>1</v>
      </c>
      <c r="AD74" s="168">
        <v>0</v>
      </c>
      <c r="AE74" s="168">
        <v>0</v>
      </c>
      <c r="AF74" s="192">
        <v>2</v>
      </c>
      <c r="AG74" s="190">
        <v>3</v>
      </c>
      <c r="AH74" s="168">
        <v>0</v>
      </c>
      <c r="AI74" s="168">
        <v>3</v>
      </c>
      <c r="AJ74" s="168">
        <v>3</v>
      </c>
      <c r="AK74" s="168">
        <v>0</v>
      </c>
      <c r="AL74" s="168">
        <v>6</v>
      </c>
      <c r="AM74" s="168">
        <v>2</v>
      </c>
      <c r="AN74" s="168">
        <v>6</v>
      </c>
      <c r="AO74" s="191">
        <v>0</v>
      </c>
      <c r="AP74" s="167">
        <v>6</v>
      </c>
      <c r="AQ74" s="168">
        <v>2</v>
      </c>
      <c r="AR74" s="192">
        <v>6</v>
      </c>
      <c r="AS74" s="315"/>
      <c r="AT74" s="315"/>
    </row>
    <row r="75" spans="1:46">
      <c r="A75" s="312" t="s">
        <v>453</v>
      </c>
      <c r="B75" s="167">
        <v>2</v>
      </c>
      <c r="C75" s="169">
        <v>16094.08</v>
      </c>
      <c r="D75" s="168">
        <v>1</v>
      </c>
      <c r="E75" s="169">
        <v>8047.04</v>
      </c>
      <c r="F75" s="167">
        <v>1</v>
      </c>
      <c r="G75" s="168">
        <v>0</v>
      </c>
      <c r="H75" s="168">
        <v>1</v>
      </c>
      <c r="I75" s="168">
        <v>1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1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1</v>
      </c>
      <c r="AB75" s="168">
        <v>0</v>
      </c>
      <c r="AC75" s="168">
        <v>0</v>
      </c>
      <c r="AD75" s="168">
        <v>0</v>
      </c>
      <c r="AE75" s="168">
        <v>0</v>
      </c>
      <c r="AF75" s="192">
        <v>1</v>
      </c>
      <c r="AG75" s="190">
        <v>2</v>
      </c>
      <c r="AH75" s="168">
        <v>1</v>
      </c>
      <c r="AI75" s="168">
        <v>2</v>
      </c>
      <c r="AJ75" s="168">
        <v>2</v>
      </c>
      <c r="AK75" s="168">
        <v>0</v>
      </c>
      <c r="AL75" s="168">
        <v>1</v>
      </c>
      <c r="AM75" s="168">
        <v>1</v>
      </c>
      <c r="AN75" s="168">
        <v>16</v>
      </c>
      <c r="AO75" s="191">
        <v>0</v>
      </c>
      <c r="AP75" s="167">
        <v>3</v>
      </c>
      <c r="AQ75" s="168">
        <v>0</v>
      </c>
      <c r="AR75" s="192">
        <v>3</v>
      </c>
      <c r="AS75" s="315"/>
      <c r="AT75" s="315"/>
    </row>
    <row r="76" spans="1:46">
      <c r="A76" s="312" t="s">
        <v>454</v>
      </c>
      <c r="B76" s="167">
        <v>10</v>
      </c>
      <c r="C76" s="169">
        <v>96564.4</v>
      </c>
      <c r="D76" s="168">
        <v>10</v>
      </c>
      <c r="E76" s="169">
        <v>96564.4</v>
      </c>
      <c r="F76" s="167">
        <v>10</v>
      </c>
      <c r="G76" s="168">
        <v>6</v>
      </c>
      <c r="H76" s="168">
        <v>10</v>
      </c>
      <c r="I76" s="168">
        <v>1</v>
      </c>
      <c r="J76" s="168">
        <v>9</v>
      </c>
      <c r="K76" s="168">
        <v>0</v>
      </c>
      <c r="L76" s="168">
        <v>2</v>
      </c>
      <c r="M76" s="168">
        <v>2</v>
      </c>
      <c r="N76" s="168">
        <v>0</v>
      </c>
      <c r="O76" s="168">
        <v>0</v>
      </c>
      <c r="P76" s="168">
        <v>0</v>
      </c>
      <c r="Q76" s="168">
        <v>0</v>
      </c>
      <c r="R76" s="168">
        <v>10</v>
      </c>
      <c r="S76" s="168">
        <v>0</v>
      </c>
      <c r="T76" s="168">
        <v>0</v>
      </c>
      <c r="U76" s="168">
        <v>1</v>
      </c>
      <c r="V76" s="168">
        <v>0</v>
      </c>
      <c r="W76" s="168">
        <v>0</v>
      </c>
      <c r="X76" s="168">
        <v>0</v>
      </c>
      <c r="Y76" s="168">
        <v>0</v>
      </c>
      <c r="Z76" s="168">
        <v>1</v>
      </c>
      <c r="AA76" s="168">
        <v>7</v>
      </c>
      <c r="AB76" s="168">
        <v>2</v>
      </c>
      <c r="AC76" s="168">
        <v>4</v>
      </c>
      <c r="AD76" s="168">
        <v>0</v>
      </c>
      <c r="AE76" s="168">
        <v>0</v>
      </c>
      <c r="AF76" s="192">
        <v>6</v>
      </c>
      <c r="AG76" s="190">
        <v>6</v>
      </c>
      <c r="AH76" s="168">
        <v>4</v>
      </c>
      <c r="AI76" s="168">
        <v>6</v>
      </c>
      <c r="AJ76" s="168">
        <v>6</v>
      </c>
      <c r="AK76" s="168">
        <v>0</v>
      </c>
      <c r="AL76" s="168">
        <v>6</v>
      </c>
      <c r="AM76" s="168">
        <v>2</v>
      </c>
      <c r="AN76" s="168">
        <v>0</v>
      </c>
      <c r="AO76" s="191">
        <v>0</v>
      </c>
      <c r="AP76" s="167">
        <v>23</v>
      </c>
      <c r="AQ76" s="168">
        <v>14</v>
      </c>
      <c r="AR76" s="192">
        <v>23</v>
      </c>
      <c r="AS76" s="315"/>
      <c r="AT76" s="315"/>
    </row>
    <row r="77" spans="1:46">
      <c r="A77" s="312" t="s">
        <v>455</v>
      </c>
      <c r="B77" s="167">
        <v>1</v>
      </c>
      <c r="C77" s="169">
        <v>9656.44</v>
      </c>
      <c r="D77" s="168">
        <v>1</v>
      </c>
      <c r="E77" s="169">
        <v>9656.44</v>
      </c>
      <c r="F77" s="167">
        <v>1</v>
      </c>
      <c r="G77" s="168">
        <v>1</v>
      </c>
      <c r="H77" s="168">
        <v>1</v>
      </c>
      <c r="I77" s="168">
        <v>1</v>
      </c>
      <c r="J77" s="168">
        <v>0</v>
      </c>
      <c r="K77" s="168">
        <v>0</v>
      </c>
      <c r="L77" s="168">
        <v>1</v>
      </c>
      <c r="M77" s="168">
        <v>1</v>
      </c>
      <c r="N77" s="168">
        <v>0</v>
      </c>
      <c r="O77" s="168">
        <v>0</v>
      </c>
      <c r="P77" s="168">
        <v>0</v>
      </c>
      <c r="Q77" s="168">
        <v>0</v>
      </c>
      <c r="R77" s="168">
        <v>1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1</v>
      </c>
      <c r="AB77" s="168">
        <v>0</v>
      </c>
      <c r="AC77" s="168">
        <v>0</v>
      </c>
      <c r="AD77" s="168">
        <v>0</v>
      </c>
      <c r="AE77" s="168">
        <v>0</v>
      </c>
      <c r="AF77" s="192">
        <v>1</v>
      </c>
      <c r="AG77" s="190">
        <v>3</v>
      </c>
      <c r="AH77" s="168">
        <v>3</v>
      </c>
      <c r="AI77" s="168">
        <v>3</v>
      </c>
      <c r="AJ77" s="168">
        <v>2</v>
      </c>
      <c r="AK77" s="168">
        <v>0</v>
      </c>
      <c r="AL77" s="168">
        <v>2</v>
      </c>
      <c r="AM77" s="168">
        <v>0</v>
      </c>
      <c r="AN77" s="168">
        <v>0</v>
      </c>
      <c r="AO77" s="191">
        <v>0</v>
      </c>
      <c r="AP77" s="167">
        <v>4</v>
      </c>
      <c r="AQ77" s="168">
        <v>2</v>
      </c>
      <c r="AR77" s="192">
        <v>4</v>
      </c>
      <c r="AS77" s="315"/>
      <c r="AT77" s="315"/>
    </row>
    <row r="78" spans="1:46">
      <c r="A78" s="312" t="s">
        <v>456</v>
      </c>
      <c r="B78" s="167">
        <v>9</v>
      </c>
      <c r="C78" s="169">
        <v>86325.440000000002</v>
      </c>
      <c r="D78" s="168">
        <v>8</v>
      </c>
      <c r="E78" s="169">
        <v>76669</v>
      </c>
      <c r="F78" s="167">
        <v>8</v>
      </c>
      <c r="G78" s="168">
        <v>3</v>
      </c>
      <c r="H78" s="168">
        <v>8</v>
      </c>
      <c r="I78" s="168">
        <v>8</v>
      </c>
      <c r="J78" s="168">
        <v>0</v>
      </c>
      <c r="K78" s="168">
        <v>0</v>
      </c>
      <c r="L78" s="168">
        <v>4</v>
      </c>
      <c r="M78" s="168">
        <v>5</v>
      </c>
      <c r="N78" s="168">
        <v>0</v>
      </c>
      <c r="O78" s="168">
        <v>0</v>
      </c>
      <c r="P78" s="168">
        <v>0</v>
      </c>
      <c r="Q78" s="168">
        <v>0</v>
      </c>
      <c r="R78" s="168">
        <v>8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5</v>
      </c>
      <c r="AB78" s="168">
        <v>3</v>
      </c>
      <c r="AC78" s="168">
        <v>1</v>
      </c>
      <c r="AD78" s="168">
        <v>5</v>
      </c>
      <c r="AE78" s="168">
        <v>0</v>
      </c>
      <c r="AF78" s="192">
        <v>2</v>
      </c>
      <c r="AG78" s="190">
        <v>1</v>
      </c>
      <c r="AH78" s="168">
        <v>1</v>
      </c>
      <c r="AI78" s="168">
        <v>1</v>
      </c>
      <c r="AJ78" s="168">
        <v>0</v>
      </c>
      <c r="AK78" s="168">
        <v>0</v>
      </c>
      <c r="AL78" s="168">
        <v>1</v>
      </c>
      <c r="AM78" s="168">
        <v>0</v>
      </c>
      <c r="AN78" s="168">
        <v>5</v>
      </c>
      <c r="AO78" s="191">
        <v>0</v>
      </c>
      <c r="AP78" s="167">
        <v>11</v>
      </c>
      <c r="AQ78" s="168">
        <v>5</v>
      </c>
      <c r="AR78" s="192">
        <v>11</v>
      </c>
      <c r="AS78" s="315"/>
      <c r="AT78" s="315"/>
    </row>
    <row r="79" spans="1:46">
      <c r="A79" s="312" t="s">
        <v>457</v>
      </c>
      <c r="B79" s="167">
        <v>6</v>
      </c>
      <c r="C79" s="169">
        <v>57938.64</v>
      </c>
      <c r="D79" s="168">
        <v>8</v>
      </c>
      <c r="E79" s="169">
        <v>76699</v>
      </c>
      <c r="F79" s="167">
        <v>8</v>
      </c>
      <c r="G79" s="168">
        <v>2</v>
      </c>
      <c r="H79" s="168">
        <v>8</v>
      </c>
      <c r="I79" s="168">
        <v>8</v>
      </c>
      <c r="J79" s="168">
        <v>0</v>
      </c>
      <c r="K79" s="168">
        <v>0</v>
      </c>
      <c r="L79" s="168">
        <v>4</v>
      </c>
      <c r="M79" s="168">
        <v>4</v>
      </c>
      <c r="N79" s="168">
        <v>0</v>
      </c>
      <c r="O79" s="168">
        <v>0</v>
      </c>
      <c r="P79" s="168">
        <v>0</v>
      </c>
      <c r="Q79" s="168">
        <v>0</v>
      </c>
      <c r="R79" s="168">
        <v>8</v>
      </c>
      <c r="S79" s="168">
        <v>0</v>
      </c>
      <c r="T79" s="168">
        <v>0</v>
      </c>
      <c r="U79" s="168">
        <v>1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6</v>
      </c>
      <c r="AB79" s="168">
        <v>2</v>
      </c>
      <c r="AC79" s="168">
        <v>0</v>
      </c>
      <c r="AD79" s="168">
        <v>6</v>
      </c>
      <c r="AE79" s="168">
        <v>2</v>
      </c>
      <c r="AF79" s="192">
        <v>0</v>
      </c>
      <c r="AG79" s="190">
        <v>13</v>
      </c>
      <c r="AH79" s="168">
        <v>4</v>
      </c>
      <c r="AI79" s="168">
        <v>13</v>
      </c>
      <c r="AJ79" s="168">
        <v>12</v>
      </c>
      <c r="AK79" s="168">
        <v>0</v>
      </c>
      <c r="AL79" s="168">
        <v>6</v>
      </c>
      <c r="AM79" s="168">
        <v>6</v>
      </c>
      <c r="AN79" s="168">
        <v>1</v>
      </c>
      <c r="AO79" s="191">
        <v>1</v>
      </c>
      <c r="AP79" s="167">
        <v>14</v>
      </c>
      <c r="AQ79" s="168">
        <v>2</v>
      </c>
      <c r="AR79" s="192">
        <v>14</v>
      </c>
      <c r="AS79" s="315"/>
      <c r="AT79" s="315"/>
    </row>
    <row r="80" spans="1:46">
      <c r="A80" s="312" t="s">
        <v>458</v>
      </c>
      <c r="B80" s="167">
        <v>7</v>
      </c>
      <c r="C80" s="169">
        <v>67595.08</v>
      </c>
      <c r="D80" s="168">
        <v>7</v>
      </c>
      <c r="E80" s="169">
        <v>67595.08</v>
      </c>
      <c r="F80" s="167">
        <v>7</v>
      </c>
      <c r="G80" s="168">
        <v>0</v>
      </c>
      <c r="H80" s="168">
        <v>7</v>
      </c>
      <c r="I80" s="168">
        <v>6</v>
      </c>
      <c r="J80" s="168">
        <v>1</v>
      </c>
      <c r="K80" s="168">
        <v>0</v>
      </c>
      <c r="L80" s="168">
        <v>3</v>
      </c>
      <c r="M80" s="168">
        <v>1</v>
      </c>
      <c r="N80" s="168">
        <v>0</v>
      </c>
      <c r="O80" s="168">
        <v>0</v>
      </c>
      <c r="P80" s="168">
        <v>0</v>
      </c>
      <c r="Q80" s="168">
        <v>0</v>
      </c>
      <c r="R80" s="168">
        <v>7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5</v>
      </c>
      <c r="AB80" s="168">
        <v>2</v>
      </c>
      <c r="AC80" s="168">
        <v>2</v>
      </c>
      <c r="AD80" s="168">
        <v>2</v>
      </c>
      <c r="AE80" s="168">
        <v>2</v>
      </c>
      <c r="AF80" s="192">
        <v>1</v>
      </c>
      <c r="AG80" s="190">
        <v>12</v>
      </c>
      <c r="AH80" s="168">
        <v>5</v>
      </c>
      <c r="AI80" s="168">
        <v>12</v>
      </c>
      <c r="AJ80" s="168">
        <v>0</v>
      </c>
      <c r="AK80" s="168">
        <v>10</v>
      </c>
      <c r="AL80" s="168">
        <v>15</v>
      </c>
      <c r="AM80" s="168">
        <v>3</v>
      </c>
      <c r="AN80" s="168">
        <v>8</v>
      </c>
      <c r="AO80" s="191">
        <v>0</v>
      </c>
      <c r="AP80" s="167">
        <v>17</v>
      </c>
      <c r="AQ80" s="168">
        <v>5</v>
      </c>
      <c r="AR80" s="192">
        <v>17</v>
      </c>
      <c r="AS80" s="315"/>
      <c r="AT80" s="315"/>
    </row>
    <row r="81" spans="1:46">
      <c r="A81" s="312" t="s">
        <v>459</v>
      </c>
      <c r="B81" s="167">
        <v>6</v>
      </c>
      <c r="C81" s="169">
        <v>57938.64</v>
      </c>
      <c r="D81" s="168">
        <v>6</v>
      </c>
      <c r="E81" s="169">
        <v>57978.64</v>
      </c>
      <c r="F81" s="167">
        <v>6</v>
      </c>
      <c r="G81" s="168">
        <v>2</v>
      </c>
      <c r="H81" s="168">
        <v>6</v>
      </c>
      <c r="I81" s="168">
        <v>4</v>
      </c>
      <c r="J81" s="168">
        <v>2</v>
      </c>
      <c r="K81" s="168">
        <v>0</v>
      </c>
      <c r="L81" s="168">
        <v>2</v>
      </c>
      <c r="M81" s="168">
        <v>3</v>
      </c>
      <c r="N81" s="168">
        <v>1</v>
      </c>
      <c r="O81" s="168">
        <v>0</v>
      </c>
      <c r="P81" s="168">
        <v>0</v>
      </c>
      <c r="Q81" s="168">
        <v>0</v>
      </c>
      <c r="R81" s="168">
        <v>6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6</v>
      </c>
      <c r="AB81" s="168">
        <v>0</v>
      </c>
      <c r="AC81" s="168">
        <v>0</v>
      </c>
      <c r="AD81" s="168">
        <v>6</v>
      </c>
      <c r="AE81" s="168">
        <v>0</v>
      </c>
      <c r="AF81" s="192">
        <v>0</v>
      </c>
      <c r="AG81" s="190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91">
        <v>0</v>
      </c>
      <c r="AP81" s="167">
        <v>6</v>
      </c>
      <c r="AQ81" s="168">
        <v>2</v>
      </c>
      <c r="AR81" s="192">
        <v>6</v>
      </c>
      <c r="AS81" s="315"/>
      <c r="AT81" s="315"/>
    </row>
    <row r="82" spans="1:46">
      <c r="A82" s="312" t="s">
        <v>460</v>
      </c>
      <c r="B82" s="167">
        <v>28</v>
      </c>
      <c r="C82" s="169">
        <v>270380.32</v>
      </c>
      <c r="D82" s="168">
        <v>21</v>
      </c>
      <c r="E82" s="169">
        <v>202202.76</v>
      </c>
      <c r="F82" s="167">
        <v>21</v>
      </c>
      <c r="G82" s="168">
        <v>4</v>
      </c>
      <c r="H82" s="168">
        <v>21</v>
      </c>
      <c r="I82" s="168">
        <v>15</v>
      </c>
      <c r="J82" s="168">
        <v>6</v>
      </c>
      <c r="K82" s="168">
        <v>0</v>
      </c>
      <c r="L82" s="168">
        <v>8</v>
      </c>
      <c r="M82" s="168">
        <v>8</v>
      </c>
      <c r="N82" s="168">
        <v>0</v>
      </c>
      <c r="O82" s="168">
        <v>0</v>
      </c>
      <c r="P82" s="168">
        <v>0</v>
      </c>
      <c r="Q82" s="168">
        <v>0</v>
      </c>
      <c r="R82" s="168">
        <v>21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1</v>
      </c>
      <c r="AA82" s="168">
        <v>16</v>
      </c>
      <c r="AB82" s="168">
        <v>4</v>
      </c>
      <c r="AC82" s="168">
        <v>2</v>
      </c>
      <c r="AD82" s="168">
        <v>11</v>
      </c>
      <c r="AE82" s="168">
        <v>1</v>
      </c>
      <c r="AF82" s="192">
        <v>7</v>
      </c>
      <c r="AG82" s="190">
        <v>14</v>
      </c>
      <c r="AH82" s="168">
        <v>8</v>
      </c>
      <c r="AI82" s="168">
        <v>14</v>
      </c>
      <c r="AJ82" s="168">
        <v>8</v>
      </c>
      <c r="AK82" s="168">
        <v>0</v>
      </c>
      <c r="AL82" s="168">
        <v>2</v>
      </c>
      <c r="AM82" s="168">
        <v>2</v>
      </c>
      <c r="AN82" s="168">
        <v>26</v>
      </c>
      <c r="AO82" s="191">
        <v>3</v>
      </c>
      <c r="AP82" s="167">
        <v>38</v>
      </c>
      <c r="AQ82" s="168">
        <v>14</v>
      </c>
      <c r="AR82" s="192">
        <v>38</v>
      </c>
      <c r="AS82" s="315"/>
      <c r="AT82" s="315"/>
    </row>
    <row r="83" spans="1:46" ht="13.5">
      <c r="A83" s="316" t="s">
        <v>461</v>
      </c>
      <c r="B83" s="171">
        <f>SUM(B70:B82)</f>
        <v>101</v>
      </c>
      <c r="C83" s="173">
        <f t="shared" ref="C83:AR83" si="6">SUM(C70:C82)</f>
        <v>1008959.8400000001</v>
      </c>
      <c r="D83" s="172">
        <f t="shared" si="6"/>
        <v>93</v>
      </c>
      <c r="E83" s="173">
        <f t="shared" si="6"/>
        <v>893014.44</v>
      </c>
      <c r="F83" s="171">
        <f t="shared" si="6"/>
        <v>93</v>
      </c>
      <c r="G83" s="172">
        <f t="shared" si="6"/>
        <v>29</v>
      </c>
      <c r="H83" s="172">
        <f t="shared" si="6"/>
        <v>93</v>
      </c>
      <c r="I83" s="172">
        <f t="shared" si="6"/>
        <v>64</v>
      </c>
      <c r="J83" s="172">
        <f t="shared" si="6"/>
        <v>29</v>
      </c>
      <c r="K83" s="172">
        <f t="shared" si="6"/>
        <v>0</v>
      </c>
      <c r="L83" s="172">
        <f t="shared" si="6"/>
        <v>30</v>
      </c>
      <c r="M83" s="172">
        <f t="shared" si="6"/>
        <v>37</v>
      </c>
      <c r="N83" s="172">
        <f t="shared" si="6"/>
        <v>1</v>
      </c>
      <c r="O83" s="172">
        <f t="shared" si="6"/>
        <v>0</v>
      </c>
      <c r="P83" s="172">
        <f t="shared" si="6"/>
        <v>0</v>
      </c>
      <c r="Q83" s="172">
        <f t="shared" si="6"/>
        <v>0</v>
      </c>
      <c r="R83" s="172">
        <f t="shared" si="6"/>
        <v>93</v>
      </c>
      <c r="S83" s="172">
        <f t="shared" si="6"/>
        <v>0</v>
      </c>
      <c r="T83" s="172">
        <f t="shared" si="6"/>
        <v>0</v>
      </c>
      <c r="U83" s="172">
        <f t="shared" si="6"/>
        <v>6</v>
      </c>
      <c r="V83" s="172">
        <f t="shared" si="6"/>
        <v>0</v>
      </c>
      <c r="W83" s="172">
        <f t="shared" si="6"/>
        <v>0</v>
      </c>
      <c r="X83" s="172">
        <f t="shared" si="6"/>
        <v>0</v>
      </c>
      <c r="Y83" s="172">
        <f t="shared" si="6"/>
        <v>0</v>
      </c>
      <c r="Z83" s="172">
        <f t="shared" si="6"/>
        <v>5</v>
      </c>
      <c r="AA83" s="172">
        <f t="shared" si="6"/>
        <v>73</v>
      </c>
      <c r="AB83" s="172">
        <f t="shared" si="6"/>
        <v>15</v>
      </c>
      <c r="AC83" s="172">
        <f t="shared" si="6"/>
        <v>18</v>
      </c>
      <c r="AD83" s="172">
        <f t="shared" si="6"/>
        <v>45</v>
      </c>
      <c r="AE83" s="172">
        <f t="shared" si="6"/>
        <v>5</v>
      </c>
      <c r="AF83" s="195">
        <f t="shared" si="6"/>
        <v>25</v>
      </c>
      <c r="AG83" s="193">
        <f t="shared" si="6"/>
        <v>73</v>
      </c>
      <c r="AH83" s="172">
        <f t="shared" si="6"/>
        <v>32</v>
      </c>
      <c r="AI83" s="172">
        <f t="shared" si="6"/>
        <v>73</v>
      </c>
      <c r="AJ83" s="172">
        <f t="shared" si="6"/>
        <v>44</v>
      </c>
      <c r="AK83" s="172">
        <f t="shared" si="6"/>
        <v>12</v>
      </c>
      <c r="AL83" s="172">
        <f t="shared" si="6"/>
        <v>52</v>
      </c>
      <c r="AM83" s="172">
        <f t="shared" si="6"/>
        <v>18</v>
      </c>
      <c r="AN83" s="172">
        <f t="shared" si="6"/>
        <v>85</v>
      </c>
      <c r="AO83" s="194">
        <f t="shared" si="6"/>
        <v>4</v>
      </c>
      <c r="AP83" s="171">
        <f t="shared" si="6"/>
        <v>177</v>
      </c>
      <c r="AQ83" s="172">
        <f t="shared" si="6"/>
        <v>67</v>
      </c>
      <c r="AR83" s="195">
        <f t="shared" si="6"/>
        <v>177</v>
      </c>
      <c r="AS83" s="317"/>
      <c r="AT83" s="317"/>
    </row>
    <row r="84" spans="1:46">
      <c r="A84" s="312" t="s">
        <v>462</v>
      </c>
      <c r="B84" s="167">
        <v>0</v>
      </c>
      <c r="C84" s="169">
        <v>0</v>
      </c>
      <c r="D84" s="168">
        <v>0</v>
      </c>
      <c r="E84" s="169">
        <v>0</v>
      </c>
      <c r="F84" s="167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92">
        <v>0</v>
      </c>
      <c r="AG84" s="190">
        <v>2</v>
      </c>
      <c r="AH84" s="168">
        <v>1</v>
      </c>
      <c r="AI84" s="168">
        <v>2</v>
      </c>
      <c r="AJ84" s="168">
        <v>2</v>
      </c>
      <c r="AK84" s="168">
        <v>0</v>
      </c>
      <c r="AL84" s="168">
        <v>9</v>
      </c>
      <c r="AM84" s="168">
        <v>3</v>
      </c>
      <c r="AN84" s="168">
        <v>2</v>
      </c>
      <c r="AO84" s="191">
        <v>0</v>
      </c>
      <c r="AP84" s="167">
        <v>2</v>
      </c>
      <c r="AQ84" s="168">
        <v>1</v>
      </c>
      <c r="AR84" s="192">
        <v>2</v>
      </c>
      <c r="AS84" s="315"/>
      <c r="AT84" s="315"/>
    </row>
    <row r="85" spans="1:46">
      <c r="A85" s="312" t="s">
        <v>463</v>
      </c>
      <c r="B85" s="167">
        <v>5</v>
      </c>
      <c r="C85" s="169">
        <v>38323</v>
      </c>
      <c r="D85" s="168">
        <v>4</v>
      </c>
      <c r="E85" s="169">
        <v>30275.96</v>
      </c>
      <c r="F85" s="167">
        <v>4</v>
      </c>
      <c r="G85" s="168">
        <v>3</v>
      </c>
      <c r="H85" s="168">
        <v>4</v>
      </c>
      <c r="I85" s="168">
        <v>0</v>
      </c>
      <c r="J85" s="168">
        <v>4</v>
      </c>
      <c r="K85" s="168">
        <v>0</v>
      </c>
      <c r="L85" s="168">
        <v>2</v>
      </c>
      <c r="M85" s="168">
        <v>2</v>
      </c>
      <c r="N85" s="168">
        <v>0</v>
      </c>
      <c r="O85" s="168">
        <v>0</v>
      </c>
      <c r="P85" s="168">
        <v>0</v>
      </c>
      <c r="Q85" s="168">
        <v>0</v>
      </c>
      <c r="R85" s="168">
        <v>4</v>
      </c>
      <c r="S85" s="168">
        <v>0</v>
      </c>
      <c r="T85" s="168">
        <v>0</v>
      </c>
      <c r="U85" s="168">
        <v>1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3</v>
      </c>
      <c r="AB85" s="168">
        <v>1</v>
      </c>
      <c r="AC85" s="168">
        <v>1</v>
      </c>
      <c r="AD85" s="168">
        <v>1</v>
      </c>
      <c r="AE85" s="168">
        <v>1</v>
      </c>
      <c r="AF85" s="192">
        <v>1</v>
      </c>
      <c r="AG85" s="190">
        <v>2</v>
      </c>
      <c r="AH85" s="168">
        <v>2</v>
      </c>
      <c r="AI85" s="168">
        <v>2</v>
      </c>
      <c r="AJ85" s="168">
        <v>1</v>
      </c>
      <c r="AK85" s="168">
        <v>0</v>
      </c>
      <c r="AL85" s="168">
        <v>0</v>
      </c>
      <c r="AM85" s="168">
        <v>1</v>
      </c>
      <c r="AN85" s="168">
        <v>8</v>
      </c>
      <c r="AO85" s="191">
        <v>1</v>
      </c>
      <c r="AP85" s="167">
        <v>8</v>
      </c>
      <c r="AQ85" s="168">
        <v>4</v>
      </c>
      <c r="AR85" s="192">
        <v>8</v>
      </c>
      <c r="AS85" s="315"/>
      <c r="AT85" s="315"/>
    </row>
    <row r="86" spans="1:46">
      <c r="A86" s="312" t="s">
        <v>464</v>
      </c>
      <c r="B86" s="167">
        <v>4</v>
      </c>
      <c r="C86" s="169">
        <v>32188.16</v>
      </c>
      <c r="D86" s="168">
        <v>3</v>
      </c>
      <c r="E86" s="169">
        <v>24141.119999999999</v>
      </c>
      <c r="F86" s="167">
        <v>3</v>
      </c>
      <c r="G86" s="168">
        <v>2</v>
      </c>
      <c r="H86" s="168">
        <v>3</v>
      </c>
      <c r="I86" s="168">
        <v>1</v>
      </c>
      <c r="J86" s="168">
        <v>2</v>
      </c>
      <c r="K86" s="168">
        <v>0</v>
      </c>
      <c r="L86" s="168">
        <v>1</v>
      </c>
      <c r="M86" s="168">
        <v>1</v>
      </c>
      <c r="N86" s="168">
        <v>0</v>
      </c>
      <c r="O86" s="168">
        <v>0</v>
      </c>
      <c r="P86" s="168">
        <v>0</v>
      </c>
      <c r="Q86" s="168">
        <v>0</v>
      </c>
      <c r="R86" s="168">
        <v>3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3</v>
      </c>
      <c r="AB86" s="168">
        <v>0</v>
      </c>
      <c r="AC86" s="168">
        <v>0</v>
      </c>
      <c r="AD86" s="168">
        <v>0</v>
      </c>
      <c r="AE86" s="168">
        <v>0</v>
      </c>
      <c r="AF86" s="192">
        <v>3</v>
      </c>
      <c r="AG86" s="190">
        <v>0</v>
      </c>
      <c r="AH86" s="168">
        <v>0</v>
      </c>
      <c r="AI86" s="168">
        <v>0</v>
      </c>
      <c r="AJ86" s="168">
        <v>0</v>
      </c>
      <c r="AK86" s="168" t="e">
        <v>#REF!</v>
      </c>
      <c r="AL86" s="168">
        <v>0</v>
      </c>
      <c r="AM86" s="168">
        <v>0</v>
      </c>
      <c r="AN86" s="168">
        <v>6</v>
      </c>
      <c r="AO86" s="191">
        <v>0</v>
      </c>
      <c r="AP86" s="167">
        <v>3</v>
      </c>
      <c r="AQ86" s="168">
        <v>2</v>
      </c>
      <c r="AR86" s="192">
        <v>3</v>
      </c>
      <c r="AS86" s="315"/>
      <c r="AT86" s="315"/>
    </row>
    <row r="87" spans="1:46">
      <c r="A87" s="312" t="s">
        <v>465</v>
      </c>
      <c r="B87" s="167">
        <v>0</v>
      </c>
      <c r="C87" s="169">
        <v>0</v>
      </c>
      <c r="D87" s="168">
        <v>0</v>
      </c>
      <c r="E87" s="169">
        <v>0</v>
      </c>
      <c r="F87" s="167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68">
        <v>0</v>
      </c>
      <c r="AE87" s="168">
        <v>0</v>
      </c>
      <c r="AF87" s="192">
        <v>0</v>
      </c>
      <c r="AG87" s="190">
        <v>1</v>
      </c>
      <c r="AH87" s="168">
        <v>1</v>
      </c>
      <c r="AI87" s="168">
        <v>1</v>
      </c>
      <c r="AJ87" s="168">
        <v>0</v>
      </c>
      <c r="AK87" s="168">
        <v>0</v>
      </c>
      <c r="AL87" s="168">
        <v>0</v>
      </c>
      <c r="AM87" s="168">
        <v>0</v>
      </c>
      <c r="AN87" s="168">
        <v>3</v>
      </c>
      <c r="AO87" s="191">
        <v>1</v>
      </c>
      <c r="AP87" s="167">
        <v>0</v>
      </c>
      <c r="AQ87" s="168">
        <v>0</v>
      </c>
      <c r="AR87" s="192">
        <v>0</v>
      </c>
      <c r="AS87" s="315"/>
      <c r="AT87" s="315"/>
    </row>
    <row r="88" spans="1:46">
      <c r="A88" s="312" t="s">
        <v>466</v>
      </c>
      <c r="B88" s="167">
        <v>3</v>
      </c>
      <c r="C88" s="169">
        <v>24141.119999999999</v>
      </c>
      <c r="D88" s="168">
        <v>2</v>
      </c>
      <c r="E88" s="169">
        <v>16094.08</v>
      </c>
      <c r="F88" s="167">
        <v>2</v>
      </c>
      <c r="G88" s="168">
        <v>1</v>
      </c>
      <c r="H88" s="168">
        <v>2</v>
      </c>
      <c r="I88" s="168">
        <v>2</v>
      </c>
      <c r="J88" s="168">
        <v>0</v>
      </c>
      <c r="K88" s="168">
        <v>0</v>
      </c>
      <c r="L88" s="168">
        <v>0</v>
      </c>
      <c r="M88" s="168">
        <v>1</v>
      </c>
      <c r="N88" s="168">
        <v>0</v>
      </c>
      <c r="O88" s="168">
        <v>0</v>
      </c>
      <c r="P88" s="168">
        <v>0</v>
      </c>
      <c r="Q88" s="168">
        <v>0</v>
      </c>
      <c r="R88" s="168">
        <v>2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2</v>
      </c>
      <c r="AB88" s="168">
        <v>0</v>
      </c>
      <c r="AC88" s="168">
        <v>0</v>
      </c>
      <c r="AD88" s="168">
        <v>2</v>
      </c>
      <c r="AE88" s="168">
        <v>0</v>
      </c>
      <c r="AF88" s="192">
        <v>0</v>
      </c>
      <c r="AG88" s="190">
        <v>3</v>
      </c>
      <c r="AH88" s="168">
        <v>0</v>
      </c>
      <c r="AI88" s="168">
        <v>3</v>
      </c>
      <c r="AJ88" s="168">
        <v>3</v>
      </c>
      <c r="AK88" s="168">
        <v>0</v>
      </c>
      <c r="AL88" s="168">
        <v>2</v>
      </c>
      <c r="AM88" s="168">
        <v>1</v>
      </c>
      <c r="AN88" s="168">
        <v>0</v>
      </c>
      <c r="AO88" s="191">
        <v>0</v>
      </c>
      <c r="AP88" s="167">
        <v>11</v>
      </c>
      <c r="AQ88" s="168">
        <v>6</v>
      </c>
      <c r="AR88" s="192">
        <v>11</v>
      </c>
      <c r="AS88" s="315"/>
      <c r="AT88" s="315"/>
    </row>
    <row r="89" spans="1:46">
      <c r="A89" s="312" t="s">
        <v>467</v>
      </c>
      <c r="B89" s="167">
        <v>3</v>
      </c>
      <c r="C89" s="169">
        <v>28667.879999999997</v>
      </c>
      <c r="D89" s="168">
        <v>2</v>
      </c>
      <c r="E89" s="169">
        <v>19011.440000000002</v>
      </c>
      <c r="F89" s="167">
        <v>2</v>
      </c>
      <c r="G89" s="168">
        <v>1</v>
      </c>
      <c r="H89" s="168">
        <v>2</v>
      </c>
      <c r="I89" s="168">
        <v>2</v>
      </c>
      <c r="J89" s="168">
        <v>0</v>
      </c>
      <c r="K89" s="168">
        <v>0</v>
      </c>
      <c r="L89" s="168">
        <v>2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2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2</v>
      </c>
      <c r="AB89" s="168">
        <v>0</v>
      </c>
      <c r="AC89" s="168">
        <v>0</v>
      </c>
      <c r="AD89" s="168">
        <v>2</v>
      </c>
      <c r="AE89" s="168">
        <v>0</v>
      </c>
      <c r="AF89" s="192">
        <v>0</v>
      </c>
      <c r="AG89" s="190">
        <v>3</v>
      </c>
      <c r="AH89" s="168">
        <v>0</v>
      </c>
      <c r="AI89" s="168">
        <v>3</v>
      </c>
      <c r="AJ89" s="168">
        <v>3</v>
      </c>
      <c r="AK89" s="168">
        <v>0</v>
      </c>
      <c r="AL89" s="168">
        <v>0</v>
      </c>
      <c r="AM89" s="168">
        <v>3</v>
      </c>
      <c r="AN89" s="168">
        <v>5</v>
      </c>
      <c r="AO89" s="191">
        <v>0</v>
      </c>
      <c r="AP89" s="167">
        <v>5</v>
      </c>
      <c r="AQ89" s="168">
        <v>2</v>
      </c>
      <c r="AR89" s="192">
        <v>5</v>
      </c>
      <c r="AS89" s="315"/>
      <c r="AT89" s="315"/>
    </row>
    <row r="90" spans="1:46">
      <c r="A90" s="312" t="s">
        <v>468</v>
      </c>
      <c r="B90" s="167">
        <v>5</v>
      </c>
      <c r="C90" s="169">
        <v>48282.200000000004</v>
      </c>
      <c r="D90" s="168">
        <v>6</v>
      </c>
      <c r="E90" s="169">
        <v>57356.12</v>
      </c>
      <c r="F90" s="167">
        <v>6</v>
      </c>
      <c r="G90" s="168">
        <v>4</v>
      </c>
      <c r="H90" s="168">
        <v>6</v>
      </c>
      <c r="I90" s="168">
        <v>3</v>
      </c>
      <c r="J90" s="168">
        <v>3</v>
      </c>
      <c r="K90" s="168">
        <v>0</v>
      </c>
      <c r="L90" s="168">
        <v>2</v>
      </c>
      <c r="M90" s="168">
        <v>3</v>
      </c>
      <c r="N90" s="168">
        <v>0</v>
      </c>
      <c r="O90" s="168">
        <v>0</v>
      </c>
      <c r="P90" s="168">
        <v>0</v>
      </c>
      <c r="Q90" s="168">
        <v>0</v>
      </c>
      <c r="R90" s="168">
        <v>6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1</v>
      </c>
      <c r="AA90" s="168">
        <v>5</v>
      </c>
      <c r="AB90" s="168">
        <v>0</v>
      </c>
      <c r="AC90" s="168">
        <v>2</v>
      </c>
      <c r="AD90" s="168">
        <v>2</v>
      </c>
      <c r="AE90" s="168">
        <v>0</v>
      </c>
      <c r="AF90" s="192">
        <v>2</v>
      </c>
      <c r="AG90" s="190">
        <v>16</v>
      </c>
      <c r="AH90" s="168">
        <v>8</v>
      </c>
      <c r="AI90" s="168">
        <v>16</v>
      </c>
      <c r="AJ90" s="168">
        <v>13</v>
      </c>
      <c r="AK90" s="168">
        <v>0</v>
      </c>
      <c r="AL90" s="168">
        <v>6</v>
      </c>
      <c r="AM90" s="168">
        <v>7</v>
      </c>
      <c r="AN90" s="168">
        <v>0</v>
      </c>
      <c r="AO90" s="191">
        <v>0</v>
      </c>
      <c r="AP90" s="167">
        <v>14</v>
      </c>
      <c r="AQ90" s="168">
        <v>7</v>
      </c>
      <c r="AR90" s="192">
        <v>14</v>
      </c>
      <c r="AS90" s="315"/>
      <c r="AT90" s="315"/>
    </row>
    <row r="91" spans="1:46">
      <c r="A91" s="312" t="s">
        <v>469</v>
      </c>
      <c r="B91" s="167">
        <v>5</v>
      </c>
      <c r="C91" s="169">
        <v>48282.2</v>
      </c>
      <c r="D91" s="168">
        <v>5</v>
      </c>
      <c r="E91" s="169">
        <v>48282.2</v>
      </c>
      <c r="F91" s="167">
        <v>5</v>
      </c>
      <c r="G91" s="168">
        <v>1</v>
      </c>
      <c r="H91" s="168">
        <v>5</v>
      </c>
      <c r="I91" s="168">
        <v>2</v>
      </c>
      <c r="J91" s="168">
        <v>3</v>
      </c>
      <c r="K91" s="168">
        <v>0</v>
      </c>
      <c r="L91" s="168">
        <v>1</v>
      </c>
      <c r="M91" s="168">
        <v>2</v>
      </c>
      <c r="N91" s="168">
        <v>0</v>
      </c>
      <c r="O91" s="168">
        <v>0</v>
      </c>
      <c r="P91" s="168">
        <v>0</v>
      </c>
      <c r="Q91" s="168">
        <v>0</v>
      </c>
      <c r="R91" s="168">
        <v>5</v>
      </c>
      <c r="S91" s="168">
        <v>0</v>
      </c>
      <c r="T91" s="168">
        <v>0</v>
      </c>
      <c r="U91" s="168">
        <v>1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4</v>
      </c>
      <c r="AB91" s="168">
        <v>1</v>
      </c>
      <c r="AC91" s="168">
        <v>0</v>
      </c>
      <c r="AD91" s="168">
        <v>5</v>
      </c>
      <c r="AE91" s="168">
        <v>0</v>
      </c>
      <c r="AF91" s="192">
        <v>0</v>
      </c>
      <c r="AG91" s="190">
        <v>8</v>
      </c>
      <c r="AH91" s="168">
        <v>2</v>
      </c>
      <c r="AI91" s="168">
        <v>8</v>
      </c>
      <c r="AJ91" s="168">
        <v>6</v>
      </c>
      <c r="AK91" s="168">
        <v>1</v>
      </c>
      <c r="AL91" s="168">
        <v>5</v>
      </c>
      <c r="AM91" s="168">
        <v>2</v>
      </c>
      <c r="AN91" s="168">
        <v>8</v>
      </c>
      <c r="AO91" s="191">
        <v>1</v>
      </c>
      <c r="AP91" s="167">
        <v>7</v>
      </c>
      <c r="AQ91" s="168">
        <v>1</v>
      </c>
      <c r="AR91" s="192">
        <v>7</v>
      </c>
      <c r="AS91" s="315"/>
      <c r="AT91" s="315"/>
    </row>
    <row r="92" spans="1:46">
      <c r="A92" s="312" t="s">
        <v>470</v>
      </c>
      <c r="B92" s="167">
        <v>2</v>
      </c>
      <c r="C92" s="169">
        <v>19312.88</v>
      </c>
      <c r="D92" s="168">
        <v>2</v>
      </c>
      <c r="E92" s="169">
        <v>19021.620000000003</v>
      </c>
      <c r="F92" s="167">
        <v>2</v>
      </c>
      <c r="G92" s="168">
        <v>0</v>
      </c>
      <c r="H92" s="168">
        <v>2</v>
      </c>
      <c r="I92" s="168">
        <v>2</v>
      </c>
      <c r="J92" s="168">
        <v>0</v>
      </c>
      <c r="K92" s="168">
        <v>0</v>
      </c>
      <c r="L92" s="168">
        <v>1</v>
      </c>
      <c r="M92" s="168">
        <v>1</v>
      </c>
      <c r="N92" s="168">
        <v>0</v>
      </c>
      <c r="O92" s="168">
        <v>0</v>
      </c>
      <c r="P92" s="168">
        <v>0</v>
      </c>
      <c r="Q92" s="168">
        <v>0</v>
      </c>
      <c r="R92" s="168">
        <v>2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2</v>
      </c>
      <c r="AB92" s="168">
        <v>0</v>
      </c>
      <c r="AC92" s="168">
        <v>1</v>
      </c>
      <c r="AD92" s="168">
        <v>0</v>
      </c>
      <c r="AE92" s="168">
        <v>0</v>
      </c>
      <c r="AF92" s="192">
        <v>1</v>
      </c>
      <c r="AG92" s="190">
        <v>1</v>
      </c>
      <c r="AH92" s="168">
        <v>0</v>
      </c>
      <c r="AI92" s="168">
        <v>1</v>
      </c>
      <c r="AJ92" s="168">
        <v>1</v>
      </c>
      <c r="AK92" s="168">
        <v>0</v>
      </c>
      <c r="AL92" s="168">
        <v>1</v>
      </c>
      <c r="AM92" s="168">
        <v>0</v>
      </c>
      <c r="AN92" s="168">
        <v>0</v>
      </c>
      <c r="AO92" s="191">
        <v>0</v>
      </c>
      <c r="AP92" s="167">
        <v>5</v>
      </c>
      <c r="AQ92" s="168">
        <v>1</v>
      </c>
      <c r="AR92" s="192">
        <v>5</v>
      </c>
      <c r="AS92" s="315"/>
      <c r="AT92" s="315"/>
    </row>
    <row r="93" spans="1:46">
      <c r="A93" s="312" t="s">
        <v>471</v>
      </c>
      <c r="B93" s="167">
        <v>2</v>
      </c>
      <c r="C93" s="169">
        <v>19312.88</v>
      </c>
      <c r="D93" s="168">
        <v>3</v>
      </c>
      <c r="E93" s="169">
        <v>28678.06</v>
      </c>
      <c r="F93" s="167">
        <v>3</v>
      </c>
      <c r="G93" s="168">
        <v>2</v>
      </c>
      <c r="H93" s="168">
        <v>3</v>
      </c>
      <c r="I93" s="168">
        <v>1</v>
      </c>
      <c r="J93" s="168">
        <v>2</v>
      </c>
      <c r="K93" s="168">
        <v>0</v>
      </c>
      <c r="L93" s="168">
        <v>1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3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2</v>
      </c>
      <c r="AB93" s="168">
        <v>1</v>
      </c>
      <c r="AC93" s="168">
        <v>0</v>
      </c>
      <c r="AD93" s="168">
        <v>1</v>
      </c>
      <c r="AE93" s="168">
        <v>0</v>
      </c>
      <c r="AF93" s="192">
        <v>2</v>
      </c>
      <c r="AG93" s="190">
        <v>3</v>
      </c>
      <c r="AH93" s="168">
        <v>2</v>
      </c>
      <c r="AI93" s="168">
        <v>3</v>
      </c>
      <c r="AJ93" s="168">
        <v>3</v>
      </c>
      <c r="AK93" s="168">
        <v>0</v>
      </c>
      <c r="AL93" s="168">
        <v>3</v>
      </c>
      <c r="AM93" s="168">
        <v>2</v>
      </c>
      <c r="AN93" s="168">
        <v>0</v>
      </c>
      <c r="AO93" s="191">
        <v>1</v>
      </c>
      <c r="AP93" s="167">
        <v>11</v>
      </c>
      <c r="AQ93" s="168">
        <v>4</v>
      </c>
      <c r="AR93" s="192">
        <v>11</v>
      </c>
      <c r="AS93" s="315"/>
      <c r="AT93" s="315"/>
    </row>
    <row r="94" spans="1:46">
      <c r="A94" s="312" t="s">
        <v>472</v>
      </c>
      <c r="B94" s="167">
        <v>5</v>
      </c>
      <c r="C94" s="169">
        <v>48282.2</v>
      </c>
      <c r="D94" s="168">
        <v>4</v>
      </c>
      <c r="E94" s="169">
        <v>38625.760000000002</v>
      </c>
      <c r="F94" s="167">
        <v>4</v>
      </c>
      <c r="G94" s="168">
        <v>2</v>
      </c>
      <c r="H94" s="168">
        <v>4</v>
      </c>
      <c r="I94" s="168">
        <v>3</v>
      </c>
      <c r="J94" s="168">
        <v>1</v>
      </c>
      <c r="K94" s="168">
        <v>0</v>
      </c>
      <c r="L94" s="168">
        <v>2</v>
      </c>
      <c r="M94" s="168">
        <v>1</v>
      </c>
      <c r="N94" s="168">
        <v>0</v>
      </c>
      <c r="O94" s="168">
        <v>0</v>
      </c>
      <c r="P94" s="168">
        <v>0</v>
      </c>
      <c r="Q94" s="168">
        <v>0</v>
      </c>
      <c r="R94" s="168">
        <v>4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68">
        <v>3</v>
      </c>
      <c r="AB94" s="168">
        <v>1</v>
      </c>
      <c r="AC94" s="168">
        <v>2</v>
      </c>
      <c r="AD94" s="168">
        <v>2</v>
      </c>
      <c r="AE94" s="168">
        <v>0</v>
      </c>
      <c r="AF94" s="192">
        <v>0</v>
      </c>
      <c r="AG94" s="190">
        <v>13</v>
      </c>
      <c r="AH94" s="168">
        <v>5</v>
      </c>
      <c r="AI94" s="168">
        <v>13</v>
      </c>
      <c r="AJ94" s="168">
        <v>10</v>
      </c>
      <c r="AK94" s="168">
        <v>0</v>
      </c>
      <c r="AL94" s="168">
        <v>0</v>
      </c>
      <c r="AM94" s="168">
        <v>0</v>
      </c>
      <c r="AN94" s="168">
        <v>14</v>
      </c>
      <c r="AO94" s="191">
        <v>0</v>
      </c>
      <c r="AP94" s="167">
        <v>8</v>
      </c>
      <c r="AQ94" s="168">
        <v>3</v>
      </c>
      <c r="AR94" s="192">
        <v>8</v>
      </c>
      <c r="AS94" s="315"/>
      <c r="AT94" s="315"/>
    </row>
    <row r="95" spans="1:46" ht="14.25" thickBot="1">
      <c r="A95" s="368" t="s">
        <v>473</v>
      </c>
      <c r="B95" s="205">
        <f>SUM(B84:B94)</f>
        <v>34</v>
      </c>
      <c r="C95" s="203">
        <f t="shared" ref="C95:AR95" si="7">SUM(C84:C94)</f>
        <v>306792.52</v>
      </c>
      <c r="D95" s="204">
        <f t="shared" si="7"/>
        <v>31</v>
      </c>
      <c r="E95" s="203">
        <f t="shared" si="7"/>
        <v>281486.36</v>
      </c>
      <c r="F95" s="205">
        <f t="shared" si="7"/>
        <v>31</v>
      </c>
      <c r="G95" s="204">
        <f t="shared" si="7"/>
        <v>16</v>
      </c>
      <c r="H95" s="204">
        <f t="shared" si="7"/>
        <v>31</v>
      </c>
      <c r="I95" s="204">
        <f t="shared" si="7"/>
        <v>16</v>
      </c>
      <c r="J95" s="204">
        <f t="shared" si="7"/>
        <v>15</v>
      </c>
      <c r="K95" s="204">
        <f t="shared" si="7"/>
        <v>0</v>
      </c>
      <c r="L95" s="204">
        <f t="shared" si="7"/>
        <v>12</v>
      </c>
      <c r="M95" s="204">
        <f t="shared" si="7"/>
        <v>11</v>
      </c>
      <c r="N95" s="204">
        <f t="shared" si="7"/>
        <v>0</v>
      </c>
      <c r="O95" s="204">
        <f t="shared" si="7"/>
        <v>0</v>
      </c>
      <c r="P95" s="204">
        <f t="shared" si="7"/>
        <v>0</v>
      </c>
      <c r="Q95" s="204">
        <f t="shared" si="7"/>
        <v>0</v>
      </c>
      <c r="R95" s="204">
        <f t="shared" si="7"/>
        <v>31</v>
      </c>
      <c r="S95" s="204">
        <f t="shared" si="7"/>
        <v>0</v>
      </c>
      <c r="T95" s="204">
        <f t="shared" si="7"/>
        <v>0</v>
      </c>
      <c r="U95" s="204">
        <f t="shared" si="7"/>
        <v>2</v>
      </c>
      <c r="V95" s="204">
        <f t="shared" si="7"/>
        <v>0</v>
      </c>
      <c r="W95" s="204">
        <f t="shared" si="7"/>
        <v>0</v>
      </c>
      <c r="X95" s="204">
        <f t="shared" si="7"/>
        <v>0</v>
      </c>
      <c r="Y95" s="204">
        <f t="shared" si="7"/>
        <v>0</v>
      </c>
      <c r="Z95" s="204">
        <f t="shared" si="7"/>
        <v>1</v>
      </c>
      <c r="AA95" s="204">
        <f t="shared" si="7"/>
        <v>26</v>
      </c>
      <c r="AB95" s="204">
        <f t="shared" si="7"/>
        <v>4</v>
      </c>
      <c r="AC95" s="204">
        <f t="shared" si="7"/>
        <v>6</v>
      </c>
      <c r="AD95" s="204">
        <f t="shared" si="7"/>
        <v>15</v>
      </c>
      <c r="AE95" s="204">
        <f t="shared" si="7"/>
        <v>1</v>
      </c>
      <c r="AF95" s="206">
        <f t="shared" si="7"/>
        <v>9</v>
      </c>
      <c r="AG95" s="207">
        <f t="shared" si="7"/>
        <v>52</v>
      </c>
      <c r="AH95" s="204">
        <f t="shared" si="7"/>
        <v>21</v>
      </c>
      <c r="AI95" s="204">
        <f t="shared" si="7"/>
        <v>52</v>
      </c>
      <c r="AJ95" s="204">
        <f t="shared" si="7"/>
        <v>42</v>
      </c>
      <c r="AK95" s="204" t="e">
        <f t="shared" si="7"/>
        <v>#REF!</v>
      </c>
      <c r="AL95" s="204">
        <f t="shared" si="7"/>
        <v>26</v>
      </c>
      <c r="AM95" s="204">
        <f t="shared" si="7"/>
        <v>19</v>
      </c>
      <c r="AN95" s="204">
        <f t="shared" si="7"/>
        <v>46</v>
      </c>
      <c r="AO95" s="216">
        <f t="shared" si="7"/>
        <v>4</v>
      </c>
      <c r="AP95" s="205">
        <f t="shared" si="7"/>
        <v>74</v>
      </c>
      <c r="AQ95" s="204">
        <f t="shared" si="7"/>
        <v>31</v>
      </c>
      <c r="AR95" s="206">
        <f t="shared" si="7"/>
        <v>74</v>
      </c>
      <c r="AS95" s="317"/>
      <c r="AT95" s="317"/>
    </row>
    <row r="96" spans="1:46" ht="14.25" thickBot="1">
      <c r="A96" s="369" t="s">
        <v>386</v>
      </c>
      <c r="B96" s="179">
        <f>B17+B25+B35+B43+B55+B69+B83+B95</f>
        <v>541</v>
      </c>
      <c r="C96" s="181">
        <f>C17+C25+C35+C43+C55+C69+C83+C95</f>
        <v>4839716.0600000005</v>
      </c>
      <c r="D96" s="180">
        <f t="shared" ref="D96:AR96" si="8">D17+D25+D35+D43+D55+D69+D83+D95</f>
        <v>523</v>
      </c>
      <c r="E96" s="181">
        <f t="shared" si="8"/>
        <v>4613433.38</v>
      </c>
      <c r="F96" s="179">
        <f t="shared" si="8"/>
        <v>523</v>
      </c>
      <c r="G96" s="180">
        <f t="shared" si="8"/>
        <v>213</v>
      </c>
      <c r="H96" s="180">
        <f t="shared" si="8"/>
        <v>523</v>
      </c>
      <c r="I96" s="180">
        <f t="shared" si="8"/>
        <v>359</v>
      </c>
      <c r="J96" s="180">
        <f t="shared" si="8"/>
        <v>164</v>
      </c>
      <c r="K96" s="180">
        <f t="shared" si="8"/>
        <v>4</v>
      </c>
      <c r="L96" s="180">
        <f t="shared" si="8"/>
        <v>178</v>
      </c>
      <c r="M96" s="180">
        <f t="shared" si="8"/>
        <v>144</v>
      </c>
      <c r="N96" s="180">
        <f t="shared" si="8"/>
        <v>1</v>
      </c>
      <c r="O96" s="180">
        <f t="shared" si="8"/>
        <v>2</v>
      </c>
      <c r="P96" s="180">
        <f t="shared" si="8"/>
        <v>0</v>
      </c>
      <c r="Q96" s="180">
        <f t="shared" si="8"/>
        <v>0</v>
      </c>
      <c r="R96" s="180">
        <f t="shared" si="8"/>
        <v>523</v>
      </c>
      <c r="S96" s="180">
        <f t="shared" si="8"/>
        <v>0</v>
      </c>
      <c r="T96" s="180">
        <f t="shared" si="8"/>
        <v>0</v>
      </c>
      <c r="U96" s="180">
        <f t="shared" si="8"/>
        <v>28</v>
      </c>
      <c r="V96" s="180">
        <f t="shared" si="8"/>
        <v>0</v>
      </c>
      <c r="W96" s="180">
        <f t="shared" si="8"/>
        <v>0</v>
      </c>
      <c r="X96" s="180">
        <f t="shared" si="8"/>
        <v>0</v>
      </c>
      <c r="Y96" s="180">
        <f t="shared" si="8"/>
        <v>0</v>
      </c>
      <c r="Z96" s="180">
        <f t="shared" si="8"/>
        <v>22</v>
      </c>
      <c r="AA96" s="180">
        <f t="shared" si="8"/>
        <v>421</v>
      </c>
      <c r="AB96" s="180">
        <f t="shared" si="8"/>
        <v>80</v>
      </c>
      <c r="AC96" s="180">
        <f t="shared" si="8"/>
        <v>175</v>
      </c>
      <c r="AD96" s="180">
        <f t="shared" si="8"/>
        <v>250</v>
      </c>
      <c r="AE96" s="180">
        <f t="shared" si="8"/>
        <v>16</v>
      </c>
      <c r="AF96" s="209">
        <f t="shared" si="8"/>
        <v>82</v>
      </c>
      <c r="AG96" s="210">
        <f t="shared" si="8"/>
        <v>422</v>
      </c>
      <c r="AH96" s="180">
        <f t="shared" si="8"/>
        <v>192</v>
      </c>
      <c r="AI96" s="180">
        <f t="shared" si="8"/>
        <v>419</v>
      </c>
      <c r="AJ96" s="180">
        <f t="shared" si="8"/>
        <v>308</v>
      </c>
      <c r="AK96" s="180" t="e">
        <f t="shared" si="8"/>
        <v>#REF!</v>
      </c>
      <c r="AL96" s="180">
        <f t="shared" si="8"/>
        <v>220</v>
      </c>
      <c r="AM96" s="180">
        <f t="shared" si="8"/>
        <v>136</v>
      </c>
      <c r="AN96" s="180">
        <f t="shared" si="8"/>
        <v>370</v>
      </c>
      <c r="AO96" s="230">
        <f t="shared" si="8"/>
        <v>21</v>
      </c>
      <c r="AP96" s="179">
        <f t="shared" si="8"/>
        <v>1080</v>
      </c>
      <c r="AQ96" s="180">
        <f t="shared" si="8"/>
        <v>446</v>
      </c>
      <c r="AR96" s="209">
        <f t="shared" si="8"/>
        <v>1080</v>
      </c>
      <c r="AS96" s="322"/>
      <c r="AT96" s="322"/>
    </row>
    <row r="97" spans="1:46">
      <c r="AS97" s="311"/>
      <c r="AT97" s="311"/>
    </row>
    <row r="98" spans="1:46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11"/>
      <c r="AT98" s="311"/>
    </row>
    <row r="99" spans="1:46">
      <c r="A99" s="1" t="s">
        <v>491</v>
      </c>
      <c r="B99" s="467">
        <f>B17</f>
        <v>19</v>
      </c>
      <c r="C99" s="352">
        <f t="shared" ref="C99:AR99" si="9">C17</f>
        <v>122314.97</v>
      </c>
      <c r="D99" s="328">
        <f t="shared" si="9"/>
        <v>18</v>
      </c>
      <c r="E99" s="352">
        <f t="shared" si="9"/>
        <v>115877.34000000001</v>
      </c>
      <c r="F99" s="328">
        <f t="shared" si="9"/>
        <v>18</v>
      </c>
      <c r="G99" s="328">
        <f t="shared" si="9"/>
        <v>8</v>
      </c>
      <c r="H99" s="328">
        <f t="shared" si="9"/>
        <v>18</v>
      </c>
      <c r="I99" s="328">
        <f t="shared" si="9"/>
        <v>7</v>
      </c>
      <c r="J99" s="328">
        <f t="shared" si="9"/>
        <v>11</v>
      </c>
      <c r="K99" s="328">
        <f t="shared" si="9"/>
        <v>0</v>
      </c>
      <c r="L99" s="328">
        <f t="shared" si="9"/>
        <v>1</v>
      </c>
      <c r="M99" s="328">
        <f t="shared" si="9"/>
        <v>0</v>
      </c>
      <c r="N99" s="328">
        <f t="shared" si="9"/>
        <v>0</v>
      </c>
      <c r="O99" s="328">
        <f t="shared" si="9"/>
        <v>0</v>
      </c>
      <c r="P99" s="328">
        <f t="shared" si="9"/>
        <v>0</v>
      </c>
      <c r="Q99" s="328">
        <f t="shared" si="9"/>
        <v>0</v>
      </c>
      <c r="R99" s="328">
        <f t="shared" si="9"/>
        <v>18</v>
      </c>
      <c r="S99" s="328">
        <f t="shared" si="9"/>
        <v>0</v>
      </c>
      <c r="T99" s="328">
        <f t="shared" si="9"/>
        <v>0</v>
      </c>
      <c r="U99" s="328">
        <f t="shared" si="9"/>
        <v>0</v>
      </c>
      <c r="V99" s="328">
        <f t="shared" si="9"/>
        <v>0</v>
      </c>
      <c r="W99" s="328">
        <f t="shared" si="9"/>
        <v>0</v>
      </c>
      <c r="X99" s="328">
        <f t="shared" si="9"/>
        <v>0</v>
      </c>
      <c r="Y99" s="328">
        <f t="shared" si="9"/>
        <v>0</v>
      </c>
      <c r="Z99" s="328">
        <f t="shared" si="9"/>
        <v>0</v>
      </c>
      <c r="AA99" s="328">
        <f t="shared" si="9"/>
        <v>17</v>
      </c>
      <c r="AB99" s="328">
        <f t="shared" si="9"/>
        <v>1</v>
      </c>
      <c r="AC99" s="328">
        <f t="shared" si="9"/>
        <v>3</v>
      </c>
      <c r="AD99" s="328">
        <f t="shared" si="9"/>
        <v>1</v>
      </c>
      <c r="AE99" s="328">
        <f t="shared" si="9"/>
        <v>10</v>
      </c>
      <c r="AF99" s="328">
        <f t="shared" si="9"/>
        <v>4</v>
      </c>
      <c r="AG99" s="328">
        <f t="shared" si="9"/>
        <v>23</v>
      </c>
      <c r="AH99" s="328">
        <f t="shared" si="9"/>
        <v>16</v>
      </c>
      <c r="AI99" s="328">
        <f t="shared" si="9"/>
        <v>22</v>
      </c>
      <c r="AJ99" s="328">
        <f t="shared" si="9"/>
        <v>17</v>
      </c>
      <c r="AK99" s="328">
        <f t="shared" si="9"/>
        <v>0</v>
      </c>
      <c r="AL99" s="328">
        <f t="shared" si="9"/>
        <v>1</v>
      </c>
      <c r="AM99" s="328">
        <f t="shared" si="9"/>
        <v>0</v>
      </c>
      <c r="AN99" s="328">
        <f t="shared" si="9"/>
        <v>25</v>
      </c>
      <c r="AO99" s="328">
        <f t="shared" si="9"/>
        <v>1</v>
      </c>
      <c r="AP99" s="328">
        <f t="shared" si="9"/>
        <v>41</v>
      </c>
      <c r="AQ99" s="328">
        <f t="shared" si="9"/>
        <v>20</v>
      </c>
      <c r="AR99" s="328">
        <f t="shared" si="9"/>
        <v>41</v>
      </c>
      <c r="AS99" s="311"/>
      <c r="AT99" s="311"/>
    </row>
    <row r="100" spans="1:46">
      <c r="A100" s="1" t="s">
        <v>386</v>
      </c>
      <c r="B100" s="467">
        <f>B96-B17</f>
        <v>522</v>
      </c>
      <c r="C100" s="352">
        <f t="shared" ref="C100:AR100" si="10">C96-C17</f>
        <v>4717401.0900000008</v>
      </c>
      <c r="D100" s="328">
        <f t="shared" si="10"/>
        <v>505</v>
      </c>
      <c r="E100" s="352">
        <f t="shared" si="10"/>
        <v>4497556.04</v>
      </c>
      <c r="F100" s="328">
        <f t="shared" si="10"/>
        <v>505</v>
      </c>
      <c r="G100" s="328">
        <f t="shared" si="10"/>
        <v>205</v>
      </c>
      <c r="H100" s="328">
        <f t="shared" si="10"/>
        <v>505</v>
      </c>
      <c r="I100" s="328">
        <f t="shared" si="10"/>
        <v>352</v>
      </c>
      <c r="J100" s="328">
        <f t="shared" si="10"/>
        <v>153</v>
      </c>
      <c r="K100" s="328">
        <f t="shared" si="10"/>
        <v>4</v>
      </c>
      <c r="L100" s="328">
        <f t="shared" si="10"/>
        <v>177</v>
      </c>
      <c r="M100" s="328">
        <f t="shared" si="10"/>
        <v>144</v>
      </c>
      <c r="N100" s="328">
        <f t="shared" si="10"/>
        <v>1</v>
      </c>
      <c r="O100" s="328">
        <f t="shared" si="10"/>
        <v>2</v>
      </c>
      <c r="P100" s="328">
        <f t="shared" si="10"/>
        <v>0</v>
      </c>
      <c r="Q100" s="328">
        <f t="shared" si="10"/>
        <v>0</v>
      </c>
      <c r="R100" s="328">
        <f t="shared" si="10"/>
        <v>505</v>
      </c>
      <c r="S100" s="328">
        <f t="shared" si="10"/>
        <v>0</v>
      </c>
      <c r="T100" s="328">
        <f t="shared" si="10"/>
        <v>0</v>
      </c>
      <c r="U100" s="328">
        <f t="shared" si="10"/>
        <v>28</v>
      </c>
      <c r="V100" s="328">
        <f t="shared" si="10"/>
        <v>0</v>
      </c>
      <c r="W100" s="328">
        <f t="shared" si="10"/>
        <v>0</v>
      </c>
      <c r="X100" s="328">
        <f t="shared" si="10"/>
        <v>0</v>
      </c>
      <c r="Y100" s="328">
        <f t="shared" si="10"/>
        <v>0</v>
      </c>
      <c r="Z100" s="328">
        <f t="shared" si="10"/>
        <v>22</v>
      </c>
      <c r="AA100" s="328">
        <f t="shared" si="10"/>
        <v>404</v>
      </c>
      <c r="AB100" s="328">
        <f t="shared" si="10"/>
        <v>79</v>
      </c>
      <c r="AC100" s="328">
        <f t="shared" si="10"/>
        <v>172</v>
      </c>
      <c r="AD100" s="328">
        <f t="shared" si="10"/>
        <v>249</v>
      </c>
      <c r="AE100" s="328">
        <f t="shared" si="10"/>
        <v>6</v>
      </c>
      <c r="AF100" s="328">
        <f t="shared" si="10"/>
        <v>78</v>
      </c>
      <c r="AG100" s="328">
        <f t="shared" si="10"/>
        <v>399</v>
      </c>
      <c r="AH100" s="328">
        <f t="shared" si="10"/>
        <v>176</v>
      </c>
      <c r="AI100" s="328">
        <f t="shared" si="10"/>
        <v>397</v>
      </c>
      <c r="AJ100" s="328">
        <f t="shared" si="10"/>
        <v>291</v>
      </c>
      <c r="AK100" s="328" t="e">
        <f t="shared" si="10"/>
        <v>#REF!</v>
      </c>
      <c r="AL100" s="328">
        <f t="shared" si="10"/>
        <v>219</v>
      </c>
      <c r="AM100" s="328">
        <f t="shared" si="10"/>
        <v>136</v>
      </c>
      <c r="AN100" s="328">
        <f t="shared" si="10"/>
        <v>345</v>
      </c>
      <c r="AO100" s="328">
        <f t="shared" si="10"/>
        <v>20</v>
      </c>
      <c r="AP100" s="328">
        <f t="shared" si="10"/>
        <v>1039</v>
      </c>
      <c r="AQ100" s="328">
        <f t="shared" si="10"/>
        <v>426</v>
      </c>
      <c r="AR100" s="328">
        <f t="shared" si="10"/>
        <v>1039</v>
      </c>
      <c r="AS100" s="311"/>
      <c r="AT100" s="311"/>
    </row>
    <row r="101" spans="1:46">
      <c r="A101" s="44"/>
      <c r="B101" s="44"/>
      <c r="C101" s="44"/>
      <c r="D101" s="44"/>
      <c r="E101" s="352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311"/>
      <c r="AT101" s="311"/>
    </row>
    <row r="102" spans="1:46">
      <c r="AS102" s="311"/>
      <c r="AT102" s="311"/>
    </row>
    <row r="103" spans="1:46">
      <c r="AS103" s="311"/>
      <c r="AT103" s="311"/>
    </row>
    <row r="104" spans="1:46">
      <c r="AS104" s="311"/>
      <c r="AT104" s="311"/>
    </row>
    <row r="105" spans="1:46">
      <c r="AS105" s="311"/>
      <c r="AT105" s="311"/>
    </row>
    <row r="106" spans="1:46">
      <c r="AS106" s="311"/>
      <c r="AT106" s="311"/>
    </row>
    <row r="107" spans="1:46">
      <c r="AS107" s="311"/>
      <c r="AT107" s="311"/>
    </row>
    <row r="108" spans="1:46">
      <c r="AS108" s="311"/>
      <c r="AT108" s="311"/>
    </row>
    <row r="109" spans="1:46">
      <c r="AS109" s="311"/>
      <c r="AT109" s="311"/>
    </row>
    <row r="110" spans="1:46">
      <c r="AS110" s="311"/>
      <c r="AT110" s="311"/>
    </row>
    <row r="111" spans="1:46">
      <c r="AS111" s="311"/>
      <c r="AT111" s="311"/>
    </row>
    <row r="112" spans="1:46">
      <c r="AS112" s="311"/>
      <c r="AT112" s="311"/>
    </row>
    <row r="113" spans="45:46">
      <c r="AS113" s="311"/>
      <c r="AT113" s="311"/>
    </row>
    <row r="114" spans="45:46">
      <c r="AS114" s="311"/>
      <c r="AT114" s="311"/>
    </row>
    <row r="115" spans="45:46">
      <c r="AS115" s="311"/>
      <c r="AT115" s="311"/>
    </row>
    <row r="116" spans="45:46">
      <c r="AS116" s="311"/>
      <c r="AT116" s="311"/>
    </row>
    <row r="117" spans="45:46">
      <c r="AS117" s="311"/>
      <c r="AT117" s="311"/>
    </row>
    <row r="118" spans="45:46">
      <c r="AS118" s="311"/>
      <c r="AT118" s="311"/>
    </row>
    <row r="119" spans="45:46">
      <c r="AS119" s="311"/>
      <c r="AT119" s="311"/>
    </row>
    <row r="120" spans="45:46">
      <c r="AS120" s="311"/>
      <c r="AT120" s="311"/>
    </row>
    <row r="121" spans="45:46">
      <c r="AS121" s="311"/>
      <c r="AT121" s="311"/>
    </row>
    <row r="122" spans="45:46">
      <c r="AS122" s="311"/>
      <c r="AT122" s="311"/>
    </row>
  </sheetData>
  <mergeCells count="18">
    <mergeCell ref="F5:AF5"/>
    <mergeCell ref="G6:H6"/>
    <mergeCell ref="K6:Y6"/>
    <mergeCell ref="AS5:AS8"/>
    <mergeCell ref="AT5:AT8"/>
    <mergeCell ref="A5:A7"/>
    <mergeCell ref="D5:E6"/>
    <mergeCell ref="B5:C6"/>
    <mergeCell ref="F6:F7"/>
    <mergeCell ref="AQ6:AR6"/>
    <mergeCell ref="AP5:AR5"/>
    <mergeCell ref="AG5:AK5"/>
    <mergeCell ref="AL5:AN6"/>
    <mergeCell ref="AO5:AO7"/>
    <mergeCell ref="AJ6:AK6"/>
    <mergeCell ref="AH6:AI6"/>
    <mergeCell ref="Z6:AB6"/>
    <mergeCell ref="AC6:AF6"/>
  </mergeCells>
  <phoneticPr fontId="17" type="noConversion"/>
  <conditionalFormatting sqref="F9:F96">
    <cfRule type="cellIs" dxfId="27" priority="4" operator="notEqual">
      <formula>$AC9+$AD9+$AE9+$AF9</formula>
    </cfRule>
    <cfRule type="cellIs" dxfId="26" priority="5" operator="notEqual">
      <formula>$Z9+$AA9+$AB9</formula>
    </cfRule>
    <cfRule type="cellIs" dxfId="25" priority="6" operator="notEqual">
      <formula>$R9</formula>
    </cfRule>
    <cfRule type="cellIs" dxfId="24" priority="7" operator="notEqual">
      <formula>$D9</formula>
    </cfRule>
  </conditionalFormatting>
  <conditionalFormatting sqref="AH9:AK96">
    <cfRule type="cellIs" dxfId="23" priority="3" operator="greaterThan">
      <formula>$AG9</formula>
    </cfRule>
  </conditionalFormatting>
  <conditionalFormatting sqref="AG9:AG96">
    <cfRule type="cellIs" dxfId="22" priority="2" operator="lessThan">
      <formula>$AJ9+$AK9</formula>
    </cfRule>
  </conditionalFormatting>
  <conditionalFormatting sqref="AQ9:AR96">
    <cfRule type="cellIs" dxfId="21" priority="1" operator="greaterThan">
      <formula>$AP9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árok21">
    <pageSetUpPr fitToPage="1"/>
  </sheetPr>
  <dimension ref="A1:AO100"/>
  <sheetViews>
    <sheetView zoomScale="64" zoomScaleNormal="64" workbookViewId="0">
      <pane xSplit="1" ySplit="4" topLeftCell="B5" activePane="bottomRight" state="frozenSplit"/>
      <selection pane="topRight" activeCell="B1" sqref="B1"/>
      <selection pane="bottomLeft" activeCell="A8" sqref="A8"/>
      <selection pane="bottomRight" activeCell="B9" sqref="B9:H95"/>
    </sheetView>
  </sheetViews>
  <sheetFormatPr defaultRowHeight="12.75"/>
  <cols>
    <col min="1" max="1" width="20.7109375" style="44" customWidth="1"/>
    <col min="2" max="2" width="13" style="44" customWidth="1"/>
    <col min="3" max="3" width="12.140625" style="44" customWidth="1"/>
    <col min="4" max="4" width="13.140625" style="44" customWidth="1"/>
    <col min="5" max="8" width="8.7109375" style="44" customWidth="1"/>
    <col min="9" max="9" width="15.140625" style="384" customWidth="1"/>
    <col min="10" max="11" width="13.140625" style="44" hidden="1" customWidth="1"/>
    <col min="12" max="41" width="9.140625" style="384"/>
    <col min="42" max="16384" width="9.140625" style="44"/>
  </cols>
  <sheetData>
    <row r="1" spans="1:41" s="343" customFormat="1" ht="20.25">
      <c r="A1" s="14" t="s">
        <v>194</v>
      </c>
      <c r="B1" s="342"/>
      <c r="C1" s="342"/>
      <c r="D1" s="342"/>
      <c r="E1" s="342"/>
      <c r="F1" s="342"/>
      <c r="G1" s="342"/>
      <c r="H1" s="342"/>
      <c r="I1" s="381"/>
      <c r="J1" s="303"/>
      <c r="K1" s="303"/>
      <c r="L1" s="381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</row>
    <row r="2" spans="1:41" s="304" customFormat="1" ht="15.75">
      <c r="A2" s="28" t="s">
        <v>501</v>
      </c>
      <c r="B2" s="344"/>
      <c r="C2" s="344"/>
      <c r="D2" s="344"/>
      <c r="E2" s="344"/>
      <c r="F2" s="344"/>
      <c r="G2" s="344"/>
      <c r="H2" s="344"/>
      <c r="I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</row>
    <row r="3" spans="1:41" s="304" customFormat="1" ht="15.75">
      <c r="A3" s="28"/>
      <c r="B3" s="344"/>
      <c r="C3" s="344"/>
      <c r="D3" s="344"/>
      <c r="E3" s="344"/>
      <c r="F3" s="344"/>
      <c r="G3" s="344"/>
      <c r="H3" s="344"/>
      <c r="I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</row>
    <row r="4" spans="1:41" s="303" customFormat="1" ht="16.5" thickBot="1">
      <c r="B4" s="345"/>
      <c r="C4" s="345"/>
      <c r="D4" s="345"/>
      <c r="E4" s="345"/>
      <c r="F4" s="345"/>
      <c r="G4" s="345"/>
      <c r="H4" s="345"/>
      <c r="I4" s="25" t="s">
        <v>224</v>
      </c>
      <c r="J4" s="304"/>
      <c r="K4" s="304"/>
      <c r="L4" s="301"/>
      <c r="M4" s="22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</row>
    <row r="5" spans="1:41">
      <c r="A5" s="782" t="s">
        <v>231</v>
      </c>
      <c r="B5" s="782" t="s">
        <v>345</v>
      </c>
      <c r="C5" s="720"/>
      <c r="D5" s="720"/>
      <c r="E5" s="720"/>
      <c r="F5" s="720"/>
      <c r="G5" s="720"/>
      <c r="H5" s="792" t="s">
        <v>344</v>
      </c>
      <c r="I5" s="44"/>
      <c r="J5" s="311"/>
      <c r="K5" s="311"/>
    </row>
    <row r="6" spans="1:41" ht="38.25">
      <c r="A6" s="670"/>
      <c r="B6" s="663" t="s">
        <v>161</v>
      </c>
      <c r="C6" s="665" t="s">
        <v>162</v>
      </c>
      <c r="D6" s="665" t="s">
        <v>163</v>
      </c>
      <c r="E6" s="639" t="s">
        <v>60</v>
      </c>
      <c r="F6" s="785"/>
      <c r="G6" s="420" t="s">
        <v>16</v>
      </c>
      <c r="H6" s="793"/>
      <c r="J6" s="311"/>
      <c r="K6" s="311"/>
    </row>
    <row r="7" spans="1:41">
      <c r="A7" s="795"/>
      <c r="B7" s="664"/>
      <c r="C7" s="637"/>
      <c r="D7" s="637"/>
      <c r="E7" s="423" t="s">
        <v>45</v>
      </c>
      <c r="F7" s="423" t="s">
        <v>47</v>
      </c>
      <c r="G7" s="423" t="s">
        <v>45</v>
      </c>
      <c r="H7" s="794"/>
      <c r="J7" s="311"/>
      <c r="K7" s="311"/>
    </row>
    <row r="8" spans="1:41" ht="13.5" thickBot="1">
      <c r="A8" s="103">
        <v>1</v>
      </c>
      <c r="B8" s="84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112">
        <v>8</v>
      </c>
      <c r="J8" s="311"/>
      <c r="K8" s="311"/>
    </row>
    <row r="9" spans="1:41" ht="13.5" thickTop="1">
      <c r="A9" s="306" t="s">
        <v>387</v>
      </c>
      <c r="B9" s="163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6">
        <v>0</v>
      </c>
      <c r="J9" s="311"/>
      <c r="K9" s="311"/>
    </row>
    <row r="10" spans="1:41">
      <c r="A10" s="312" t="s">
        <v>388</v>
      </c>
      <c r="B10" s="167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70">
        <v>0</v>
      </c>
      <c r="J10" s="311"/>
      <c r="K10" s="311"/>
    </row>
    <row r="11" spans="1:41">
      <c r="A11" s="312" t="s">
        <v>389</v>
      </c>
      <c r="B11" s="167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70">
        <v>0</v>
      </c>
      <c r="J11" s="311"/>
      <c r="K11" s="311"/>
    </row>
    <row r="12" spans="1:41">
      <c r="A12" s="312" t="s">
        <v>390</v>
      </c>
      <c r="B12" s="167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70">
        <v>0</v>
      </c>
      <c r="J12" s="311"/>
      <c r="K12" s="311"/>
    </row>
    <row r="13" spans="1:41">
      <c r="A13" s="312" t="s">
        <v>391</v>
      </c>
      <c r="B13" s="167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70">
        <v>0</v>
      </c>
      <c r="J13" s="311"/>
      <c r="K13" s="311"/>
    </row>
    <row r="14" spans="1:41">
      <c r="A14" s="312" t="s">
        <v>392</v>
      </c>
      <c r="B14" s="167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70">
        <v>0</v>
      </c>
      <c r="J14" s="311"/>
      <c r="K14" s="311"/>
    </row>
    <row r="15" spans="1:41">
      <c r="A15" s="312" t="s">
        <v>393</v>
      </c>
      <c r="B15" s="167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70">
        <v>0</v>
      </c>
      <c r="J15" s="311"/>
      <c r="K15" s="311"/>
    </row>
    <row r="16" spans="1:41">
      <c r="A16" s="312" t="s">
        <v>394</v>
      </c>
      <c r="B16" s="167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70">
        <v>0</v>
      </c>
      <c r="J16" s="311"/>
      <c r="K16" s="311"/>
    </row>
    <row r="17" spans="1:11" ht="13.5">
      <c r="A17" s="316" t="s">
        <v>395</v>
      </c>
      <c r="B17" s="171">
        <f>SUM(B9:B16)</f>
        <v>0</v>
      </c>
      <c r="C17" s="172">
        <f t="shared" ref="C17:H17" si="0">SUM(C9:C16)</f>
        <v>0</v>
      </c>
      <c r="D17" s="172">
        <f t="shared" si="0"/>
        <v>0</v>
      </c>
      <c r="E17" s="172">
        <f t="shared" si="0"/>
        <v>0</v>
      </c>
      <c r="F17" s="172">
        <f t="shared" si="0"/>
        <v>0</v>
      </c>
      <c r="G17" s="172">
        <f t="shared" si="0"/>
        <v>0</v>
      </c>
      <c r="H17" s="174">
        <f t="shared" si="0"/>
        <v>0</v>
      </c>
      <c r="J17" s="311"/>
      <c r="K17" s="311"/>
    </row>
    <row r="18" spans="1:11">
      <c r="A18" s="312" t="s">
        <v>396</v>
      </c>
      <c r="B18" s="167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70">
        <v>0</v>
      </c>
      <c r="J18" s="311"/>
      <c r="K18" s="311"/>
    </row>
    <row r="19" spans="1:11">
      <c r="A19" s="312" t="s">
        <v>397</v>
      </c>
      <c r="B19" s="167">
        <v>0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70">
        <v>0</v>
      </c>
      <c r="J19" s="311"/>
      <c r="K19" s="311"/>
    </row>
    <row r="20" spans="1:11">
      <c r="A20" s="312" t="s">
        <v>398</v>
      </c>
      <c r="B20" s="167">
        <v>0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70">
        <v>0</v>
      </c>
      <c r="J20" s="311"/>
      <c r="K20" s="311"/>
    </row>
    <row r="21" spans="1:11">
      <c r="A21" s="312" t="s">
        <v>399</v>
      </c>
      <c r="B21" s="167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70">
        <v>0</v>
      </c>
      <c r="J21" s="311"/>
      <c r="K21" s="311"/>
    </row>
    <row r="22" spans="1:11">
      <c r="A22" s="312" t="s">
        <v>400</v>
      </c>
      <c r="B22" s="167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70">
        <v>0</v>
      </c>
      <c r="J22" s="311"/>
      <c r="K22" s="311"/>
    </row>
    <row r="23" spans="1:11">
      <c r="A23" s="312" t="s">
        <v>401</v>
      </c>
      <c r="B23" s="167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70">
        <v>0</v>
      </c>
      <c r="J23" s="311"/>
      <c r="K23" s="311"/>
    </row>
    <row r="24" spans="1:11">
      <c r="A24" s="312" t="s">
        <v>402</v>
      </c>
      <c r="B24" s="167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70">
        <v>0</v>
      </c>
      <c r="J24" s="311"/>
      <c r="K24" s="311"/>
    </row>
    <row r="25" spans="1:11" ht="13.5">
      <c r="A25" s="316" t="s">
        <v>403</v>
      </c>
      <c r="B25" s="171">
        <f>SUM(B18:B24)</f>
        <v>0</v>
      </c>
      <c r="C25" s="172">
        <f t="shared" ref="C25:H25" si="1">SUM(C18:C24)</f>
        <v>0</v>
      </c>
      <c r="D25" s="172">
        <f t="shared" si="1"/>
        <v>0</v>
      </c>
      <c r="E25" s="172">
        <f t="shared" si="1"/>
        <v>0</v>
      </c>
      <c r="F25" s="172">
        <f t="shared" si="1"/>
        <v>0</v>
      </c>
      <c r="G25" s="172">
        <f t="shared" si="1"/>
        <v>0</v>
      </c>
      <c r="H25" s="174">
        <f t="shared" si="1"/>
        <v>0</v>
      </c>
      <c r="J25" s="311"/>
      <c r="K25" s="311"/>
    </row>
    <row r="26" spans="1:11">
      <c r="A26" s="312" t="s">
        <v>404</v>
      </c>
      <c r="B26" s="167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70">
        <v>0</v>
      </c>
      <c r="J26" s="311"/>
      <c r="K26" s="311"/>
    </row>
    <row r="27" spans="1:11">
      <c r="A27" s="312" t="s">
        <v>405</v>
      </c>
      <c r="B27" s="167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70">
        <v>0</v>
      </c>
    </row>
    <row r="28" spans="1:11">
      <c r="A28" s="312" t="s">
        <v>406</v>
      </c>
      <c r="B28" s="167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70">
        <v>0</v>
      </c>
    </row>
    <row r="29" spans="1:11">
      <c r="A29" s="312" t="s">
        <v>407</v>
      </c>
      <c r="B29" s="167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70">
        <v>0</v>
      </c>
    </row>
    <row r="30" spans="1:11">
      <c r="A30" s="312" t="s">
        <v>408</v>
      </c>
      <c r="B30" s="167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70">
        <v>0</v>
      </c>
    </row>
    <row r="31" spans="1:11">
      <c r="A31" s="312" t="s">
        <v>409</v>
      </c>
      <c r="B31" s="167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70">
        <v>0</v>
      </c>
    </row>
    <row r="32" spans="1:11">
      <c r="A32" s="312" t="s">
        <v>410</v>
      </c>
      <c r="B32" s="167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70">
        <v>0</v>
      </c>
    </row>
    <row r="33" spans="1:8">
      <c r="A33" s="312" t="s">
        <v>411</v>
      </c>
      <c r="B33" s="167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70">
        <v>0</v>
      </c>
    </row>
    <row r="34" spans="1:8">
      <c r="A34" s="312" t="s">
        <v>412</v>
      </c>
      <c r="B34" s="167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70">
        <v>0</v>
      </c>
    </row>
    <row r="35" spans="1:8" ht="13.5">
      <c r="A35" s="316" t="s">
        <v>413</v>
      </c>
      <c r="B35" s="171">
        <f>SUM(B26:B34)</f>
        <v>0</v>
      </c>
      <c r="C35" s="172">
        <f t="shared" ref="C35:H35" si="2">SUM(C26:C34)</f>
        <v>0</v>
      </c>
      <c r="D35" s="172">
        <f t="shared" si="2"/>
        <v>0</v>
      </c>
      <c r="E35" s="172">
        <f t="shared" si="2"/>
        <v>0</v>
      </c>
      <c r="F35" s="172">
        <f t="shared" si="2"/>
        <v>0</v>
      </c>
      <c r="G35" s="172">
        <f t="shared" si="2"/>
        <v>0</v>
      </c>
      <c r="H35" s="174">
        <f t="shared" si="2"/>
        <v>0</v>
      </c>
    </row>
    <row r="36" spans="1:8">
      <c r="A36" s="312" t="s">
        <v>414</v>
      </c>
      <c r="B36" s="167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70">
        <v>0</v>
      </c>
    </row>
    <row r="37" spans="1:8">
      <c r="A37" s="312" t="s">
        <v>415</v>
      </c>
      <c r="B37" s="167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70">
        <v>0</v>
      </c>
    </row>
    <row r="38" spans="1:8">
      <c r="A38" s="312" t="s">
        <v>416</v>
      </c>
      <c r="B38" s="167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70">
        <v>0</v>
      </c>
    </row>
    <row r="39" spans="1:8">
      <c r="A39" s="312" t="s">
        <v>417</v>
      </c>
      <c r="B39" s="167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70">
        <v>0</v>
      </c>
    </row>
    <row r="40" spans="1:8">
      <c r="A40" s="312" t="s">
        <v>418</v>
      </c>
      <c r="B40" s="167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70">
        <v>0</v>
      </c>
    </row>
    <row r="41" spans="1:8">
      <c r="A41" s="312" t="s">
        <v>419</v>
      </c>
      <c r="B41" s="167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70">
        <v>0</v>
      </c>
    </row>
    <row r="42" spans="1:8">
      <c r="A42" s="312" t="s">
        <v>420</v>
      </c>
      <c r="B42" s="167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70">
        <v>0</v>
      </c>
    </row>
    <row r="43" spans="1:8" ht="13.5">
      <c r="A43" s="316" t="s">
        <v>421</v>
      </c>
      <c r="B43" s="171">
        <f>SUM(B36:B42)</f>
        <v>0</v>
      </c>
      <c r="C43" s="172">
        <f t="shared" ref="C43:H43" si="3">SUM(C36:C42)</f>
        <v>0</v>
      </c>
      <c r="D43" s="172">
        <f t="shared" si="3"/>
        <v>0</v>
      </c>
      <c r="E43" s="172">
        <f t="shared" si="3"/>
        <v>0</v>
      </c>
      <c r="F43" s="172">
        <f t="shared" si="3"/>
        <v>0</v>
      </c>
      <c r="G43" s="172">
        <f t="shared" si="3"/>
        <v>0</v>
      </c>
      <c r="H43" s="174">
        <f t="shared" si="3"/>
        <v>0</v>
      </c>
    </row>
    <row r="44" spans="1:8">
      <c r="A44" s="312" t="s">
        <v>422</v>
      </c>
      <c r="B44" s="167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70">
        <v>0</v>
      </c>
    </row>
    <row r="45" spans="1:8">
      <c r="A45" s="312" t="s">
        <v>423</v>
      </c>
      <c r="B45" s="167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70">
        <v>0</v>
      </c>
    </row>
    <row r="46" spans="1:8">
      <c r="A46" s="312" t="s">
        <v>424</v>
      </c>
      <c r="B46" s="167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70">
        <v>0</v>
      </c>
    </row>
    <row r="47" spans="1:8">
      <c r="A47" s="312" t="s">
        <v>425</v>
      </c>
      <c r="B47" s="167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70">
        <v>0</v>
      </c>
    </row>
    <row r="48" spans="1:8">
      <c r="A48" s="312" t="s">
        <v>426</v>
      </c>
      <c r="B48" s="167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70">
        <v>0</v>
      </c>
    </row>
    <row r="49" spans="1:8">
      <c r="A49" s="312" t="s">
        <v>427</v>
      </c>
      <c r="B49" s="167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70">
        <v>0</v>
      </c>
    </row>
    <row r="50" spans="1:8">
      <c r="A50" s="312" t="s">
        <v>428</v>
      </c>
      <c r="B50" s="167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70">
        <v>0</v>
      </c>
    </row>
    <row r="51" spans="1:8">
      <c r="A51" s="312" t="s">
        <v>429</v>
      </c>
      <c r="B51" s="167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70">
        <v>0</v>
      </c>
    </row>
    <row r="52" spans="1:8">
      <c r="A52" s="312" t="s">
        <v>430</v>
      </c>
      <c r="B52" s="167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70">
        <v>0</v>
      </c>
    </row>
    <row r="53" spans="1:8">
      <c r="A53" s="312" t="s">
        <v>431</v>
      </c>
      <c r="B53" s="167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70">
        <v>0</v>
      </c>
    </row>
    <row r="54" spans="1:8">
      <c r="A54" s="312" t="s">
        <v>432</v>
      </c>
      <c r="B54" s="167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70">
        <v>0</v>
      </c>
    </row>
    <row r="55" spans="1:8" ht="13.5">
      <c r="A55" s="316" t="s">
        <v>433</v>
      </c>
      <c r="B55" s="171">
        <f>SUM(B44:B54)</f>
        <v>0</v>
      </c>
      <c r="C55" s="172">
        <f t="shared" ref="C55:H55" si="4">SUM(C44:C54)</f>
        <v>0</v>
      </c>
      <c r="D55" s="172">
        <f t="shared" si="4"/>
        <v>0</v>
      </c>
      <c r="E55" s="172">
        <f t="shared" si="4"/>
        <v>0</v>
      </c>
      <c r="F55" s="172">
        <f t="shared" si="4"/>
        <v>0</v>
      </c>
      <c r="G55" s="172">
        <f t="shared" si="4"/>
        <v>0</v>
      </c>
      <c r="H55" s="174">
        <f t="shared" si="4"/>
        <v>0</v>
      </c>
    </row>
    <row r="56" spans="1:8">
      <c r="A56" s="312" t="s">
        <v>434</v>
      </c>
      <c r="B56" s="167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70">
        <v>0</v>
      </c>
    </row>
    <row r="57" spans="1:8">
      <c r="A57" s="312" t="s">
        <v>435</v>
      </c>
      <c r="B57" s="167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70">
        <v>0</v>
      </c>
    </row>
    <row r="58" spans="1:8">
      <c r="A58" s="312" t="s">
        <v>436</v>
      </c>
      <c r="B58" s="167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70">
        <v>0</v>
      </c>
    </row>
    <row r="59" spans="1:8">
      <c r="A59" s="312" t="s">
        <v>437</v>
      </c>
      <c r="B59" s="167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v>0</v>
      </c>
    </row>
    <row r="60" spans="1:8">
      <c r="A60" s="312" t="s">
        <v>438</v>
      </c>
      <c r="B60" s="167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70">
        <v>0</v>
      </c>
    </row>
    <row r="61" spans="1:8">
      <c r="A61" s="312" t="s">
        <v>439</v>
      </c>
      <c r="B61" s="167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70">
        <v>0</v>
      </c>
    </row>
    <row r="62" spans="1:8">
      <c r="A62" s="312" t="s">
        <v>440</v>
      </c>
      <c r="B62" s="167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70">
        <v>0</v>
      </c>
    </row>
    <row r="63" spans="1:8">
      <c r="A63" s="312" t="s">
        <v>441</v>
      </c>
      <c r="B63" s="167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v>0</v>
      </c>
    </row>
    <row r="64" spans="1:8">
      <c r="A64" s="312" t="s">
        <v>442</v>
      </c>
      <c r="B64" s="167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70">
        <v>0</v>
      </c>
    </row>
    <row r="65" spans="1:8">
      <c r="A65" s="312" t="s">
        <v>443</v>
      </c>
      <c r="B65" s="167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70">
        <v>0</v>
      </c>
    </row>
    <row r="66" spans="1:8">
      <c r="A66" s="312" t="s">
        <v>444</v>
      </c>
      <c r="B66" s="167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70">
        <v>0</v>
      </c>
    </row>
    <row r="67" spans="1:8">
      <c r="A67" s="312" t="s">
        <v>445</v>
      </c>
      <c r="B67" s="167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70">
        <v>0</v>
      </c>
    </row>
    <row r="68" spans="1:8">
      <c r="A68" s="312" t="s">
        <v>446</v>
      </c>
      <c r="B68" s="167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70">
        <v>0</v>
      </c>
    </row>
    <row r="69" spans="1:8" ht="13.5">
      <c r="A69" s="316" t="s">
        <v>447</v>
      </c>
      <c r="B69" s="171">
        <f>SUM(B56:B68)</f>
        <v>0</v>
      </c>
      <c r="C69" s="172">
        <f t="shared" ref="C69:H69" si="5">SUM(C56:C68)</f>
        <v>0</v>
      </c>
      <c r="D69" s="172">
        <f t="shared" si="5"/>
        <v>0</v>
      </c>
      <c r="E69" s="172">
        <f t="shared" si="5"/>
        <v>0</v>
      </c>
      <c r="F69" s="172">
        <f t="shared" si="5"/>
        <v>0</v>
      </c>
      <c r="G69" s="172">
        <f t="shared" si="5"/>
        <v>0</v>
      </c>
      <c r="H69" s="174">
        <f t="shared" si="5"/>
        <v>0</v>
      </c>
    </row>
    <row r="70" spans="1:8">
      <c r="A70" s="312" t="s">
        <v>448</v>
      </c>
      <c r="B70" s="167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70">
        <v>0</v>
      </c>
    </row>
    <row r="71" spans="1:8">
      <c r="A71" s="312" t="s">
        <v>449</v>
      </c>
      <c r="B71" s="167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70">
        <v>0</v>
      </c>
    </row>
    <row r="72" spans="1:8">
      <c r="A72" s="312" t="s">
        <v>450</v>
      </c>
      <c r="B72" s="167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v>0</v>
      </c>
    </row>
    <row r="73" spans="1:8">
      <c r="A73" s="312" t="s">
        <v>451</v>
      </c>
      <c r="B73" s="167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70">
        <v>0</v>
      </c>
    </row>
    <row r="74" spans="1:8">
      <c r="A74" s="312" t="s">
        <v>452</v>
      </c>
      <c r="B74" s="167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70">
        <v>0</v>
      </c>
    </row>
    <row r="75" spans="1:8">
      <c r="A75" s="312" t="s">
        <v>453</v>
      </c>
      <c r="B75" s="167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70">
        <v>0</v>
      </c>
    </row>
    <row r="76" spans="1:8">
      <c r="A76" s="312" t="s">
        <v>454</v>
      </c>
      <c r="B76" s="167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v>0</v>
      </c>
    </row>
    <row r="77" spans="1:8">
      <c r="A77" s="312" t="s">
        <v>455</v>
      </c>
      <c r="B77" s="167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70">
        <v>0</v>
      </c>
    </row>
    <row r="78" spans="1:8">
      <c r="A78" s="312" t="s">
        <v>456</v>
      </c>
      <c r="B78" s="167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  <c r="H78" s="170">
        <v>0</v>
      </c>
    </row>
    <row r="79" spans="1:8">
      <c r="A79" s="312" t="s">
        <v>457</v>
      </c>
      <c r="B79" s="167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70">
        <v>0</v>
      </c>
    </row>
    <row r="80" spans="1:8">
      <c r="A80" s="312" t="s">
        <v>458</v>
      </c>
      <c r="B80" s="167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70">
        <v>0</v>
      </c>
    </row>
    <row r="81" spans="1:8">
      <c r="A81" s="312" t="s">
        <v>459</v>
      </c>
      <c r="B81" s="167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70">
        <v>0</v>
      </c>
    </row>
    <row r="82" spans="1:8">
      <c r="A82" s="312" t="s">
        <v>460</v>
      </c>
      <c r="B82" s="167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70">
        <v>0</v>
      </c>
    </row>
    <row r="83" spans="1:8" ht="13.5">
      <c r="A83" s="316" t="s">
        <v>461</v>
      </c>
      <c r="B83" s="171">
        <f>SUM(B70:B82)</f>
        <v>0</v>
      </c>
      <c r="C83" s="172">
        <f t="shared" ref="C83:H83" si="6">SUM(C70:C82)</f>
        <v>0</v>
      </c>
      <c r="D83" s="172">
        <f t="shared" si="6"/>
        <v>0</v>
      </c>
      <c r="E83" s="172">
        <f t="shared" si="6"/>
        <v>0</v>
      </c>
      <c r="F83" s="172">
        <f t="shared" si="6"/>
        <v>0</v>
      </c>
      <c r="G83" s="172">
        <f t="shared" si="6"/>
        <v>0</v>
      </c>
      <c r="H83" s="174">
        <f t="shared" si="6"/>
        <v>0</v>
      </c>
    </row>
    <row r="84" spans="1:8">
      <c r="A84" s="312" t="s">
        <v>462</v>
      </c>
      <c r="B84" s="167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  <c r="H84" s="170">
        <v>0</v>
      </c>
    </row>
    <row r="85" spans="1:8">
      <c r="A85" s="312" t="s">
        <v>463</v>
      </c>
      <c r="B85" s="167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  <c r="H85" s="170">
        <v>0</v>
      </c>
    </row>
    <row r="86" spans="1:8">
      <c r="A86" s="312" t="s">
        <v>464</v>
      </c>
      <c r="B86" s="167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70">
        <v>0</v>
      </c>
    </row>
    <row r="87" spans="1:8">
      <c r="A87" s="312" t="s">
        <v>465</v>
      </c>
      <c r="B87" s="167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70">
        <v>0</v>
      </c>
    </row>
    <row r="88" spans="1:8">
      <c r="A88" s="312" t="s">
        <v>466</v>
      </c>
      <c r="B88" s="167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70">
        <v>0</v>
      </c>
    </row>
    <row r="89" spans="1:8">
      <c r="A89" s="312" t="s">
        <v>467</v>
      </c>
      <c r="B89" s="167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70">
        <v>0</v>
      </c>
    </row>
    <row r="90" spans="1:8">
      <c r="A90" s="312" t="s">
        <v>468</v>
      </c>
      <c r="B90" s="167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70">
        <v>0</v>
      </c>
    </row>
    <row r="91" spans="1:8">
      <c r="A91" s="312" t="s">
        <v>469</v>
      </c>
      <c r="B91" s="167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70">
        <v>0</v>
      </c>
    </row>
    <row r="92" spans="1:8">
      <c r="A92" s="312" t="s">
        <v>470</v>
      </c>
      <c r="B92" s="167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70">
        <v>0</v>
      </c>
    </row>
    <row r="93" spans="1:8">
      <c r="A93" s="312" t="s">
        <v>471</v>
      </c>
      <c r="B93" s="167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70">
        <v>0</v>
      </c>
    </row>
    <row r="94" spans="1:8">
      <c r="A94" s="312" t="s">
        <v>472</v>
      </c>
      <c r="B94" s="167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70">
        <v>0</v>
      </c>
    </row>
    <row r="95" spans="1:8" ht="14.25" thickBot="1">
      <c r="A95" s="368" t="s">
        <v>473</v>
      </c>
      <c r="B95" s="205">
        <f>SUM(B84:B94)</f>
        <v>0</v>
      </c>
      <c r="C95" s="204">
        <f t="shared" ref="C95:H95" si="7">SUM(C84:C94)</f>
        <v>0</v>
      </c>
      <c r="D95" s="204">
        <f t="shared" si="7"/>
        <v>0</v>
      </c>
      <c r="E95" s="204">
        <f t="shared" si="7"/>
        <v>0</v>
      </c>
      <c r="F95" s="204">
        <f t="shared" si="7"/>
        <v>0</v>
      </c>
      <c r="G95" s="204">
        <f t="shared" si="7"/>
        <v>0</v>
      </c>
      <c r="H95" s="229">
        <f t="shared" si="7"/>
        <v>0</v>
      </c>
    </row>
    <row r="96" spans="1:8" ht="14.25" thickBot="1">
      <c r="A96" s="369" t="s">
        <v>386</v>
      </c>
      <c r="B96" s="179">
        <f>B17+B25+B35+B43+B55+B69+B83+B95</f>
        <v>0</v>
      </c>
      <c r="C96" s="180">
        <f>C17+C25+C35+C43+C55+C69+C83+C95</f>
        <v>0</v>
      </c>
      <c r="D96" s="180">
        <f t="shared" ref="D96:H96" si="8">D17+D25+D35+D43+D55+D69+D83+D95</f>
        <v>0</v>
      </c>
      <c r="E96" s="180">
        <f t="shared" si="8"/>
        <v>0</v>
      </c>
      <c r="F96" s="180">
        <f t="shared" si="8"/>
        <v>0</v>
      </c>
      <c r="G96" s="180">
        <f t="shared" si="8"/>
        <v>0</v>
      </c>
      <c r="H96" s="182">
        <f t="shared" si="8"/>
        <v>0</v>
      </c>
    </row>
    <row r="97" spans="1:8">
      <c r="H97" s="384"/>
    </row>
    <row r="98" spans="1:8">
      <c r="B98" s="328"/>
      <c r="H98" s="384"/>
    </row>
    <row r="99" spans="1:8">
      <c r="A99" s="1" t="s">
        <v>491</v>
      </c>
      <c r="B99" s="467">
        <f>B17</f>
        <v>0</v>
      </c>
      <c r="C99" s="44">
        <f t="shared" ref="C99:H99" si="9">C17</f>
        <v>0</v>
      </c>
      <c r="D99" s="44">
        <f t="shared" si="9"/>
        <v>0</v>
      </c>
      <c r="E99" s="44">
        <f t="shared" si="9"/>
        <v>0</v>
      </c>
      <c r="F99" s="44">
        <f t="shared" si="9"/>
        <v>0</v>
      </c>
      <c r="G99" s="44">
        <f t="shared" si="9"/>
        <v>0</v>
      </c>
      <c r="H99" s="486">
        <f t="shared" si="9"/>
        <v>0</v>
      </c>
    </row>
    <row r="100" spans="1:8">
      <c r="A100" s="1" t="s">
        <v>386</v>
      </c>
      <c r="B100" s="467">
        <f>B96-B17</f>
        <v>0</v>
      </c>
      <c r="C100" s="328">
        <f t="shared" ref="C100:H100" si="10">C96-C17</f>
        <v>0</v>
      </c>
      <c r="D100" s="328">
        <f t="shared" si="10"/>
        <v>0</v>
      </c>
      <c r="E100" s="328">
        <f t="shared" si="10"/>
        <v>0</v>
      </c>
      <c r="F100" s="328">
        <f t="shared" si="10"/>
        <v>0</v>
      </c>
      <c r="G100" s="328">
        <f t="shared" si="10"/>
        <v>0</v>
      </c>
      <c r="H100" s="352">
        <f t="shared" si="10"/>
        <v>0</v>
      </c>
    </row>
  </sheetData>
  <mergeCells count="7">
    <mergeCell ref="H5:H7"/>
    <mergeCell ref="A5:A7"/>
    <mergeCell ref="B6:B7"/>
    <mergeCell ref="C6:C7"/>
    <mergeCell ref="D6:D7"/>
    <mergeCell ref="E6:F6"/>
    <mergeCell ref="B5:G5"/>
  </mergeCells>
  <phoneticPr fontId="17" type="noConversion"/>
  <pageMargins left="0.75" right="0.75" top="1" bottom="1" header="0.4921259845" footer="0.4921259845"/>
  <pageSetup paperSize="9" scale="71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172">
    <pageSetUpPr fitToPage="1"/>
  </sheetPr>
  <dimension ref="A1:BB122"/>
  <sheetViews>
    <sheetView showGridLines="0" zoomScale="72" zoomScaleNormal="72" workbookViewId="0">
      <pane xSplit="1" ySplit="8" topLeftCell="B90" activePane="bottomRight" state="frozenSplit"/>
      <selection pane="topRight" activeCell="P1" sqref="P1"/>
      <selection pane="bottomLeft" activeCell="L8" sqref="L8"/>
      <selection pane="bottomRight" activeCell="O1" sqref="O1:O1048576"/>
    </sheetView>
  </sheetViews>
  <sheetFormatPr defaultRowHeight="12.75"/>
  <cols>
    <col min="1" max="1" width="22.85546875" style="303" customWidth="1"/>
    <col min="2" max="2" width="11.7109375" style="303" customWidth="1"/>
    <col min="3" max="3" width="14.42578125" style="303" customWidth="1"/>
    <col min="4" max="4" width="15.140625" style="303" customWidth="1"/>
    <col min="5" max="5" width="10.7109375" style="303" customWidth="1"/>
    <col min="6" max="6" width="17" style="303" customWidth="1"/>
    <col min="7" max="7" width="10.7109375" style="303" customWidth="1"/>
    <col min="8" max="8" width="13.140625" style="303" customWidth="1"/>
    <col min="9" max="26" width="8.7109375" style="303" customWidth="1"/>
    <col min="27" max="33" width="8.7109375" style="326" customWidth="1"/>
    <col min="34" max="34" width="8.7109375" style="303" customWidth="1"/>
    <col min="35" max="35" width="9.85546875" style="303" customWidth="1"/>
    <col min="36" max="40" width="8.7109375" style="303" customWidth="1"/>
    <col min="41" max="41" width="9.5703125" style="303" customWidth="1"/>
    <col min="42" max="43" width="8.7109375" style="303" customWidth="1"/>
    <col min="44" max="44" width="11.7109375" style="44" customWidth="1"/>
    <col min="45" max="45" width="10" style="44" customWidth="1"/>
    <col min="46" max="16384" width="9.140625" style="303"/>
  </cols>
  <sheetData>
    <row r="1" spans="1:54" ht="20.25">
      <c r="A1" s="14" t="s">
        <v>195</v>
      </c>
      <c r="H1" s="342"/>
      <c r="I1" s="342"/>
      <c r="X1" s="343"/>
      <c r="Y1" s="343"/>
      <c r="Z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03"/>
      <c r="AS1" s="303"/>
    </row>
    <row r="2" spans="1:54" s="304" customFormat="1" ht="15.75">
      <c r="A2" s="28" t="s">
        <v>501</v>
      </c>
      <c r="H2" s="344"/>
      <c r="I2" s="344"/>
      <c r="AA2" s="327"/>
      <c r="AB2" s="327"/>
      <c r="AC2" s="327"/>
      <c r="AD2" s="327"/>
      <c r="AE2" s="327"/>
      <c r="AF2" s="327"/>
      <c r="AG2" s="327"/>
    </row>
    <row r="3" spans="1:54" s="304" customFormat="1" ht="15.75">
      <c r="A3" s="28"/>
      <c r="H3" s="344"/>
      <c r="I3" s="344"/>
      <c r="AA3" s="327"/>
      <c r="AB3" s="327"/>
      <c r="AC3" s="327"/>
      <c r="AD3" s="327"/>
      <c r="AE3" s="327"/>
      <c r="AF3" s="327"/>
      <c r="AG3" s="327"/>
    </row>
    <row r="4" spans="1:54" ht="16.5" thickBot="1">
      <c r="H4" s="345"/>
      <c r="I4" s="345"/>
      <c r="W4" s="25"/>
      <c r="X4" s="15"/>
      <c r="AA4" s="303"/>
      <c r="AB4" s="303"/>
      <c r="AC4" s="303"/>
      <c r="AD4" s="303"/>
      <c r="AE4" s="303"/>
      <c r="AF4" s="303"/>
      <c r="AG4" s="303"/>
      <c r="AQ4" s="25" t="s">
        <v>225</v>
      </c>
      <c r="AR4" s="304"/>
      <c r="AS4" s="304"/>
    </row>
    <row r="5" spans="1:54" s="1" customFormat="1" ht="40.5" customHeight="1">
      <c r="A5" s="796" t="s">
        <v>231</v>
      </c>
      <c r="B5" s="710" t="s">
        <v>12</v>
      </c>
      <c r="C5" s="711"/>
      <c r="D5" s="712"/>
      <c r="E5" s="799" t="s">
        <v>15</v>
      </c>
      <c r="F5" s="800" t="s">
        <v>377</v>
      </c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801"/>
      <c r="AF5" s="801"/>
      <c r="AG5" s="801"/>
      <c r="AH5" s="801"/>
      <c r="AI5" s="802"/>
      <c r="AJ5" s="710" t="s">
        <v>474</v>
      </c>
      <c r="AK5" s="711"/>
      <c r="AL5" s="711"/>
      <c r="AM5" s="711"/>
      <c r="AN5" s="711"/>
      <c r="AO5" s="711"/>
      <c r="AP5" s="711"/>
      <c r="AQ5" s="711"/>
      <c r="AR5" s="711"/>
      <c r="AS5" s="710" t="s">
        <v>475</v>
      </c>
      <c r="AT5" s="711"/>
      <c r="AU5" s="712"/>
      <c r="AV5" s="804" t="s">
        <v>347</v>
      </c>
      <c r="AW5" s="805"/>
      <c r="AX5" s="805"/>
      <c r="AY5" s="805"/>
      <c r="AZ5" s="805"/>
      <c r="BA5" s="806"/>
    </row>
    <row r="6" spans="1:54" s="1" customFormat="1" ht="101.25" customHeight="1">
      <c r="A6" s="797"/>
      <c r="B6" s="703" t="s">
        <v>13</v>
      </c>
      <c r="C6" s="717" t="s">
        <v>22</v>
      </c>
      <c r="D6" s="699" t="s">
        <v>152</v>
      </c>
      <c r="E6" s="660"/>
      <c r="F6" s="717" t="s">
        <v>263</v>
      </c>
      <c r="G6" s="717" t="s">
        <v>14</v>
      </c>
      <c r="H6" s="717" t="s">
        <v>476</v>
      </c>
      <c r="I6" s="700" t="s">
        <v>66</v>
      </c>
      <c r="J6" s="704"/>
      <c r="K6" s="803" t="s">
        <v>61</v>
      </c>
      <c r="L6" s="803"/>
      <c r="M6" s="803"/>
      <c r="N6" s="807" t="s">
        <v>349</v>
      </c>
      <c r="O6" s="808"/>
      <c r="P6" s="808"/>
      <c r="Q6" s="808"/>
      <c r="R6" s="808"/>
      <c r="S6" s="808"/>
      <c r="T6" s="808"/>
      <c r="U6" s="808"/>
      <c r="V6" s="808"/>
      <c r="W6" s="808"/>
      <c r="X6" s="808"/>
      <c r="Y6" s="808"/>
      <c r="Z6" s="808"/>
      <c r="AA6" s="808"/>
      <c r="AB6" s="808"/>
      <c r="AC6" s="648" t="s">
        <v>477</v>
      </c>
      <c r="AD6" s="648"/>
      <c r="AE6" s="648"/>
      <c r="AF6" s="648" t="s">
        <v>478</v>
      </c>
      <c r="AG6" s="648"/>
      <c r="AH6" s="648"/>
      <c r="AI6" s="649"/>
      <c r="AJ6" s="703" t="s">
        <v>479</v>
      </c>
      <c r="AK6" s="717" t="s">
        <v>480</v>
      </c>
      <c r="AL6" s="803" t="s">
        <v>66</v>
      </c>
      <c r="AM6" s="803"/>
      <c r="AN6" s="803" t="s">
        <v>61</v>
      </c>
      <c r="AO6" s="803"/>
      <c r="AP6" s="803"/>
      <c r="AQ6" s="700" t="s">
        <v>346</v>
      </c>
      <c r="AR6" s="701"/>
      <c r="AS6" s="703" t="s">
        <v>27</v>
      </c>
      <c r="AT6" s="717" t="s">
        <v>28</v>
      </c>
      <c r="AU6" s="786" t="s">
        <v>20</v>
      </c>
      <c r="AV6" s="703" t="s">
        <v>479</v>
      </c>
      <c r="AW6" s="803" t="s">
        <v>66</v>
      </c>
      <c r="AX6" s="803"/>
      <c r="AY6" s="803" t="s">
        <v>61</v>
      </c>
      <c r="AZ6" s="803"/>
      <c r="BA6" s="809"/>
    </row>
    <row r="7" spans="1:54" s="1" customFormat="1" ht="101.25" customHeight="1">
      <c r="A7" s="798"/>
      <c r="B7" s="661"/>
      <c r="C7" s="718"/>
      <c r="D7" s="667"/>
      <c r="E7" s="661"/>
      <c r="F7" s="718"/>
      <c r="G7" s="718"/>
      <c r="H7" s="718"/>
      <c r="I7" s="394" t="s">
        <v>45</v>
      </c>
      <c r="J7" s="398" t="s">
        <v>47</v>
      </c>
      <c r="K7" s="397" t="s">
        <v>45</v>
      </c>
      <c r="L7" s="399" t="s">
        <v>56</v>
      </c>
      <c r="M7" s="399" t="s">
        <v>57</v>
      </c>
      <c r="N7" s="392" t="s">
        <v>132</v>
      </c>
      <c r="O7" s="395" t="s">
        <v>133</v>
      </c>
      <c r="P7" s="395" t="s">
        <v>134</v>
      </c>
      <c r="Q7" s="395" t="s">
        <v>135</v>
      </c>
      <c r="R7" s="395" t="s">
        <v>136</v>
      </c>
      <c r="S7" s="395" t="s">
        <v>137</v>
      </c>
      <c r="T7" s="395" t="s">
        <v>138</v>
      </c>
      <c r="U7" s="391" t="s">
        <v>139</v>
      </c>
      <c r="V7" s="390" t="s">
        <v>140</v>
      </c>
      <c r="W7" s="395" t="s">
        <v>141</v>
      </c>
      <c r="X7" s="395" t="s">
        <v>227</v>
      </c>
      <c r="Y7" s="395" t="s">
        <v>143</v>
      </c>
      <c r="Z7" s="395" t="s">
        <v>144</v>
      </c>
      <c r="AA7" s="395" t="s">
        <v>145</v>
      </c>
      <c r="AB7" s="391" t="s">
        <v>228</v>
      </c>
      <c r="AC7" s="393" t="s">
        <v>246</v>
      </c>
      <c r="AD7" s="393" t="s">
        <v>238</v>
      </c>
      <c r="AE7" s="393" t="s">
        <v>239</v>
      </c>
      <c r="AF7" s="393" t="s">
        <v>244</v>
      </c>
      <c r="AG7" s="393" t="s">
        <v>242</v>
      </c>
      <c r="AH7" s="393" t="s">
        <v>243</v>
      </c>
      <c r="AI7" s="295" t="s">
        <v>245</v>
      </c>
      <c r="AJ7" s="661"/>
      <c r="AK7" s="718"/>
      <c r="AL7" s="394" t="s">
        <v>45</v>
      </c>
      <c r="AM7" s="396" t="s">
        <v>47</v>
      </c>
      <c r="AN7" s="407" t="s">
        <v>45</v>
      </c>
      <c r="AO7" s="399" t="s">
        <v>56</v>
      </c>
      <c r="AP7" s="399" t="s">
        <v>57</v>
      </c>
      <c r="AQ7" s="390" t="s">
        <v>59</v>
      </c>
      <c r="AR7" s="390" t="s">
        <v>58</v>
      </c>
      <c r="AS7" s="661"/>
      <c r="AT7" s="718"/>
      <c r="AU7" s="787"/>
      <c r="AV7" s="661"/>
      <c r="AW7" s="394" t="s">
        <v>45</v>
      </c>
      <c r="AX7" s="398" t="s">
        <v>47</v>
      </c>
      <c r="AY7" s="397" t="s">
        <v>45</v>
      </c>
      <c r="AZ7" s="399" t="s">
        <v>56</v>
      </c>
      <c r="BA7" s="400" t="s">
        <v>57</v>
      </c>
    </row>
    <row r="8" spans="1:54" s="1" customFormat="1" ht="13.5" thickBot="1">
      <c r="A8" s="95">
        <v>1</v>
      </c>
      <c r="B8" s="48">
        <v>2</v>
      </c>
      <c r="C8" s="49">
        <v>3</v>
      </c>
      <c r="D8" s="53">
        <v>4</v>
      </c>
      <c r="E8" s="401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  <c r="Y8" s="49">
        <v>25</v>
      </c>
      <c r="Z8" s="49">
        <v>26</v>
      </c>
      <c r="AA8" s="49">
        <v>27</v>
      </c>
      <c r="AB8" s="49">
        <v>28</v>
      </c>
      <c r="AC8" s="49">
        <v>29</v>
      </c>
      <c r="AD8" s="49">
        <v>30</v>
      </c>
      <c r="AE8" s="49">
        <v>31</v>
      </c>
      <c r="AF8" s="49">
        <v>32</v>
      </c>
      <c r="AG8" s="49">
        <v>33</v>
      </c>
      <c r="AH8" s="49">
        <v>34</v>
      </c>
      <c r="AI8" s="53">
        <v>35</v>
      </c>
      <c r="AJ8" s="401">
        <v>36</v>
      </c>
      <c r="AK8" s="49">
        <v>37</v>
      </c>
      <c r="AL8" s="49">
        <v>38</v>
      </c>
      <c r="AM8" s="49">
        <v>39</v>
      </c>
      <c r="AN8" s="401">
        <v>40</v>
      </c>
      <c r="AO8" s="49">
        <v>41</v>
      </c>
      <c r="AP8" s="49">
        <v>42</v>
      </c>
      <c r="AQ8" s="49">
        <v>43</v>
      </c>
      <c r="AR8" s="91">
        <v>44</v>
      </c>
      <c r="AS8" s="48">
        <v>45</v>
      </c>
      <c r="AT8" s="49">
        <v>46</v>
      </c>
      <c r="AU8" s="53">
        <v>47</v>
      </c>
      <c r="AV8" s="48">
        <v>48</v>
      </c>
      <c r="AW8" s="49">
        <v>49</v>
      </c>
      <c r="AX8" s="49">
        <v>50</v>
      </c>
      <c r="AY8" s="49">
        <v>51</v>
      </c>
      <c r="AZ8" s="49">
        <v>52</v>
      </c>
      <c r="BA8" s="53">
        <v>53</v>
      </c>
    </row>
    <row r="9" spans="1:54" ht="13.5" thickTop="1">
      <c r="A9" s="306" t="s">
        <v>387</v>
      </c>
      <c r="B9" s="163">
        <v>2</v>
      </c>
      <c r="C9" s="164">
        <v>2</v>
      </c>
      <c r="D9" s="211">
        <v>14967.48</v>
      </c>
      <c r="E9" s="163">
        <v>3</v>
      </c>
      <c r="F9" s="402">
        <v>14967.48</v>
      </c>
      <c r="G9" s="165">
        <v>12</v>
      </c>
      <c r="H9" s="164">
        <v>2</v>
      </c>
      <c r="I9" s="164">
        <v>2</v>
      </c>
      <c r="J9" s="164">
        <v>2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2</v>
      </c>
      <c r="AE9" s="164">
        <v>0</v>
      </c>
      <c r="AF9" s="164">
        <v>0</v>
      </c>
      <c r="AG9" s="188">
        <v>0</v>
      </c>
      <c r="AH9" s="164">
        <v>2</v>
      </c>
      <c r="AI9" s="189">
        <v>0</v>
      </c>
      <c r="AJ9" s="187">
        <v>5</v>
      </c>
      <c r="AK9" s="164">
        <v>0</v>
      </c>
      <c r="AL9" s="164">
        <v>5</v>
      </c>
      <c r="AM9" s="164">
        <v>2</v>
      </c>
      <c r="AN9" s="187">
        <v>0</v>
      </c>
      <c r="AO9" s="164">
        <v>0</v>
      </c>
      <c r="AP9" s="164">
        <v>0</v>
      </c>
      <c r="AQ9" s="164">
        <v>0</v>
      </c>
      <c r="AR9" s="188">
        <v>0</v>
      </c>
      <c r="AS9" s="163">
        <v>0</v>
      </c>
      <c r="AT9" s="164">
        <v>0</v>
      </c>
      <c r="AU9" s="189">
        <v>5</v>
      </c>
      <c r="AV9" s="163">
        <v>2</v>
      </c>
      <c r="AW9" s="164">
        <v>2</v>
      </c>
      <c r="AX9" s="164">
        <v>2</v>
      </c>
      <c r="AY9" s="164">
        <v>0</v>
      </c>
      <c r="AZ9" s="164">
        <v>0</v>
      </c>
      <c r="BA9" s="189">
        <v>0</v>
      </c>
      <c r="BB9" s="311"/>
    </row>
    <row r="10" spans="1:54">
      <c r="A10" s="312" t="s">
        <v>388</v>
      </c>
      <c r="B10" s="167">
        <v>14</v>
      </c>
      <c r="C10" s="168">
        <v>14</v>
      </c>
      <c r="D10" s="212">
        <v>132051.72</v>
      </c>
      <c r="E10" s="167">
        <v>49</v>
      </c>
      <c r="F10" s="403">
        <v>132051.72</v>
      </c>
      <c r="G10" s="169">
        <v>24</v>
      </c>
      <c r="H10" s="168">
        <v>14</v>
      </c>
      <c r="I10" s="168">
        <v>14</v>
      </c>
      <c r="J10" s="168">
        <v>10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5</v>
      </c>
      <c r="AD10" s="168">
        <v>9</v>
      </c>
      <c r="AE10" s="168">
        <v>0</v>
      </c>
      <c r="AF10" s="168">
        <v>0</v>
      </c>
      <c r="AG10" s="191">
        <v>7</v>
      </c>
      <c r="AH10" s="168">
        <v>0</v>
      </c>
      <c r="AI10" s="192">
        <v>7</v>
      </c>
      <c r="AJ10" s="190">
        <v>17</v>
      </c>
      <c r="AK10" s="168">
        <v>0</v>
      </c>
      <c r="AL10" s="168">
        <v>17</v>
      </c>
      <c r="AM10" s="168">
        <v>14</v>
      </c>
      <c r="AN10" s="190">
        <v>0</v>
      </c>
      <c r="AO10" s="168">
        <v>0</v>
      </c>
      <c r="AP10" s="168">
        <v>0</v>
      </c>
      <c r="AQ10" s="168">
        <v>0</v>
      </c>
      <c r="AR10" s="191">
        <v>0</v>
      </c>
      <c r="AS10" s="167">
        <v>0</v>
      </c>
      <c r="AT10" s="168">
        <v>0</v>
      </c>
      <c r="AU10" s="192">
        <v>17</v>
      </c>
      <c r="AV10" s="167">
        <v>14</v>
      </c>
      <c r="AW10" s="168">
        <v>14</v>
      </c>
      <c r="AX10" s="168">
        <v>10</v>
      </c>
      <c r="AY10" s="168">
        <v>0</v>
      </c>
      <c r="AZ10" s="168">
        <v>0</v>
      </c>
      <c r="BA10" s="192">
        <v>0</v>
      </c>
    </row>
    <row r="11" spans="1:54">
      <c r="A11" s="312" t="s">
        <v>389</v>
      </c>
      <c r="B11" s="167">
        <v>8</v>
      </c>
      <c r="C11" s="168">
        <v>8</v>
      </c>
      <c r="D11" s="212">
        <v>66267.12</v>
      </c>
      <c r="E11" s="167">
        <v>17</v>
      </c>
      <c r="F11" s="403">
        <v>66267.12</v>
      </c>
      <c r="G11" s="169">
        <v>24</v>
      </c>
      <c r="H11" s="168">
        <v>8</v>
      </c>
      <c r="I11" s="168">
        <v>8</v>
      </c>
      <c r="J11" s="168">
        <v>7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7</v>
      </c>
      <c r="AE11" s="168">
        <v>1</v>
      </c>
      <c r="AF11" s="168">
        <v>0</v>
      </c>
      <c r="AG11" s="191">
        <v>4</v>
      </c>
      <c r="AH11" s="168">
        <v>0</v>
      </c>
      <c r="AI11" s="192">
        <v>4</v>
      </c>
      <c r="AJ11" s="190">
        <v>9</v>
      </c>
      <c r="AK11" s="168">
        <v>0</v>
      </c>
      <c r="AL11" s="168">
        <v>9</v>
      </c>
      <c r="AM11" s="168">
        <v>5</v>
      </c>
      <c r="AN11" s="190">
        <v>0</v>
      </c>
      <c r="AO11" s="168">
        <v>0</v>
      </c>
      <c r="AP11" s="168">
        <v>0</v>
      </c>
      <c r="AQ11" s="168">
        <v>0</v>
      </c>
      <c r="AR11" s="191">
        <v>0</v>
      </c>
      <c r="AS11" s="167">
        <v>0</v>
      </c>
      <c r="AT11" s="168">
        <v>0</v>
      </c>
      <c r="AU11" s="192">
        <v>9</v>
      </c>
      <c r="AV11" s="167">
        <v>8</v>
      </c>
      <c r="AW11" s="168">
        <v>8</v>
      </c>
      <c r="AX11" s="168">
        <v>7</v>
      </c>
      <c r="AY11" s="168">
        <v>0</v>
      </c>
      <c r="AZ11" s="168">
        <v>0</v>
      </c>
      <c r="BA11" s="192">
        <v>0</v>
      </c>
    </row>
    <row r="12" spans="1:54">
      <c r="A12" s="312" t="s">
        <v>390</v>
      </c>
      <c r="B12" s="167">
        <v>7</v>
      </c>
      <c r="C12" s="168">
        <v>7</v>
      </c>
      <c r="D12" s="212">
        <v>59145.96</v>
      </c>
      <c r="E12" s="167">
        <v>15</v>
      </c>
      <c r="F12" s="403">
        <v>59145.96</v>
      </c>
      <c r="G12" s="169">
        <v>24</v>
      </c>
      <c r="H12" s="168">
        <v>7</v>
      </c>
      <c r="I12" s="168">
        <v>7</v>
      </c>
      <c r="J12" s="168">
        <v>6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6</v>
      </c>
      <c r="AE12" s="168">
        <v>1</v>
      </c>
      <c r="AF12" s="168">
        <v>0</v>
      </c>
      <c r="AG12" s="191">
        <v>2</v>
      </c>
      <c r="AH12" s="168">
        <v>0</v>
      </c>
      <c r="AI12" s="192">
        <v>5</v>
      </c>
      <c r="AJ12" s="190">
        <v>7</v>
      </c>
      <c r="AK12" s="168">
        <v>0</v>
      </c>
      <c r="AL12" s="168">
        <v>7</v>
      </c>
      <c r="AM12" s="168">
        <v>4</v>
      </c>
      <c r="AN12" s="190">
        <v>0</v>
      </c>
      <c r="AO12" s="168">
        <v>0</v>
      </c>
      <c r="AP12" s="168">
        <v>0</v>
      </c>
      <c r="AQ12" s="168">
        <v>0</v>
      </c>
      <c r="AR12" s="191">
        <v>0</v>
      </c>
      <c r="AS12" s="167">
        <v>0</v>
      </c>
      <c r="AT12" s="168">
        <v>0</v>
      </c>
      <c r="AU12" s="192">
        <v>7</v>
      </c>
      <c r="AV12" s="167">
        <v>7</v>
      </c>
      <c r="AW12" s="168">
        <v>7</v>
      </c>
      <c r="AX12" s="168">
        <v>6</v>
      </c>
      <c r="AY12" s="168">
        <v>0</v>
      </c>
      <c r="AZ12" s="168">
        <v>0</v>
      </c>
      <c r="BA12" s="192">
        <v>0</v>
      </c>
    </row>
    <row r="13" spans="1:54">
      <c r="A13" s="312" t="s">
        <v>391</v>
      </c>
      <c r="B13" s="167">
        <v>9</v>
      </c>
      <c r="C13" s="168">
        <v>9</v>
      </c>
      <c r="D13" s="212">
        <v>70129.799999999988</v>
      </c>
      <c r="E13" s="167">
        <v>23</v>
      </c>
      <c r="F13" s="403">
        <v>70129.799999999988</v>
      </c>
      <c r="G13" s="169">
        <v>24</v>
      </c>
      <c r="H13" s="168">
        <v>9</v>
      </c>
      <c r="I13" s="168">
        <v>9</v>
      </c>
      <c r="J13" s="168">
        <v>4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7</v>
      </c>
      <c r="AE13" s="168">
        <v>2</v>
      </c>
      <c r="AF13" s="168">
        <v>0</v>
      </c>
      <c r="AG13" s="191">
        <v>7</v>
      </c>
      <c r="AH13" s="168">
        <v>0</v>
      </c>
      <c r="AI13" s="192">
        <v>2</v>
      </c>
      <c r="AJ13" s="190">
        <v>11</v>
      </c>
      <c r="AK13" s="168">
        <v>0</v>
      </c>
      <c r="AL13" s="168">
        <v>11</v>
      </c>
      <c r="AM13" s="168">
        <v>5</v>
      </c>
      <c r="AN13" s="190">
        <v>0</v>
      </c>
      <c r="AO13" s="168">
        <v>0</v>
      </c>
      <c r="AP13" s="168">
        <v>0</v>
      </c>
      <c r="AQ13" s="168">
        <v>0</v>
      </c>
      <c r="AR13" s="191">
        <v>0</v>
      </c>
      <c r="AS13" s="167">
        <v>0</v>
      </c>
      <c r="AT13" s="168">
        <v>0</v>
      </c>
      <c r="AU13" s="192">
        <v>11</v>
      </c>
      <c r="AV13" s="167">
        <v>9</v>
      </c>
      <c r="AW13" s="168">
        <v>9</v>
      </c>
      <c r="AX13" s="168">
        <v>4</v>
      </c>
      <c r="AY13" s="168">
        <v>0</v>
      </c>
      <c r="AZ13" s="168">
        <v>0</v>
      </c>
      <c r="BA13" s="192">
        <v>0</v>
      </c>
    </row>
    <row r="14" spans="1:54">
      <c r="A14" s="312" t="s">
        <v>392</v>
      </c>
      <c r="B14" s="167">
        <v>5</v>
      </c>
      <c r="C14" s="168">
        <v>1</v>
      </c>
      <c r="D14" s="212">
        <v>35909.89</v>
      </c>
      <c r="E14" s="167">
        <v>10</v>
      </c>
      <c r="F14" s="403">
        <v>35909.89</v>
      </c>
      <c r="G14" s="169">
        <v>12</v>
      </c>
      <c r="H14" s="168">
        <v>5</v>
      </c>
      <c r="I14" s="168">
        <v>5</v>
      </c>
      <c r="J14" s="168">
        <v>4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3</v>
      </c>
      <c r="AE14" s="168">
        <v>2</v>
      </c>
      <c r="AF14" s="168">
        <v>0</v>
      </c>
      <c r="AG14" s="191">
        <v>5</v>
      </c>
      <c r="AH14" s="168">
        <v>0</v>
      </c>
      <c r="AI14" s="192">
        <v>0</v>
      </c>
      <c r="AJ14" s="190">
        <v>6</v>
      </c>
      <c r="AK14" s="168">
        <v>0</v>
      </c>
      <c r="AL14" s="168">
        <v>6</v>
      </c>
      <c r="AM14" s="168">
        <v>6</v>
      </c>
      <c r="AN14" s="190">
        <v>0</v>
      </c>
      <c r="AO14" s="168">
        <v>0</v>
      </c>
      <c r="AP14" s="168">
        <v>0</v>
      </c>
      <c r="AQ14" s="168">
        <v>6</v>
      </c>
      <c r="AR14" s="191">
        <v>0</v>
      </c>
      <c r="AS14" s="167">
        <v>0</v>
      </c>
      <c r="AT14" s="168">
        <v>6</v>
      </c>
      <c r="AU14" s="192">
        <v>0</v>
      </c>
      <c r="AV14" s="167">
        <v>5</v>
      </c>
      <c r="AW14" s="168">
        <v>5</v>
      </c>
      <c r="AX14" s="168">
        <v>4</v>
      </c>
      <c r="AY14" s="168">
        <v>0</v>
      </c>
      <c r="AZ14" s="168">
        <v>0</v>
      </c>
      <c r="BA14" s="192">
        <v>0</v>
      </c>
    </row>
    <row r="15" spans="1:54">
      <c r="A15" s="312" t="s">
        <v>393</v>
      </c>
      <c r="B15" s="167">
        <v>10</v>
      </c>
      <c r="C15" s="168">
        <v>10</v>
      </c>
      <c r="D15" s="212">
        <v>62675.27</v>
      </c>
      <c r="E15" s="167">
        <v>32</v>
      </c>
      <c r="F15" s="403">
        <v>62675.469999999994</v>
      </c>
      <c r="G15" s="169">
        <v>23</v>
      </c>
      <c r="H15" s="168">
        <v>10</v>
      </c>
      <c r="I15" s="168">
        <v>10</v>
      </c>
      <c r="J15" s="168">
        <v>7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9</v>
      </c>
      <c r="AE15" s="168">
        <v>1</v>
      </c>
      <c r="AF15" s="168">
        <v>10</v>
      </c>
      <c r="AG15" s="191">
        <v>0</v>
      </c>
      <c r="AH15" s="168">
        <v>0</v>
      </c>
      <c r="AI15" s="192">
        <v>0</v>
      </c>
      <c r="AJ15" s="190">
        <v>9</v>
      </c>
      <c r="AK15" s="168">
        <v>0</v>
      </c>
      <c r="AL15" s="168">
        <v>9</v>
      </c>
      <c r="AM15" s="168">
        <v>6</v>
      </c>
      <c r="AN15" s="190">
        <v>0</v>
      </c>
      <c r="AO15" s="168">
        <v>0</v>
      </c>
      <c r="AP15" s="168">
        <v>0</v>
      </c>
      <c r="AQ15" s="168">
        <v>0</v>
      </c>
      <c r="AR15" s="191">
        <v>0</v>
      </c>
      <c r="AS15" s="167">
        <v>0</v>
      </c>
      <c r="AT15" s="168">
        <v>8</v>
      </c>
      <c r="AU15" s="192">
        <v>0</v>
      </c>
      <c r="AV15" s="167">
        <v>10</v>
      </c>
      <c r="AW15" s="168">
        <v>10</v>
      </c>
      <c r="AX15" s="168">
        <v>7</v>
      </c>
      <c r="AY15" s="168">
        <v>0</v>
      </c>
      <c r="AZ15" s="168">
        <v>0</v>
      </c>
      <c r="BA15" s="192">
        <v>0</v>
      </c>
    </row>
    <row r="16" spans="1:54">
      <c r="A16" s="312" t="s">
        <v>394</v>
      </c>
      <c r="B16" s="167">
        <v>8</v>
      </c>
      <c r="C16" s="168">
        <v>8</v>
      </c>
      <c r="D16" s="212">
        <v>54847.539999999994</v>
      </c>
      <c r="E16" s="167">
        <v>13</v>
      </c>
      <c r="F16" s="403">
        <v>54847.539999999994</v>
      </c>
      <c r="G16" s="169">
        <v>24</v>
      </c>
      <c r="H16" s="168">
        <v>9</v>
      </c>
      <c r="I16" s="168">
        <v>9</v>
      </c>
      <c r="J16" s="168">
        <v>7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68">
        <v>9</v>
      </c>
      <c r="AE16" s="168">
        <v>0</v>
      </c>
      <c r="AF16" s="168">
        <v>7</v>
      </c>
      <c r="AG16" s="191">
        <v>2</v>
      </c>
      <c r="AH16" s="168">
        <v>0</v>
      </c>
      <c r="AI16" s="192">
        <v>0</v>
      </c>
      <c r="AJ16" s="190">
        <v>6</v>
      </c>
      <c r="AK16" s="168">
        <v>0</v>
      </c>
      <c r="AL16" s="168">
        <v>6</v>
      </c>
      <c r="AM16" s="168">
        <v>5</v>
      </c>
      <c r="AN16" s="190">
        <v>0</v>
      </c>
      <c r="AO16" s="168">
        <v>0</v>
      </c>
      <c r="AP16" s="168">
        <v>0</v>
      </c>
      <c r="AQ16" s="168">
        <v>0</v>
      </c>
      <c r="AR16" s="191">
        <v>0</v>
      </c>
      <c r="AS16" s="167">
        <v>0</v>
      </c>
      <c r="AT16" s="168">
        <v>6</v>
      </c>
      <c r="AU16" s="192">
        <v>0</v>
      </c>
      <c r="AV16" s="167">
        <v>8</v>
      </c>
      <c r="AW16" s="168">
        <v>8</v>
      </c>
      <c r="AX16" s="168">
        <v>7</v>
      </c>
      <c r="AY16" s="168">
        <v>0</v>
      </c>
      <c r="AZ16" s="168">
        <v>0</v>
      </c>
      <c r="BA16" s="192">
        <v>0</v>
      </c>
    </row>
    <row r="17" spans="1:53" ht="13.5">
      <c r="A17" s="316" t="s">
        <v>395</v>
      </c>
      <c r="B17" s="171">
        <f>SUM(B9:B16)</f>
        <v>63</v>
      </c>
      <c r="C17" s="172">
        <f t="shared" ref="C17:BA17" si="0">SUM(C9:C16)</f>
        <v>59</v>
      </c>
      <c r="D17" s="213">
        <f t="shared" si="0"/>
        <v>495994.78</v>
      </c>
      <c r="E17" s="171">
        <f t="shared" si="0"/>
        <v>162</v>
      </c>
      <c r="F17" s="404">
        <f t="shared" si="0"/>
        <v>495994.98</v>
      </c>
      <c r="G17" s="173">
        <f t="shared" si="0"/>
        <v>167</v>
      </c>
      <c r="H17" s="172">
        <f t="shared" si="0"/>
        <v>64</v>
      </c>
      <c r="I17" s="172">
        <f t="shared" si="0"/>
        <v>64</v>
      </c>
      <c r="J17" s="172">
        <f t="shared" si="0"/>
        <v>47</v>
      </c>
      <c r="K17" s="172">
        <f t="shared" si="0"/>
        <v>0</v>
      </c>
      <c r="L17" s="172">
        <f t="shared" si="0"/>
        <v>0</v>
      </c>
      <c r="M17" s="172">
        <f t="shared" si="0"/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  <c r="R17" s="172">
        <f t="shared" si="0"/>
        <v>0</v>
      </c>
      <c r="S17" s="172">
        <f t="shared" si="0"/>
        <v>0</v>
      </c>
      <c r="T17" s="172">
        <f t="shared" si="0"/>
        <v>0</v>
      </c>
      <c r="U17" s="172">
        <f t="shared" si="0"/>
        <v>0</v>
      </c>
      <c r="V17" s="172">
        <f t="shared" si="0"/>
        <v>0</v>
      </c>
      <c r="W17" s="172">
        <f t="shared" si="0"/>
        <v>0</v>
      </c>
      <c r="X17" s="172">
        <f t="shared" si="0"/>
        <v>0</v>
      </c>
      <c r="Y17" s="172">
        <f t="shared" si="0"/>
        <v>0</v>
      </c>
      <c r="Z17" s="172">
        <f t="shared" si="0"/>
        <v>0</v>
      </c>
      <c r="AA17" s="172">
        <f t="shared" si="0"/>
        <v>0</v>
      </c>
      <c r="AB17" s="172">
        <f t="shared" si="0"/>
        <v>0</v>
      </c>
      <c r="AC17" s="172">
        <f t="shared" si="0"/>
        <v>5</v>
      </c>
      <c r="AD17" s="172">
        <f t="shared" si="0"/>
        <v>52</v>
      </c>
      <c r="AE17" s="172">
        <f t="shared" si="0"/>
        <v>7</v>
      </c>
      <c r="AF17" s="172">
        <f t="shared" si="0"/>
        <v>17</v>
      </c>
      <c r="AG17" s="194">
        <f t="shared" si="0"/>
        <v>27</v>
      </c>
      <c r="AH17" s="172">
        <f t="shared" si="0"/>
        <v>2</v>
      </c>
      <c r="AI17" s="195">
        <f t="shared" si="0"/>
        <v>18</v>
      </c>
      <c r="AJ17" s="193">
        <f t="shared" si="0"/>
        <v>70</v>
      </c>
      <c r="AK17" s="172">
        <f t="shared" si="0"/>
        <v>0</v>
      </c>
      <c r="AL17" s="172">
        <f t="shared" si="0"/>
        <v>70</v>
      </c>
      <c r="AM17" s="172">
        <f t="shared" si="0"/>
        <v>47</v>
      </c>
      <c r="AN17" s="193">
        <f t="shared" si="0"/>
        <v>0</v>
      </c>
      <c r="AO17" s="172">
        <f t="shared" si="0"/>
        <v>0</v>
      </c>
      <c r="AP17" s="172">
        <f t="shared" si="0"/>
        <v>0</v>
      </c>
      <c r="AQ17" s="172">
        <f t="shared" si="0"/>
        <v>6</v>
      </c>
      <c r="AR17" s="194">
        <f t="shared" si="0"/>
        <v>0</v>
      </c>
      <c r="AS17" s="171">
        <f t="shared" si="0"/>
        <v>0</v>
      </c>
      <c r="AT17" s="172">
        <f t="shared" si="0"/>
        <v>20</v>
      </c>
      <c r="AU17" s="195">
        <f t="shared" si="0"/>
        <v>49</v>
      </c>
      <c r="AV17" s="171">
        <f t="shared" si="0"/>
        <v>63</v>
      </c>
      <c r="AW17" s="172">
        <f t="shared" si="0"/>
        <v>63</v>
      </c>
      <c r="AX17" s="172">
        <f t="shared" si="0"/>
        <v>47</v>
      </c>
      <c r="AY17" s="172">
        <f t="shared" si="0"/>
        <v>0</v>
      </c>
      <c r="AZ17" s="172">
        <f t="shared" si="0"/>
        <v>0</v>
      </c>
      <c r="BA17" s="195">
        <f t="shared" si="0"/>
        <v>0</v>
      </c>
    </row>
    <row r="18" spans="1:53">
      <c r="A18" s="312" t="s">
        <v>396</v>
      </c>
      <c r="B18" s="167">
        <v>0</v>
      </c>
      <c r="C18" s="168">
        <v>0</v>
      </c>
      <c r="D18" s="212">
        <v>0</v>
      </c>
      <c r="E18" s="167">
        <v>0</v>
      </c>
      <c r="F18" s="403">
        <v>0</v>
      </c>
      <c r="G18" s="169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91">
        <v>0</v>
      </c>
      <c r="AH18" s="168">
        <v>0</v>
      </c>
      <c r="AI18" s="192">
        <v>0</v>
      </c>
      <c r="AJ18" s="190">
        <v>0</v>
      </c>
      <c r="AK18" s="168">
        <v>0</v>
      </c>
      <c r="AL18" s="168">
        <v>0</v>
      </c>
      <c r="AM18" s="168">
        <v>0</v>
      </c>
      <c r="AN18" s="190">
        <v>0</v>
      </c>
      <c r="AO18" s="168">
        <v>0</v>
      </c>
      <c r="AP18" s="168">
        <v>0</v>
      </c>
      <c r="AQ18" s="168">
        <v>0</v>
      </c>
      <c r="AR18" s="191">
        <v>0</v>
      </c>
      <c r="AS18" s="167">
        <v>0</v>
      </c>
      <c r="AT18" s="168">
        <v>0</v>
      </c>
      <c r="AU18" s="192">
        <v>0</v>
      </c>
      <c r="AV18" s="167">
        <v>0</v>
      </c>
      <c r="AW18" s="168">
        <v>0</v>
      </c>
      <c r="AX18" s="168">
        <v>0</v>
      </c>
      <c r="AY18" s="168">
        <v>0</v>
      </c>
      <c r="AZ18" s="168">
        <v>0</v>
      </c>
      <c r="BA18" s="192">
        <v>0</v>
      </c>
    </row>
    <row r="19" spans="1:53">
      <c r="A19" s="312" t="s">
        <v>397</v>
      </c>
      <c r="B19" s="167">
        <v>2</v>
      </c>
      <c r="C19" s="168">
        <v>2</v>
      </c>
      <c r="D19" s="212">
        <v>13760.4</v>
      </c>
      <c r="E19" s="167">
        <v>2</v>
      </c>
      <c r="F19" s="403">
        <v>12851.4</v>
      </c>
      <c r="G19" s="169">
        <v>24</v>
      </c>
      <c r="H19" s="168">
        <v>2</v>
      </c>
      <c r="I19" s="168">
        <v>2</v>
      </c>
      <c r="J19" s="168">
        <v>1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1</v>
      </c>
      <c r="AD19" s="168">
        <v>1</v>
      </c>
      <c r="AE19" s="168">
        <v>0</v>
      </c>
      <c r="AF19" s="168">
        <v>0</v>
      </c>
      <c r="AG19" s="191">
        <v>2</v>
      </c>
      <c r="AH19" s="168">
        <v>0</v>
      </c>
      <c r="AI19" s="192">
        <v>0</v>
      </c>
      <c r="AJ19" s="190">
        <v>0</v>
      </c>
      <c r="AK19" s="168">
        <v>0</v>
      </c>
      <c r="AL19" s="168">
        <v>0</v>
      </c>
      <c r="AM19" s="168">
        <v>0</v>
      </c>
      <c r="AN19" s="190">
        <v>0</v>
      </c>
      <c r="AO19" s="168">
        <v>0</v>
      </c>
      <c r="AP19" s="168">
        <v>0</v>
      </c>
      <c r="AQ19" s="168">
        <v>0</v>
      </c>
      <c r="AR19" s="191">
        <v>0</v>
      </c>
      <c r="AS19" s="167">
        <v>0</v>
      </c>
      <c r="AT19" s="168">
        <v>0</v>
      </c>
      <c r="AU19" s="192">
        <v>0</v>
      </c>
      <c r="AV19" s="167">
        <v>2</v>
      </c>
      <c r="AW19" s="168">
        <v>2</v>
      </c>
      <c r="AX19" s="168">
        <v>1</v>
      </c>
      <c r="AY19" s="168">
        <v>0</v>
      </c>
      <c r="AZ19" s="168">
        <v>0</v>
      </c>
      <c r="BA19" s="192">
        <v>0</v>
      </c>
    </row>
    <row r="20" spans="1:53">
      <c r="A20" s="312" t="s">
        <v>398</v>
      </c>
      <c r="B20" s="167">
        <v>0</v>
      </c>
      <c r="C20" s="168">
        <v>0</v>
      </c>
      <c r="D20" s="212">
        <v>0</v>
      </c>
      <c r="E20" s="167">
        <v>0</v>
      </c>
      <c r="F20" s="403">
        <v>0</v>
      </c>
      <c r="G20" s="169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91">
        <v>0</v>
      </c>
      <c r="AH20" s="168">
        <v>0</v>
      </c>
      <c r="AI20" s="192">
        <v>0</v>
      </c>
      <c r="AJ20" s="190">
        <v>0</v>
      </c>
      <c r="AK20" s="168">
        <v>0</v>
      </c>
      <c r="AL20" s="168">
        <v>0</v>
      </c>
      <c r="AM20" s="168">
        <v>0</v>
      </c>
      <c r="AN20" s="190">
        <v>0</v>
      </c>
      <c r="AO20" s="168">
        <v>0</v>
      </c>
      <c r="AP20" s="168">
        <v>0</v>
      </c>
      <c r="AQ20" s="168">
        <v>0</v>
      </c>
      <c r="AR20" s="191">
        <v>0</v>
      </c>
      <c r="AS20" s="167">
        <v>0</v>
      </c>
      <c r="AT20" s="168">
        <v>0</v>
      </c>
      <c r="AU20" s="192">
        <v>0</v>
      </c>
      <c r="AV20" s="167">
        <v>0</v>
      </c>
      <c r="AW20" s="168">
        <v>0</v>
      </c>
      <c r="AX20" s="168">
        <v>0</v>
      </c>
      <c r="AY20" s="168">
        <v>0</v>
      </c>
      <c r="AZ20" s="168">
        <v>0</v>
      </c>
      <c r="BA20" s="192">
        <v>0</v>
      </c>
    </row>
    <row r="21" spans="1:53">
      <c r="A21" s="312" t="s">
        <v>399</v>
      </c>
      <c r="B21" s="167">
        <v>5</v>
      </c>
      <c r="C21" s="168">
        <v>5</v>
      </c>
      <c r="D21" s="212">
        <v>40816.32</v>
      </c>
      <c r="E21" s="167">
        <v>14</v>
      </c>
      <c r="F21" s="403">
        <v>40816.32</v>
      </c>
      <c r="G21" s="169">
        <v>40</v>
      </c>
      <c r="H21" s="168">
        <v>5</v>
      </c>
      <c r="I21" s="168">
        <v>5</v>
      </c>
      <c r="J21" s="168">
        <v>2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1</v>
      </c>
      <c r="AD21" s="168">
        <v>2</v>
      </c>
      <c r="AE21" s="168">
        <v>2</v>
      </c>
      <c r="AF21" s="168">
        <v>3</v>
      </c>
      <c r="AG21" s="191">
        <v>2</v>
      </c>
      <c r="AH21" s="168">
        <v>0</v>
      </c>
      <c r="AI21" s="192">
        <v>0</v>
      </c>
      <c r="AJ21" s="190">
        <v>5</v>
      </c>
      <c r="AK21" s="168">
        <v>1</v>
      </c>
      <c r="AL21" s="168">
        <v>5</v>
      </c>
      <c r="AM21" s="168">
        <v>3</v>
      </c>
      <c r="AN21" s="190">
        <v>0</v>
      </c>
      <c r="AO21" s="168">
        <v>0</v>
      </c>
      <c r="AP21" s="168">
        <v>0</v>
      </c>
      <c r="AQ21" s="168">
        <v>0</v>
      </c>
      <c r="AR21" s="191">
        <v>0</v>
      </c>
      <c r="AS21" s="167">
        <v>0</v>
      </c>
      <c r="AT21" s="168">
        <v>0</v>
      </c>
      <c r="AU21" s="192">
        <v>0</v>
      </c>
      <c r="AV21" s="167">
        <v>5</v>
      </c>
      <c r="AW21" s="168">
        <v>5</v>
      </c>
      <c r="AX21" s="168">
        <v>2</v>
      </c>
      <c r="AY21" s="168">
        <v>0</v>
      </c>
      <c r="AZ21" s="168">
        <v>0</v>
      </c>
      <c r="BA21" s="192">
        <v>0</v>
      </c>
    </row>
    <row r="22" spans="1:53">
      <c r="A22" s="312" t="s">
        <v>400</v>
      </c>
      <c r="B22" s="167">
        <v>7</v>
      </c>
      <c r="C22" s="168">
        <v>7</v>
      </c>
      <c r="D22" s="212">
        <v>45505.8</v>
      </c>
      <c r="E22" s="167">
        <v>9</v>
      </c>
      <c r="F22" s="403">
        <v>39832.68</v>
      </c>
      <c r="G22" s="169">
        <v>24</v>
      </c>
      <c r="H22" s="168">
        <v>6</v>
      </c>
      <c r="I22" s="168">
        <v>5</v>
      </c>
      <c r="J22" s="168">
        <v>3</v>
      </c>
      <c r="K22" s="168">
        <v>1</v>
      </c>
      <c r="L22" s="168">
        <v>1</v>
      </c>
      <c r="M22" s="168">
        <v>1</v>
      </c>
      <c r="N22" s="168">
        <v>0</v>
      </c>
      <c r="O22" s="168">
        <v>1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68">
        <v>5</v>
      </c>
      <c r="AE22" s="168">
        <v>1</v>
      </c>
      <c r="AF22" s="168">
        <v>2</v>
      </c>
      <c r="AG22" s="191">
        <v>4</v>
      </c>
      <c r="AH22" s="168">
        <v>0</v>
      </c>
      <c r="AI22" s="192">
        <v>0</v>
      </c>
      <c r="AJ22" s="190">
        <v>5</v>
      </c>
      <c r="AK22" s="168">
        <v>3</v>
      </c>
      <c r="AL22" s="168">
        <v>3</v>
      </c>
      <c r="AM22" s="168">
        <v>3</v>
      </c>
      <c r="AN22" s="190">
        <v>2</v>
      </c>
      <c r="AO22" s="168">
        <v>1</v>
      </c>
      <c r="AP22" s="168">
        <v>1</v>
      </c>
      <c r="AQ22" s="168">
        <v>1</v>
      </c>
      <c r="AR22" s="191">
        <v>1</v>
      </c>
      <c r="AS22" s="167">
        <v>0</v>
      </c>
      <c r="AT22" s="168">
        <v>0</v>
      </c>
      <c r="AU22" s="192">
        <v>0</v>
      </c>
      <c r="AV22" s="167">
        <v>5</v>
      </c>
      <c r="AW22" s="168">
        <v>4</v>
      </c>
      <c r="AX22" s="168">
        <v>2</v>
      </c>
      <c r="AY22" s="168">
        <v>1</v>
      </c>
      <c r="AZ22" s="168">
        <v>1</v>
      </c>
      <c r="BA22" s="192">
        <v>1</v>
      </c>
    </row>
    <row r="23" spans="1:53">
      <c r="A23" s="312" t="s">
        <v>401</v>
      </c>
      <c r="B23" s="167">
        <v>5</v>
      </c>
      <c r="C23" s="168">
        <v>5</v>
      </c>
      <c r="D23" s="212">
        <v>45505.8</v>
      </c>
      <c r="E23" s="167">
        <v>16</v>
      </c>
      <c r="F23" s="403">
        <v>45505.8</v>
      </c>
      <c r="G23" s="169">
        <v>12</v>
      </c>
      <c r="H23" s="168">
        <v>5</v>
      </c>
      <c r="I23" s="168">
        <v>5</v>
      </c>
      <c r="J23" s="168">
        <v>3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5</v>
      </c>
      <c r="AE23" s="168">
        <v>0</v>
      </c>
      <c r="AF23" s="168">
        <v>4</v>
      </c>
      <c r="AG23" s="191">
        <v>1</v>
      </c>
      <c r="AH23" s="168">
        <v>0</v>
      </c>
      <c r="AI23" s="192">
        <v>0</v>
      </c>
      <c r="AJ23" s="190">
        <v>4</v>
      </c>
      <c r="AK23" s="168">
        <v>1</v>
      </c>
      <c r="AL23" s="168">
        <v>4</v>
      </c>
      <c r="AM23" s="168">
        <v>2</v>
      </c>
      <c r="AN23" s="190">
        <v>0</v>
      </c>
      <c r="AO23" s="168">
        <v>0</v>
      </c>
      <c r="AP23" s="168">
        <v>0</v>
      </c>
      <c r="AQ23" s="168">
        <v>4</v>
      </c>
      <c r="AR23" s="191">
        <v>0</v>
      </c>
      <c r="AS23" s="167">
        <v>0</v>
      </c>
      <c r="AT23" s="168">
        <v>0</v>
      </c>
      <c r="AU23" s="192">
        <v>0</v>
      </c>
      <c r="AV23" s="167">
        <v>4</v>
      </c>
      <c r="AW23" s="168">
        <v>4</v>
      </c>
      <c r="AX23" s="168">
        <v>3</v>
      </c>
      <c r="AY23" s="168">
        <v>0</v>
      </c>
      <c r="AZ23" s="168">
        <v>0</v>
      </c>
      <c r="BA23" s="192">
        <v>0</v>
      </c>
    </row>
    <row r="24" spans="1:53">
      <c r="A24" s="312" t="s">
        <v>402</v>
      </c>
      <c r="B24" s="167">
        <v>10</v>
      </c>
      <c r="C24" s="168">
        <v>10</v>
      </c>
      <c r="D24" s="212">
        <v>63852.78</v>
      </c>
      <c r="E24" s="167">
        <v>20</v>
      </c>
      <c r="F24" s="403">
        <v>63852.78</v>
      </c>
      <c r="G24" s="169">
        <v>12</v>
      </c>
      <c r="H24" s="168">
        <v>10</v>
      </c>
      <c r="I24" s="168">
        <v>10</v>
      </c>
      <c r="J24" s="168">
        <v>10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8</v>
      </c>
      <c r="AE24" s="168">
        <v>2</v>
      </c>
      <c r="AF24" s="168">
        <v>5</v>
      </c>
      <c r="AG24" s="191">
        <v>4</v>
      </c>
      <c r="AH24" s="168">
        <v>0</v>
      </c>
      <c r="AI24" s="192">
        <v>1</v>
      </c>
      <c r="AJ24" s="190">
        <v>12</v>
      </c>
      <c r="AK24" s="168">
        <v>0</v>
      </c>
      <c r="AL24" s="168">
        <v>12</v>
      </c>
      <c r="AM24" s="168">
        <v>10</v>
      </c>
      <c r="AN24" s="190">
        <v>0</v>
      </c>
      <c r="AO24" s="168">
        <v>0</v>
      </c>
      <c r="AP24" s="168">
        <v>0</v>
      </c>
      <c r="AQ24" s="168">
        <v>12</v>
      </c>
      <c r="AR24" s="191">
        <v>0</v>
      </c>
      <c r="AS24" s="167">
        <v>10</v>
      </c>
      <c r="AT24" s="168">
        <v>0</v>
      </c>
      <c r="AU24" s="192">
        <v>0</v>
      </c>
      <c r="AV24" s="167">
        <v>10</v>
      </c>
      <c r="AW24" s="168">
        <v>10</v>
      </c>
      <c r="AX24" s="168">
        <v>10</v>
      </c>
      <c r="AY24" s="168">
        <v>0</v>
      </c>
      <c r="AZ24" s="168">
        <v>0</v>
      </c>
      <c r="BA24" s="192">
        <v>0</v>
      </c>
    </row>
    <row r="25" spans="1:53" ht="13.5">
      <c r="A25" s="316" t="s">
        <v>403</v>
      </c>
      <c r="B25" s="171">
        <f>SUM(B18:B24)</f>
        <v>29</v>
      </c>
      <c r="C25" s="172">
        <f t="shared" ref="C25:BA25" si="1">SUM(C18:C24)</f>
        <v>29</v>
      </c>
      <c r="D25" s="213">
        <f t="shared" si="1"/>
        <v>209441.1</v>
      </c>
      <c r="E25" s="171">
        <f t="shared" si="1"/>
        <v>61</v>
      </c>
      <c r="F25" s="404">
        <f t="shared" si="1"/>
        <v>202858.98</v>
      </c>
      <c r="G25" s="173">
        <f t="shared" si="1"/>
        <v>112</v>
      </c>
      <c r="H25" s="172">
        <f t="shared" si="1"/>
        <v>28</v>
      </c>
      <c r="I25" s="172">
        <f t="shared" si="1"/>
        <v>27</v>
      </c>
      <c r="J25" s="172">
        <f t="shared" si="1"/>
        <v>19</v>
      </c>
      <c r="K25" s="172">
        <f t="shared" si="1"/>
        <v>1</v>
      </c>
      <c r="L25" s="172">
        <f t="shared" si="1"/>
        <v>1</v>
      </c>
      <c r="M25" s="172">
        <f t="shared" si="1"/>
        <v>1</v>
      </c>
      <c r="N25" s="172">
        <f t="shared" si="1"/>
        <v>0</v>
      </c>
      <c r="O25" s="172">
        <f t="shared" si="1"/>
        <v>1</v>
      </c>
      <c r="P25" s="172">
        <f t="shared" si="1"/>
        <v>0</v>
      </c>
      <c r="Q25" s="172">
        <f t="shared" si="1"/>
        <v>0</v>
      </c>
      <c r="R25" s="172">
        <f t="shared" si="1"/>
        <v>0</v>
      </c>
      <c r="S25" s="172">
        <f t="shared" si="1"/>
        <v>0</v>
      </c>
      <c r="T25" s="172">
        <f t="shared" si="1"/>
        <v>0</v>
      </c>
      <c r="U25" s="172">
        <f t="shared" si="1"/>
        <v>0</v>
      </c>
      <c r="V25" s="172">
        <f t="shared" si="1"/>
        <v>0</v>
      </c>
      <c r="W25" s="172">
        <f t="shared" si="1"/>
        <v>0</v>
      </c>
      <c r="X25" s="172">
        <f t="shared" si="1"/>
        <v>0</v>
      </c>
      <c r="Y25" s="172">
        <f t="shared" si="1"/>
        <v>0</v>
      </c>
      <c r="Z25" s="172">
        <f t="shared" si="1"/>
        <v>0</v>
      </c>
      <c r="AA25" s="172">
        <f t="shared" si="1"/>
        <v>0</v>
      </c>
      <c r="AB25" s="172">
        <f t="shared" si="1"/>
        <v>0</v>
      </c>
      <c r="AC25" s="172">
        <f t="shared" si="1"/>
        <v>2</v>
      </c>
      <c r="AD25" s="172">
        <f t="shared" si="1"/>
        <v>21</v>
      </c>
      <c r="AE25" s="172">
        <f t="shared" si="1"/>
        <v>5</v>
      </c>
      <c r="AF25" s="172">
        <f t="shared" si="1"/>
        <v>14</v>
      </c>
      <c r="AG25" s="194">
        <f t="shared" si="1"/>
        <v>13</v>
      </c>
      <c r="AH25" s="172">
        <f t="shared" si="1"/>
        <v>0</v>
      </c>
      <c r="AI25" s="195">
        <f t="shared" si="1"/>
        <v>1</v>
      </c>
      <c r="AJ25" s="193">
        <f t="shared" si="1"/>
        <v>26</v>
      </c>
      <c r="AK25" s="172">
        <f t="shared" si="1"/>
        <v>5</v>
      </c>
      <c r="AL25" s="172">
        <f t="shared" si="1"/>
        <v>24</v>
      </c>
      <c r="AM25" s="172">
        <f t="shared" si="1"/>
        <v>18</v>
      </c>
      <c r="AN25" s="193">
        <f t="shared" si="1"/>
        <v>2</v>
      </c>
      <c r="AO25" s="172">
        <f t="shared" si="1"/>
        <v>1</v>
      </c>
      <c r="AP25" s="172">
        <f t="shared" si="1"/>
        <v>1</v>
      </c>
      <c r="AQ25" s="172">
        <f t="shared" si="1"/>
        <v>17</v>
      </c>
      <c r="AR25" s="194">
        <f t="shared" si="1"/>
        <v>1</v>
      </c>
      <c r="AS25" s="171">
        <f t="shared" si="1"/>
        <v>10</v>
      </c>
      <c r="AT25" s="172">
        <f t="shared" si="1"/>
        <v>0</v>
      </c>
      <c r="AU25" s="195">
        <f t="shared" si="1"/>
        <v>0</v>
      </c>
      <c r="AV25" s="171">
        <f t="shared" si="1"/>
        <v>26</v>
      </c>
      <c r="AW25" s="172">
        <f t="shared" si="1"/>
        <v>25</v>
      </c>
      <c r="AX25" s="172">
        <f t="shared" si="1"/>
        <v>18</v>
      </c>
      <c r="AY25" s="172">
        <f t="shared" si="1"/>
        <v>1</v>
      </c>
      <c r="AZ25" s="172">
        <f t="shared" si="1"/>
        <v>1</v>
      </c>
      <c r="BA25" s="195">
        <f t="shared" si="1"/>
        <v>1</v>
      </c>
    </row>
    <row r="26" spans="1:53">
      <c r="A26" s="312" t="s">
        <v>404</v>
      </c>
      <c r="B26" s="167">
        <v>0</v>
      </c>
      <c r="C26" s="168">
        <v>0</v>
      </c>
      <c r="D26" s="212">
        <v>0</v>
      </c>
      <c r="E26" s="167">
        <v>0</v>
      </c>
      <c r="F26" s="403">
        <v>0</v>
      </c>
      <c r="G26" s="169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91">
        <v>0</v>
      </c>
      <c r="AH26" s="168">
        <v>0</v>
      </c>
      <c r="AI26" s="192">
        <v>0</v>
      </c>
      <c r="AJ26" s="190">
        <v>0</v>
      </c>
      <c r="AK26" s="168">
        <v>0</v>
      </c>
      <c r="AL26" s="168">
        <v>0</v>
      </c>
      <c r="AM26" s="168">
        <v>0</v>
      </c>
      <c r="AN26" s="190">
        <v>0</v>
      </c>
      <c r="AO26" s="168">
        <v>0</v>
      </c>
      <c r="AP26" s="168">
        <v>0</v>
      </c>
      <c r="AQ26" s="168">
        <v>0</v>
      </c>
      <c r="AR26" s="191">
        <v>0</v>
      </c>
      <c r="AS26" s="167">
        <v>0</v>
      </c>
      <c r="AT26" s="168">
        <v>0</v>
      </c>
      <c r="AU26" s="192">
        <v>0</v>
      </c>
      <c r="AV26" s="167">
        <v>0</v>
      </c>
      <c r="AW26" s="168">
        <v>0</v>
      </c>
      <c r="AX26" s="168">
        <v>0</v>
      </c>
      <c r="AY26" s="168">
        <v>0</v>
      </c>
      <c r="AZ26" s="168">
        <v>0</v>
      </c>
      <c r="BA26" s="192">
        <v>0</v>
      </c>
    </row>
    <row r="27" spans="1:53">
      <c r="A27" s="312" t="s">
        <v>405</v>
      </c>
      <c r="B27" s="167">
        <v>1</v>
      </c>
      <c r="C27" s="168">
        <v>1</v>
      </c>
      <c r="D27" s="212">
        <v>5009.28</v>
      </c>
      <c r="E27" s="167">
        <v>2</v>
      </c>
      <c r="F27" s="403">
        <v>9867.36</v>
      </c>
      <c r="G27" s="169">
        <v>12</v>
      </c>
      <c r="H27" s="168">
        <v>2</v>
      </c>
      <c r="I27" s="168">
        <v>2</v>
      </c>
      <c r="J27" s="168">
        <v>2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2</v>
      </c>
      <c r="AE27" s="168">
        <v>0</v>
      </c>
      <c r="AF27" s="168">
        <v>0</v>
      </c>
      <c r="AG27" s="191">
        <v>2</v>
      </c>
      <c r="AH27" s="168">
        <v>0</v>
      </c>
      <c r="AI27" s="192">
        <v>0</v>
      </c>
      <c r="AJ27" s="190">
        <v>1</v>
      </c>
      <c r="AK27" s="168">
        <v>0</v>
      </c>
      <c r="AL27" s="168">
        <v>1</v>
      </c>
      <c r="AM27" s="168">
        <v>1</v>
      </c>
      <c r="AN27" s="190">
        <v>0</v>
      </c>
      <c r="AO27" s="168">
        <v>0</v>
      </c>
      <c r="AP27" s="168">
        <v>0</v>
      </c>
      <c r="AQ27" s="168">
        <v>0</v>
      </c>
      <c r="AR27" s="191">
        <v>0</v>
      </c>
      <c r="AS27" s="167">
        <v>1</v>
      </c>
      <c r="AT27" s="168">
        <v>0</v>
      </c>
      <c r="AU27" s="192">
        <v>0</v>
      </c>
      <c r="AV27" s="167">
        <v>1</v>
      </c>
      <c r="AW27" s="168">
        <v>1</v>
      </c>
      <c r="AX27" s="168">
        <v>1</v>
      </c>
      <c r="AY27" s="168">
        <v>0</v>
      </c>
      <c r="AZ27" s="168">
        <v>0</v>
      </c>
      <c r="BA27" s="192">
        <v>0</v>
      </c>
    </row>
    <row r="28" spans="1:53">
      <c r="A28" s="312" t="s">
        <v>406</v>
      </c>
      <c r="B28" s="167">
        <v>0</v>
      </c>
      <c r="C28" s="168">
        <v>0</v>
      </c>
      <c r="D28" s="212">
        <v>0</v>
      </c>
      <c r="E28" s="167">
        <v>0</v>
      </c>
      <c r="F28" s="403">
        <v>0</v>
      </c>
      <c r="G28" s="169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91">
        <v>0</v>
      </c>
      <c r="AH28" s="168">
        <v>0</v>
      </c>
      <c r="AI28" s="192">
        <v>0</v>
      </c>
      <c r="AJ28" s="190">
        <v>0</v>
      </c>
      <c r="AK28" s="168">
        <v>0</v>
      </c>
      <c r="AL28" s="168">
        <v>0</v>
      </c>
      <c r="AM28" s="168">
        <v>0</v>
      </c>
      <c r="AN28" s="190">
        <v>0</v>
      </c>
      <c r="AO28" s="168">
        <v>0</v>
      </c>
      <c r="AP28" s="168">
        <v>0</v>
      </c>
      <c r="AQ28" s="168">
        <v>0</v>
      </c>
      <c r="AR28" s="191">
        <v>0</v>
      </c>
      <c r="AS28" s="167">
        <v>0</v>
      </c>
      <c r="AT28" s="168">
        <v>0</v>
      </c>
      <c r="AU28" s="192">
        <v>0</v>
      </c>
      <c r="AV28" s="167">
        <v>0</v>
      </c>
      <c r="AW28" s="168">
        <v>0</v>
      </c>
      <c r="AX28" s="168">
        <v>0</v>
      </c>
      <c r="AY28" s="168">
        <v>0</v>
      </c>
      <c r="AZ28" s="168">
        <v>0</v>
      </c>
      <c r="BA28" s="192">
        <v>0</v>
      </c>
    </row>
    <row r="29" spans="1:53">
      <c r="A29" s="312" t="s">
        <v>407</v>
      </c>
      <c r="B29" s="167">
        <v>0</v>
      </c>
      <c r="C29" s="168">
        <v>0</v>
      </c>
      <c r="D29" s="212">
        <v>0</v>
      </c>
      <c r="E29" s="167">
        <v>0</v>
      </c>
      <c r="F29" s="403">
        <v>0</v>
      </c>
      <c r="G29" s="169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68">
        <v>0</v>
      </c>
      <c r="AE29" s="168">
        <v>0</v>
      </c>
      <c r="AF29" s="168">
        <v>0</v>
      </c>
      <c r="AG29" s="191">
        <v>0</v>
      </c>
      <c r="AH29" s="168">
        <v>0</v>
      </c>
      <c r="AI29" s="192">
        <v>0</v>
      </c>
      <c r="AJ29" s="190">
        <v>0</v>
      </c>
      <c r="AK29" s="168">
        <v>0</v>
      </c>
      <c r="AL29" s="168">
        <v>0</v>
      </c>
      <c r="AM29" s="168">
        <v>0</v>
      </c>
      <c r="AN29" s="190">
        <v>0</v>
      </c>
      <c r="AO29" s="168">
        <v>0</v>
      </c>
      <c r="AP29" s="168">
        <v>0</v>
      </c>
      <c r="AQ29" s="168">
        <v>0</v>
      </c>
      <c r="AR29" s="191">
        <v>0</v>
      </c>
      <c r="AS29" s="167">
        <v>0</v>
      </c>
      <c r="AT29" s="168">
        <v>0</v>
      </c>
      <c r="AU29" s="192">
        <v>0</v>
      </c>
      <c r="AV29" s="167">
        <v>0</v>
      </c>
      <c r="AW29" s="168">
        <v>0</v>
      </c>
      <c r="AX29" s="168">
        <v>0</v>
      </c>
      <c r="AY29" s="168">
        <v>0</v>
      </c>
      <c r="AZ29" s="168">
        <v>0</v>
      </c>
      <c r="BA29" s="192">
        <v>0</v>
      </c>
    </row>
    <row r="30" spans="1:53">
      <c r="A30" s="312" t="s">
        <v>408</v>
      </c>
      <c r="B30" s="167">
        <v>0</v>
      </c>
      <c r="C30" s="168">
        <v>0</v>
      </c>
      <c r="D30" s="212">
        <v>0</v>
      </c>
      <c r="E30" s="167">
        <v>0</v>
      </c>
      <c r="F30" s="403">
        <v>0</v>
      </c>
      <c r="G30" s="169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91">
        <v>0</v>
      </c>
      <c r="AH30" s="168">
        <v>0</v>
      </c>
      <c r="AI30" s="192">
        <v>0</v>
      </c>
      <c r="AJ30" s="190">
        <v>0</v>
      </c>
      <c r="AK30" s="168">
        <v>0</v>
      </c>
      <c r="AL30" s="168">
        <v>0</v>
      </c>
      <c r="AM30" s="168">
        <v>0</v>
      </c>
      <c r="AN30" s="190">
        <v>0</v>
      </c>
      <c r="AO30" s="168">
        <v>0</v>
      </c>
      <c r="AP30" s="168">
        <v>0</v>
      </c>
      <c r="AQ30" s="168">
        <v>0</v>
      </c>
      <c r="AR30" s="191">
        <v>0</v>
      </c>
      <c r="AS30" s="167">
        <v>0</v>
      </c>
      <c r="AT30" s="168">
        <v>0</v>
      </c>
      <c r="AU30" s="192">
        <v>0</v>
      </c>
      <c r="AV30" s="167">
        <v>0</v>
      </c>
      <c r="AW30" s="168">
        <v>0</v>
      </c>
      <c r="AX30" s="168">
        <v>0</v>
      </c>
      <c r="AY30" s="168">
        <v>0</v>
      </c>
      <c r="AZ30" s="168">
        <v>0</v>
      </c>
      <c r="BA30" s="192">
        <v>0</v>
      </c>
    </row>
    <row r="31" spans="1:53">
      <c r="A31" s="312" t="s">
        <v>409</v>
      </c>
      <c r="B31" s="167">
        <v>0</v>
      </c>
      <c r="C31" s="168">
        <v>0</v>
      </c>
      <c r="D31" s="212">
        <v>0</v>
      </c>
      <c r="E31" s="167">
        <v>0</v>
      </c>
      <c r="F31" s="403">
        <v>0</v>
      </c>
      <c r="G31" s="169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91">
        <v>0</v>
      </c>
      <c r="AH31" s="168">
        <v>0</v>
      </c>
      <c r="AI31" s="192">
        <v>0</v>
      </c>
      <c r="AJ31" s="190">
        <v>0</v>
      </c>
      <c r="AK31" s="168">
        <v>0</v>
      </c>
      <c r="AL31" s="168">
        <v>0</v>
      </c>
      <c r="AM31" s="168">
        <v>0</v>
      </c>
      <c r="AN31" s="190">
        <v>0</v>
      </c>
      <c r="AO31" s="168">
        <v>0</v>
      </c>
      <c r="AP31" s="168">
        <v>0</v>
      </c>
      <c r="AQ31" s="168">
        <v>0</v>
      </c>
      <c r="AR31" s="191">
        <v>0</v>
      </c>
      <c r="AS31" s="167">
        <v>0</v>
      </c>
      <c r="AT31" s="168">
        <v>0</v>
      </c>
      <c r="AU31" s="192">
        <v>0</v>
      </c>
      <c r="AV31" s="167">
        <v>0</v>
      </c>
      <c r="AW31" s="168">
        <v>0</v>
      </c>
      <c r="AX31" s="168">
        <v>0</v>
      </c>
      <c r="AY31" s="168">
        <v>0</v>
      </c>
      <c r="AZ31" s="168">
        <v>0</v>
      </c>
      <c r="BA31" s="192">
        <v>0</v>
      </c>
    </row>
    <row r="32" spans="1:53">
      <c r="A32" s="312" t="s">
        <v>410</v>
      </c>
      <c r="B32" s="167">
        <v>156</v>
      </c>
      <c r="C32" s="168">
        <v>0</v>
      </c>
      <c r="D32" s="212">
        <v>1114892.25</v>
      </c>
      <c r="E32" s="167">
        <v>188</v>
      </c>
      <c r="F32" s="403">
        <v>926006.30999999994</v>
      </c>
      <c r="G32" s="169">
        <v>24</v>
      </c>
      <c r="H32" s="168">
        <v>144</v>
      </c>
      <c r="I32" s="168">
        <v>144</v>
      </c>
      <c r="J32" s="168">
        <v>80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9</v>
      </c>
      <c r="AD32" s="168">
        <v>120</v>
      </c>
      <c r="AE32" s="168">
        <v>15</v>
      </c>
      <c r="AF32" s="168">
        <v>16</v>
      </c>
      <c r="AG32" s="191">
        <v>112</v>
      </c>
      <c r="AH32" s="168">
        <v>0</v>
      </c>
      <c r="AI32" s="192">
        <v>16</v>
      </c>
      <c r="AJ32" s="190">
        <v>56</v>
      </c>
      <c r="AK32" s="168">
        <v>0</v>
      </c>
      <c r="AL32" s="168">
        <v>56</v>
      </c>
      <c r="AM32" s="168">
        <v>30</v>
      </c>
      <c r="AN32" s="190">
        <v>0</v>
      </c>
      <c r="AO32" s="168">
        <v>0</v>
      </c>
      <c r="AP32" s="168">
        <v>0</v>
      </c>
      <c r="AQ32" s="168">
        <v>56</v>
      </c>
      <c r="AR32" s="191">
        <v>0</v>
      </c>
      <c r="AS32" s="167">
        <v>56</v>
      </c>
      <c r="AT32" s="168">
        <v>33</v>
      </c>
      <c r="AU32" s="192">
        <v>23</v>
      </c>
      <c r="AV32" s="167">
        <v>144</v>
      </c>
      <c r="AW32" s="168">
        <v>144</v>
      </c>
      <c r="AX32" s="168">
        <v>80</v>
      </c>
      <c r="AY32" s="168">
        <v>0</v>
      </c>
      <c r="AZ32" s="168">
        <v>0</v>
      </c>
      <c r="BA32" s="192">
        <v>0</v>
      </c>
    </row>
    <row r="33" spans="1:53">
      <c r="A33" s="312" t="s">
        <v>411</v>
      </c>
      <c r="B33" s="167">
        <v>0</v>
      </c>
      <c r="C33" s="168">
        <v>0</v>
      </c>
      <c r="D33" s="212">
        <v>0</v>
      </c>
      <c r="E33" s="167">
        <v>0</v>
      </c>
      <c r="F33" s="403">
        <v>0</v>
      </c>
      <c r="G33" s="169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68">
        <v>0</v>
      </c>
      <c r="AE33" s="168">
        <v>0</v>
      </c>
      <c r="AF33" s="168">
        <v>0</v>
      </c>
      <c r="AG33" s="191">
        <v>0</v>
      </c>
      <c r="AH33" s="168">
        <v>0</v>
      </c>
      <c r="AI33" s="192">
        <v>0</v>
      </c>
      <c r="AJ33" s="190">
        <v>0</v>
      </c>
      <c r="AK33" s="168">
        <v>0</v>
      </c>
      <c r="AL33" s="168">
        <v>0</v>
      </c>
      <c r="AM33" s="168">
        <v>0</v>
      </c>
      <c r="AN33" s="190">
        <v>0</v>
      </c>
      <c r="AO33" s="168">
        <v>0</v>
      </c>
      <c r="AP33" s="168">
        <v>0</v>
      </c>
      <c r="AQ33" s="168">
        <v>0</v>
      </c>
      <c r="AR33" s="191">
        <v>0</v>
      </c>
      <c r="AS33" s="167">
        <v>0</v>
      </c>
      <c r="AT33" s="168">
        <v>0</v>
      </c>
      <c r="AU33" s="192">
        <v>0</v>
      </c>
      <c r="AV33" s="167">
        <v>0</v>
      </c>
      <c r="AW33" s="168">
        <v>0</v>
      </c>
      <c r="AX33" s="168">
        <v>0</v>
      </c>
      <c r="AY33" s="168">
        <v>0</v>
      </c>
      <c r="AZ33" s="168">
        <v>0</v>
      </c>
      <c r="BA33" s="192">
        <v>0</v>
      </c>
    </row>
    <row r="34" spans="1:53">
      <c r="A34" s="312" t="s">
        <v>412</v>
      </c>
      <c r="B34" s="167">
        <v>13</v>
      </c>
      <c r="C34" s="168">
        <v>12</v>
      </c>
      <c r="D34" s="212">
        <v>104410.66</v>
      </c>
      <c r="E34" s="167">
        <v>32</v>
      </c>
      <c r="F34" s="403">
        <v>93547.18</v>
      </c>
      <c r="G34" s="169">
        <v>12</v>
      </c>
      <c r="H34" s="168">
        <v>12</v>
      </c>
      <c r="I34" s="168">
        <v>9</v>
      </c>
      <c r="J34" s="168">
        <v>4</v>
      </c>
      <c r="K34" s="168">
        <v>3</v>
      </c>
      <c r="L34" s="168">
        <v>3</v>
      </c>
      <c r="M34" s="168">
        <v>2</v>
      </c>
      <c r="N34" s="168">
        <v>0</v>
      </c>
      <c r="O34" s="168">
        <v>0</v>
      </c>
      <c r="P34" s="168">
        <v>2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2</v>
      </c>
      <c r="AD34" s="168">
        <v>9</v>
      </c>
      <c r="AE34" s="168">
        <v>1</v>
      </c>
      <c r="AF34" s="168">
        <v>1</v>
      </c>
      <c r="AG34" s="191">
        <v>1</v>
      </c>
      <c r="AH34" s="168">
        <v>8</v>
      </c>
      <c r="AI34" s="192">
        <v>2</v>
      </c>
      <c r="AJ34" s="190">
        <v>3</v>
      </c>
      <c r="AK34" s="168">
        <v>1</v>
      </c>
      <c r="AL34" s="168">
        <v>2</v>
      </c>
      <c r="AM34" s="168">
        <v>2</v>
      </c>
      <c r="AN34" s="190">
        <v>1</v>
      </c>
      <c r="AO34" s="168">
        <v>1</v>
      </c>
      <c r="AP34" s="168">
        <v>1</v>
      </c>
      <c r="AQ34" s="168">
        <v>0</v>
      </c>
      <c r="AR34" s="191">
        <v>1</v>
      </c>
      <c r="AS34" s="167">
        <v>0</v>
      </c>
      <c r="AT34" s="168">
        <v>0</v>
      </c>
      <c r="AU34" s="192">
        <v>0</v>
      </c>
      <c r="AV34" s="167">
        <v>11</v>
      </c>
      <c r="AW34" s="168">
        <v>8</v>
      </c>
      <c r="AX34" s="168">
        <v>3</v>
      </c>
      <c r="AY34" s="168">
        <v>3</v>
      </c>
      <c r="AZ34" s="168">
        <v>3</v>
      </c>
      <c r="BA34" s="192">
        <v>2</v>
      </c>
    </row>
    <row r="35" spans="1:53" ht="13.5">
      <c r="A35" s="316" t="s">
        <v>413</v>
      </c>
      <c r="B35" s="171">
        <f>SUM(B26:B34)</f>
        <v>170</v>
      </c>
      <c r="C35" s="172">
        <f t="shared" ref="C35:BA35" si="2">SUM(C26:C34)</f>
        <v>13</v>
      </c>
      <c r="D35" s="213">
        <f t="shared" si="2"/>
        <v>1224312.19</v>
      </c>
      <c r="E35" s="171">
        <f t="shared" si="2"/>
        <v>222</v>
      </c>
      <c r="F35" s="404">
        <f t="shared" si="2"/>
        <v>1029420.8499999999</v>
      </c>
      <c r="G35" s="173">
        <f t="shared" si="2"/>
        <v>48</v>
      </c>
      <c r="H35" s="172">
        <f t="shared" si="2"/>
        <v>158</v>
      </c>
      <c r="I35" s="172">
        <f t="shared" si="2"/>
        <v>155</v>
      </c>
      <c r="J35" s="172">
        <f t="shared" si="2"/>
        <v>86</v>
      </c>
      <c r="K35" s="172">
        <f t="shared" si="2"/>
        <v>3</v>
      </c>
      <c r="L35" s="172">
        <f t="shared" si="2"/>
        <v>3</v>
      </c>
      <c r="M35" s="172">
        <f t="shared" si="2"/>
        <v>2</v>
      </c>
      <c r="N35" s="172">
        <f t="shared" si="2"/>
        <v>0</v>
      </c>
      <c r="O35" s="172">
        <f t="shared" si="2"/>
        <v>0</v>
      </c>
      <c r="P35" s="172">
        <f t="shared" si="2"/>
        <v>2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11</v>
      </c>
      <c r="AD35" s="172">
        <f t="shared" si="2"/>
        <v>131</v>
      </c>
      <c r="AE35" s="172">
        <f t="shared" si="2"/>
        <v>16</v>
      </c>
      <c r="AF35" s="172">
        <f t="shared" si="2"/>
        <v>17</v>
      </c>
      <c r="AG35" s="194">
        <f t="shared" si="2"/>
        <v>115</v>
      </c>
      <c r="AH35" s="172">
        <f t="shared" si="2"/>
        <v>8</v>
      </c>
      <c r="AI35" s="195">
        <f t="shared" si="2"/>
        <v>18</v>
      </c>
      <c r="AJ35" s="193">
        <f t="shared" si="2"/>
        <v>60</v>
      </c>
      <c r="AK35" s="172">
        <f t="shared" si="2"/>
        <v>1</v>
      </c>
      <c r="AL35" s="172">
        <f t="shared" si="2"/>
        <v>59</v>
      </c>
      <c r="AM35" s="172">
        <f t="shared" si="2"/>
        <v>33</v>
      </c>
      <c r="AN35" s="193">
        <f t="shared" si="2"/>
        <v>1</v>
      </c>
      <c r="AO35" s="172">
        <f t="shared" si="2"/>
        <v>1</v>
      </c>
      <c r="AP35" s="172">
        <f t="shared" si="2"/>
        <v>1</v>
      </c>
      <c r="AQ35" s="172">
        <f t="shared" si="2"/>
        <v>56</v>
      </c>
      <c r="AR35" s="194">
        <f t="shared" si="2"/>
        <v>1</v>
      </c>
      <c r="AS35" s="171">
        <f t="shared" si="2"/>
        <v>57</v>
      </c>
      <c r="AT35" s="172">
        <f t="shared" si="2"/>
        <v>33</v>
      </c>
      <c r="AU35" s="195">
        <f t="shared" si="2"/>
        <v>23</v>
      </c>
      <c r="AV35" s="171">
        <f t="shared" si="2"/>
        <v>156</v>
      </c>
      <c r="AW35" s="172">
        <f t="shared" si="2"/>
        <v>153</v>
      </c>
      <c r="AX35" s="172">
        <f t="shared" si="2"/>
        <v>84</v>
      </c>
      <c r="AY35" s="172">
        <f t="shared" si="2"/>
        <v>3</v>
      </c>
      <c r="AZ35" s="172">
        <f t="shared" si="2"/>
        <v>3</v>
      </c>
      <c r="BA35" s="195">
        <f t="shared" si="2"/>
        <v>2</v>
      </c>
    </row>
    <row r="36" spans="1:53">
      <c r="A36" s="312" t="s">
        <v>414</v>
      </c>
      <c r="B36" s="167">
        <v>28</v>
      </c>
      <c r="C36" s="168">
        <v>35</v>
      </c>
      <c r="D36" s="212">
        <v>173586.66</v>
      </c>
      <c r="E36" s="167">
        <v>51</v>
      </c>
      <c r="F36" s="403">
        <v>172095.14</v>
      </c>
      <c r="G36" s="169">
        <v>18.5</v>
      </c>
      <c r="H36" s="168">
        <v>38</v>
      </c>
      <c r="I36" s="168">
        <v>37</v>
      </c>
      <c r="J36" s="168">
        <v>23</v>
      </c>
      <c r="K36" s="168">
        <v>1</v>
      </c>
      <c r="L36" s="168">
        <v>1</v>
      </c>
      <c r="M36" s="168">
        <v>1</v>
      </c>
      <c r="N36" s="168">
        <v>0</v>
      </c>
      <c r="O36" s="168">
        <v>1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3</v>
      </c>
      <c r="AD36" s="168">
        <v>33</v>
      </c>
      <c r="AE36" s="168">
        <v>2</v>
      </c>
      <c r="AF36" s="168">
        <v>19</v>
      </c>
      <c r="AG36" s="191">
        <v>16</v>
      </c>
      <c r="AH36" s="168">
        <v>0</v>
      </c>
      <c r="AI36" s="192">
        <v>3</v>
      </c>
      <c r="AJ36" s="190">
        <v>32</v>
      </c>
      <c r="AK36" s="168">
        <v>0</v>
      </c>
      <c r="AL36" s="168">
        <v>27</v>
      </c>
      <c r="AM36" s="168">
        <v>21</v>
      </c>
      <c r="AN36" s="190">
        <v>5</v>
      </c>
      <c r="AO36" s="168">
        <v>2</v>
      </c>
      <c r="AP36" s="168">
        <v>2</v>
      </c>
      <c r="AQ36" s="168">
        <v>0</v>
      </c>
      <c r="AR36" s="191">
        <v>0</v>
      </c>
      <c r="AS36" s="167">
        <v>23</v>
      </c>
      <c r="AT36" s="168">
        <v>7</v>
      </c>
      <c r="AU36" s="192">
        <v>24</v>
      </c>
      <c r="AV36" s="167">
        <v>27</v>
      </c>
      <c r="AW36" s="168">
        <v>26</v>
      </c>
      <c r="AX36" s="168">
        <v>17</v>
      </c>
      <c r="AY36" s="168">
        <v>1</v>
      </c>
      <c r="AZ36" s="168">
        <v>1</v>
      </c>
      <c r="BA36" s="192">
        <v>1</v>
      </c>
    </row>
    <row r="37" spans="1:53">
      <c r="A37" s="312" t="s">
        <v>415</v>
      </c>
      <c r="B37" s="167">
        <v>14</v>
      </c>
      <c r="C37" s="168">
        <v>14</v>
      </c>
      <c r="D37" s="212">
        <v>32665.82</v>
      </c>
      <c r="E37" s="167">
        <v>10</v>
      </c>
      <c r="F37" s="403">
        <v>14726.06</v>
      </c>
      <c r="G37" s="169">
        <v>3.63</v>
      </c>
      <c r="H37" s="168">
        <v>8</v>
      </c>
      <c r="I37" s="168">
        <v>8</v>
      </c>
      <c r="J37" s="168">
        <v>3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8</v>
      </c>
      <c r="AE37" s="168">
        <v>0</v>
      </c>
      <c r="AF37" s="168">
        <v>0</v>
      </c>
      <c r="AG37" s="191">
        <v>3</v>
      </c>
      <c r="AH37" s="168">
        <v>0</v>
      </c>
      <c r="AI37" s="192">
        <v>5</v>
      </c>
      <c r="AJ37" s="190">
        <v>1</v>
      </c>
      <c r="AK37" s="168">
        <v>0</v>
      </c>
      <c r="AL37" s="168">
        <v>1</v>
      </c>
      <c r="AM37" s="168">
        <v>0</v>
      </c>
      <c r="AN37" s="190">
        <v>0</v>
      </c>
      <c r="AO37" s="168">
        <v>0</v>
      </c>
      <c r="AP37" s="168">
        <v>0</v>
      </c>
      <c r="AQ37" s="168">
        <v>0</v>
      </c>
      <c r="AR37" s="191">
        <v>0</v>
      </c>
      <c r="AS37" s="167">
        <v>0</v>
      </c>
      <c r="AT37" s="168">
        <v>0</v>
      </c>
      <c r="AU37" s="192">
        <v>0</v>
      </c>
      <c r="AV37" s="167">
        <v>7</v>
      </c>
      <c r="AW37" s="168">
        <v>7</v>
      </c>
      <c r="AX37" s="168">
        <v>3</v>
      </c>
      <c r="AY37" s="168">
        <v>0</v>
      </c>
      <c r="AZ37" s="168">
        <v>0</v>
      </c>
      <c r="BA37" s="192">
        <v>0</v>
      </c>
    </row>
    <row r="38" spans="1:53">
      <c r="A38" s="312" t="s">
        <v>416</v>
      </c>
      <c r="B38" s="167">
        <v>4</v>
      </c>
      <c r="C38" s="168">
        <v>4</v>
      </c>
      <c r="D38" s="212">
        <v>23054.76</v>
      </c>
      <c r="E38" s="167">
        <v>5</v>
      </c>
      <c r="F38" s="403">
        <v>23054.76</v>
      </c>
      <c r="G38" s="169">
        <v>12</v>
      </c>
      <c r="H38" s="168">
        <v>6</v>
      </c>
      <c r="I38" s="168">
        <v>4</v>
      </c>
      <c r="J38" s="168">
        <v>0</v>
      </c>
      <c r="K38" s="168">
        <v>2</v>
      </c>
      <c r="L38" s="168">
        <v>1</v>
      </c>
      <c r="M38" s="168">
        <v>1</v>
      </c>
      <c r="N38" s="168">
        <v>0</v>
      </c>
      <c r="O38" s="168">
        <v>0</v>
      </c>
      <c r="P38" s="168">
        <v>1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0</v>
      </c>
      <c r="AD38" s="168">
        <v>5</v>
      </c>
      <c r="AE38" s="168">
        <v>1</v>
      </c>
      <c r="AF38" s="168">
        <v>1</v>
      </c>
      <c r="AG38" s="191">
        <v>3</v>
      </c>
      <c r="AH38" s="168">
        <v>0</v>
      </c>
      <c r="AI38" s="192">
        <v>2</v>
      </c>
      <c r="AJ38" s="190">
        <v>6</v>
      </c>
      <c r="AK38" s="168">
        <v>3</v>
      </c>
      <c r="AL38" s="168">
        <v>5</v>
      </c>
      <c r="AM38" s="168">
        <v>1</v>
      </c>
      <c r="AN38" s="190">
        <v>1</v>
      </c>
      <c r="AO38" s="168">
        <v>0</v>
      </c>
      <c r="AP38" s="168">
        <v>0</v>
      </c>
      <c r="AQ38" s="168">
        <v>2</v>
      </c>
      <c r="AR38" s="191">
        <v>1</v>
      </c>
      <c r="AS38" s="167">
        <v>0</v>
      </c>
      <c r="AT38" s="168">
        <v>0</v>
      </c>
      <c r="AU38" s="192">
        <v>0</v>
      </c>
      <c r="AV38" s="167">
        <v>3</v>
      </c>
      <c r="AW38" s="168">
        <v>2</v>
      </c>
      <c r="AX38" s="168">
        <v>0</v>
      </c>
      <c r="AY38" s="168">
        <v>1</v>
      </c>
      <c r="AZ38" s="168">
        <v>1</v>
      </c>
      <c r="BA38" s="192">
        <v>1</v>
      </c>
    </row>
    <row r="39" spans="1:53">
      <c r="A39" s="312" t="s">
        <v>417</v>
      </c>
      <c r="B39" s="167">
        <v>2</v>
      </c>
      <c r="C39" s="168">
        <v>2</v>
      </c>
      <c r="D39" s="212">
        <v>10863.6</v>
      </c>
      <c r="E39" s="167">
        <v>2</v>
      </c>
      <c r="F39" s="403">
        <v>10863.6</v>
      </c>
      <c r="G39" s="169">
        <v>0</v>
      </c>
      <c r="H39" s="168">
        <v>2</v>
      </c>
      <c r="I39" s="168">
        <v>2</v>
      </c>
      <c r="J39" s="168">
        <v>2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8">
        <v>0</v>
      </c>
      <c r="AD39" s="168">
        <v>2</v>
      </c>
      <c r="AE39" s="168">
        <v>0</v>
      </c>
      <c r="AF39" s="168">
        <v>0</v>
      </c>
      <c r="AG39" s="191">
        <v>2</v>
      </c>
      <c r="AH39" s="168">
        <v>0</v>
      </c>
      <c r="AI39" s="192">
        <v>0</v>
      </c>
      <c r="AJ39" s="190">
        <v>0</v>
      </c>
      <c r="AK39" s="168">
        <v>0</v>
      </c>
      <c r="AL39" s="168">
        <v>0</v>
      </c>
      <c r="AM39" s="168">
        <v>0</v>
      </c>
      <c r="AN39" s="190">
        <v>0</v>
      </c>
      <c r="AO39" s="168">
        <v>0</v>
      </c>
      <c r="AP39" s="168">
        <v>0</v>
      </c>
      <c r="AQ39" s="168">
        <v>0</v>
      </c>
      <c r="AR39" s="191">
        <v>0</v>
      </c>
      <c r="AS39" s="167">
        <v>0</v>
      </c>
      <c r="AT39" s="168">
        <v>0</v>
      </c>
      <c r="AU39" s="192">
        <v>0</v>
      </c>
      <c r="AV39" s="167">
        <v>2</v>
      </c>
      <c r="AW39" s="168">
        <v>2</v>
      </c>
      <c r="AX39" s="168">
        <v>2</v>
      </c>
      <c r="AY39" s="168">
        <v>0</v>
      </c>
      <c r="AZ39" s="168">
        <v>0</v>
      </c>
      <c r="BA39" s="192">
        <v>0</v>
      </c>
    </row>
    <row r="40" spans="1:53">
      <c r="A40" s="312" t="s">
        <v>418</v>
      </c>
      <c r="B40" s="167">
        <v>0</v>
      </c>
      <c r="C40" s="168">
        <v>0</v>
      </c>
      <c r="D40" s="212">
        <v>0</v>
      </c>
      <c r="E40" s="167">
        <v>0</v>
      </c>
      <c r="F40" s="403">
        <v>0</v>
      </c>
      <c r="G40" s="169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91">
        <v>0</v>
      </c>
      <c r="AH40" s="168">
        <v>0</v>
      </c>
      <c r="AI40" s="192">
        <v>0</v>
      </c>
      <c r="AJ40" s="190">
        <v>0</v>
      </c>
      <c r="AK40" s="168">
        <v>0</v>
      </c>
      <c r="AL40" s="168">
        <v>0</v>
      </c>
      <c r="AM40" s="168">
        <v>0</v>
      </c>
      <c r="AN40" s="190">
        <v>0</v>
      </c>
      <c r="AO40" s="168">
        <v>0</v>
      </c>
      <c r="AP40" s="168">
        <v>0</v>
      </c>
      <c r="AQ40" s="168">
        <v>0</v>
      </c>
      <c r="AR40" s="191">
        <v>0</v>
      </c>
      <c r="AS40" s="167">
        <v>0</v>
      </c>
      <c r="AT40" s="168">
        <v>0</v>
      </c>
      <c r="AU40" s="192">
        <v>0</v>
      </c>
      <c r="AV40" s="167">
        <v>0</v>
      </c>
      <c r="AW40" s="168">
        <v>0</v>
      </c>
      <c r="AX40" s="168">
        <v>0</v>
      </c>
      <c r="AY40" s="168">
        <v>0</v>
      </c>
      <c r="AZ40" s="168">
        <v>0</v>
      </c>
      <c r="BA40" s="192">
        <v>0</v>
      </c>
    </row>
    <row r="41" spans="1:53">
      <c r="A41" s="312" t="s">
        <v>419</v>
      </c>
      <c r="B41" s="167">
        <v>13</v>
      </c>
      <c r="C41" s="168">
        <v>13</v>
      </c>
      <c r="D41" s="212">
        <v>79786.200000000012</v>
      </c>
      <c r="E41" s="167">
        <v>26</v>
      </c>
      <c r="F41" s="403">
        <v>79786.200000000012</v>
      </c>
      <c r="G41" s="169">
        <v>80</v>
      </c>
      <c r="H41" s="168">
        <v>14</v>
      </c>
      <c r="I41" s="168">
        <v>13</v>
      </c>
      <c r="J41" s="168">
        <v>8</v>
      </c>
      <c r="K41" s="168">
        <v>1</v>
      </c>
      <c r="L41" s="168">
        <v>1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5</v>
      </c>
      <c r="AD41" s="168">
        <v>8</v>
      </c>
      <c r="AE41" s="168">
        <v>1</v>
      </c>
      <c r="AF41" s="168">
        <v>11</v>
      </c>
      <c r="AG41" s="191">
        <v>3</v>
      </c>
      <c r="AH41" s="168">
        <v>0</v>
      </c>
      <c r="AI41" s="192">
        <v>0</v>
      </c>
      <c r="AJ41" s="190">
        <v>13</v>
      </c>
      <c r="AK41" s="168">
        <v>1</v>
      </c>
      <c r="AL41" s="168">
        <v>13</v>
      </c>
      <c r="AM41" s="168">
        <v>1</v>
      </c>
      <c r="AN41" s="190">
        <v>0</v>
      </c>
      <c r="AO41" s="168">
        <v>0</v>
      </c>
      <c r="AP41" s="168">
        <v>0</v>
      </c>
      <c r="AQ41" s="168">
        <v>0</v>
      </c>
      <c r="AR41" s="191">
        <v>0</v>
      </c>
      <c r="AS41" s="167">
        <v>0</v>
      </c>
      <c r="AT41" s="168">
        <v>0</v>
      </c>
      <c r="AU41" s="192">
        <v>0</v>
      </c>
      <c r="AV41" s="167">
        <v>13</v>
      </c>
      <c r="AW41" s="168">
        <v>12</v>
      </c>
      <c r="AX41" s="168">
        <v>7</v>
      </c>
      <c r="AY41" s="168">
        <v>1</v>
      </c>
      <c r="AZ41" s="168">
        <v>1</v>
      </c>
      <c r="BA41" s="192">
        <v>0</v>
      </c>
    </row>
    <row r="42" spans="1:53">
      <c r="A42" s="312" t="s">
        <v>420</v>
      </c>
      <c r="B42" s="167">
        <v>7</v>
      </c>
      <c r="C42" s="168">
        <v>7</v>
      </c>
      <c r="D42" s="212">
        <v>40918.92</v>
      </c>
      <c r="E42" s="167">
        <v>14</v>
      </c>
      <c r="F42" s="403">
        <v>40918.92</v>
      </c>
      <c r="G42" s="169">
        <v>12</v>
      </c>
      <c r="H42" s="168">
        <v>10</v>
      </c>
      <c r="I42" s="168">
        <v>10</v>
      </c>
      <c r="J42" s="168">
        <v>7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68">
        <v>10</v>
      </c>
      <c r="AE42" s="168">
        <v>0</v>
      </c>
      <c r="AF42" s="168">
        <v>7</v>
      </c>
      <c r="AG42" s="191">
        <v>2</v>
      </c>
      <c r="AH42" s="168">
        <v>0</v>
      </c>
      <c r="AI42" s="192">
        <v>1</v>
      </c>
      <c r="AJ42" s="190">
        <v>5</v>
      </c>
      <c r="AK42" s="168">
        <v>3</v>
      </c>
      <c r="AL42" s="168">
        <v>5</v>
      </c>
      <c r="AM42" s="168">
        <v>3</v>
      </c>
      <c r="AN42" s="190">
        <v>0</v>
      </c>
      <c r="AO42" s="168">
        <v>0</v>
      </c>
      <c r="AP42" s="168">
        <v>0</v>
      </c>
      <c r="AQ42" s="168">
        <v>2</v>
      </c>
      <c r="AR42" s="191">
        <v>0</v>
      </c>
      <c r="AS42" s="167">
        <v>0</v>
      </c>
      <c r="AT42" s="168">
        <v>0</v>
      </c>
      <c r="AU42" s="192">
        <v>0</v>
      </c>
      <c r="AV42" s="167">
        <v>7</v>
      </c>
      <c r="AW42" s="168">
        <v>7</v>
      </c>
      <c r="AX42" s="168">
        <v>5</v>
      </c>
      <c r="AY42" s="168">
        <v>0</v>
      </c>
      <c r="AZ42" s="168">
        <v>0</v>
      </c>
      <c r="BA42" s="192">
        <v>0</v>
      </c>
    </row>
    <row r="43" spans="1:53" ht="13.5">
      <c r="A43" s="316" t="s">
        <v>421</v>
      </c>
      <c r="B43" s="171">
        <f>SUM(B36:B42)</f>
        <v>68</v>
      </c>
      <c r="C43" s="172">
        <f t="shared" ref="C43:BA43" si="3">SUM(C36:C42)</f>
        <v>75</v>
      </c>
      <c r="D43" s="213">
        <f t="shared" si="3"/>
        <v>360875.96</v>
      </c>
      <c r="E43" s="171">
        <f t="shared" si="3"/>
        <v>108</v>
      </c>
      <c r="F43" s="404">
        <f t="shared" si="3"/>
        <v>341444.68</v>
      </c>
      <c r="G43" s="173">
        <f t="shared" si="3"/>
        <v>126.13</v>
      </c>
      <c r="H43" s="172">
        <f t="shared" si="3"/>
        <v>78</v>
      </c>
      <c r="I43" s="172">
        <f t="shared" si="3"/>
        <v>74</v>
      </c>
      <c r="J43" s="172">
        <f t="shared" si="3"/>
        <v>43</v>
      </c>
      <c r="K43" s="172">
        <f t="shared" si="3"/>
        <v>4</v>
      </c>
      <c r="L43" s="172">
        <f t="shared" si="3"/>
        <v>3</v>
      </c>
      <c r="M43" s="172">
        <f t="shared" si="3"/>
        <v>2</v>
      </c>
      <c r="N43" s="172">
        <f t="shared" si="3"/>
        <v>0</v>
      </c>
      <c r="O43" s="172">
        <f t="shared" si="3"/>
        <v>1</v>
      </c>
      <c r="P43" s="172">
        <f t="shared" si="3"/>
        <v>1</v>
      </c>
      <c r="Q43" s="172">
        <f t="shared" si="3"/>
        <v>0</v>
      </c>
      <c r="R43" s="172">
        <f t="shared" si="3"/>
        <v>0</v>
      </c>
      <c r="S43" s="172">
        <f t="shared" si="3"/>
        <v>0</v>
      </c>
      <c r="T43" s="172">
        <f t="shared" si="3"/>
        <v>0</v>
      </c>
      <c r="U43" s="172">
        <f t="shared" si="3"/>
        <v>0</v>
      </c>
      <c r="V43" s="172">
        <f t="shared" si="3"/>
        <v>0</v>
      </c>
      <c r="W43" s="172">
        <f t="shared" si="3"/>
        <v>0</v>
      </c>
      <c r="X43" s="172">
        <f t="shared" si="3"/>
        <v>0</v>
      </c>
      <c r="Y43" s="172">
        <f t="shared" si="3"/>
        <v>0</v>
      </c>
      <c r="Z43" s="172">
        <f t="shared" si="3"/>
        <v>0</v>
      </c>
      <c r="AA43" s="172">
        <f t="shared" si="3"/>
        <v>0</v>
      </c>
      <c r="AB43" s="172">
        <f t="shared" si="3"/>
        <v>0</v>
      </c>
      <c r="AC43" s="172">
        <f t="shared" si="3"/>
        <v>8</v>
      </c>
      <c r="AD43" s="172">
        <f t="shared" si="3"/>
        <v>66</v>
      </c>
      <c r="AE43" s="172">
        <f t="shared" si="3"/>
        <v>4</v>
      </c>
      <c r="AF43" s="172">
        <f t="shared" si="3"/>
        <v>38</v>
      </c>
      <c r="AG43" s="194">
        <f t="shared" si="3"/>
        <v>29</v>
      </c>
      <c r="AH43" s="172">
        <f t="shared" si="3"/>
        <v>0</v>
      </c>
      <c r="AI43" s="195">
        <f t="shared" si="3"/>
        <v>11</v>
      </c>
      <c r="AJ43" s="193">
        <f t="shared" si="3"/>
        <v>57</v>
      </c>
      <c r="AK43" s="172">
        <f t="shared" si="3"/>
        <v>7</v>
      </c>
      <c r="AL43" s="172">
        <f t="shared" si="3"/>
        <v>51</v>
      </c>
      <c r="AM43" s="172">
        <f t="shared" si="3"/>
        <v>26</v>
      </c>
      <c r="AN43" s="193">
        <f t="shared" si="3"/>
        <v>6</v>
      </c>
      <c r="AO43" s="172">
        <f t="shared" si="3"/>
        <v>2</v>
      </c>
      <c r="AP43" s="172">
        <f t="shared" si="3"/>
        <v>2</v>
      </c>
      <c r="AQ43" s="172">
        <f t="shared" si="3"/>
        <v>4</v>
      </c>
      <c r="AR43" s="194">
        <f t="shared" si="3"/>
        <v>1</v>
      </c>
      <c r="AS43" s="171">
        <f t="shared" si="3"/>
        <v>23</v>
      </c>
      <c r="AT43" s="172">
        <f t="shared" si="3"/>
        <v>7</v>
      </c>
      <c r="AU43" s="195">
        <f t="shared" si="3"/>
        <v>24</v>
      </c>
      <c r="AV43" s="171">
        <f t="shared" si="3"/>
        <v>59</v>
      </c>
      <c r="AW43" s="172">
        <f t="shared" si="3"/>
        <v>56</v>
      </c>
      <c r="AX43" s="172">
        <f t="shared" si="3"/>
        <v>34</v>
      </c>
      <c r="AY43" s="172">
        <f t="shared" si="3"/>
        <v>3</v>
      </c>
      <c r="AZ43" s="172">
        <f t="shared" si="3"/>
        <v>3</v>
      </c>
      <c r="BA43" s="195">
        <f t="shared" si="3"/>
        <v>2</v>
      </c>
    </row>
    <row r="44" spans="1:53">
      <c r="A44" s="312" t="s">
        <v>422</v>
      </c>
      <c r="B44" s="167">
        <v>0</v>
      </c>
      <c r="C44" s="168">
        <v>0</v>
      </c>
      <c r="D44" s="212">
        <v>0</v>
      </c>
      <c r="E44" s="167">
        <v>0</v>
      </c>
      <c r="F44" s="403">
        <v>0</v>
      </c>
      <c r="G44" s="169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91">
        <v>0</v>
      </c>
      <c r="AH44" s="168">
        <v>0</v>
      </c>
      <c r="AI44" s="192">
        <v>0</v>
      </c>
      <c r="AJ44" s="190">
        <v>0</v>
      </c>
      <c r="AK44" s="168">
        <v>0</v>
      </c>
      <c r="AL44" s="168">
        <v>0</v>
      </c>
      <c r="AM44" s="168">
        <v>0</v>
      </c>
      <c r="AN44" s="190">
        <v>0</v>
      </c>
      <c r="AO44" s="168">
        <v>0</v>
      </c>
      <c r="AP44" s="168">
        <v>0</v>
      </c>
      <c r="AQ44" s="168">
        <v>0</v>
      </c>
      <c r="AR44" s="191">
        <v>0</v>
      </c>
      <c r="AS44" s="167">
        <v>0</v>
      </c>
      <c r="AT44" s="168">
        <v>0</v>
      </c>
      <c r="AU44" s="192">
        <v>0</v>
      </c>
      <c r="AV44" s="167">
        <v>0</v>
      </c>
      <c r="AW44" s="168">
        <v>0</v>
      </c>
      <c r="AX44" s="168">
        <v>0</v>
      </c>
      <c r="AY44" s="168">
        <v>0</v>
      </c>
      <c r="AZ44" s="168">
        <v>0</v>
      </c>
      <c r="BA44" s="192">
        <v>0</v>
      </c>
    </row>
    <row r="45" spans="1:53">
      <c r="A45" s="312" t="s">
        <v>423</v>
      </c>
      <c r="B45" s="167">
        <v>3</v>
      </c>
      <c r="C45" s="168">
        <v>3</v>
      </c>
      <c r="D45" s="212">
        <v>20640.599999999999</v>
      </c>
      <c r="E45" s="167">
        <v>3</v>
      </c>
      <c r="F45" s="403">
        <v>20640.599999999999</v>
      </c>
      <c r="G45" s="169">
        <v>12</v>
      </c>
      <c r="H45" s="168">
        <v>3</v>
      </c>
      <c r="I45" s="168">
        <v>3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2</v>
      </c>
      <c r="AE45" s="168">
        <v>1</v>
      </c>
      <c r="AF45" s="168">
        <v>2</v>
      </c>
      <c r="AG45" s="191">
        <v>1</v>
      </c>
      <c r="AH45" s="168">
        <v>0</v>
      </c>
      <c r="AI45" s="192">
        <v>0</v>
      </c>
      <c r="AJ45" s="190">
        <v>2</v>
      </c>
      <c r="AK45" s="168">
        <v>0</v>
      </c>
      <c r="AL45" s="168">
        <v>2</v>
      </c>
      <c r="AM45" s="168">
        <v>0</v>
      </c>
      <c r="AN45" s="190">
        <v>0</v>
      </c>
      <c r="AO45" s="168">
        <v>0</v>
      </c>
      <c r="AP45" s="168">
        <v>0</v>
      </c>
      <c r="AQ45" s="168">
        <v>0</v>
      </c>
      <c r="AR45" s="191">
        <v>0</v>
      </c>
      <c r="AS45" s="167">
        <v>0</v>
      </c>
      <c r="AT45" s="168">
        <v>0</v>
      </c>
      <c r="AU45" s="192">
        <v>0</v>
      </c>
      <c r="AV45" s="167">
        <v>3</v>
      </c>
      <c r="AW45" s="168">
        <v>3</v>
      </c>
      <c r="AX45" s="168">
        <v>0</v>
      </c>
      <c r="AY45" s="168">
        <v>0</v>
      </c>
      <c r="AZ45" s="168">
        <v>0</v>
      </c>
      <c r="BA45" s="192">
        <v>0</v>
      </c>
    </row>
    <row r="46" spans="1:53">
      <c r="A46" s="312" t="s">
        <v>424</v>
      </c>
      <c r="B46" s="167">
        <v>0</v>
      </c>
      <c r="C46" s="168">
        <v>0</v>
      </c>
      <c r="D46" s="212">
        <v>0</v>
      </c>
      <c r="E46" s="167">
        <v>0</v>
      </c>
      <c r="F46" s="403">
        <v>0</v>
      </c>
      <c r="G46" s="169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68">
        <v>0</v>
      </c>
      <c r="AE46" s="168">
        <v>0</v>
      </c>
      <c r="AF46" s="168">
        <v>0</v>
      </c>
      <c r="AG46" s="191">
        <v>0</v>
      </c>
      <c r="AH46" s="168">
        <v>0</v>
      </c>
      <c r="AI46" s="192">
        <v>0</v>
      </c>
      <c r="AJ46" s="190">
        <v>0</v>
      </c>
      <c r="AK46" s="168">
        <v>0</v>
      </c>
      <c r="AL46" s="168">
        <v>0</v>
      </c>
      <c r="AM46" s="168">
        <v>0</v>
      </c>
      <c r="AN46" s="190">
        <v>0</v>
      </c>
      <c r="AO46" s="168">
        <v>0</v>
      </c>
      <c r="AP46" s="168">
        <v>0</v>
      </c>
      <c r="AQ46" s="168">
        <v>0</v>
      </c>
      <c r="AR46" s="191">
        <v>0</v>
      </c>
      <c r="AS46" s="167">
        <v>0</v>
      </c>
      <c r="AT46" s="168">
        <v>0</v>
      </c>
      <c r="AU46" s="192">
        <v>0</v>
      </c>
      <c r="AV46" s="167">
        <v>0</v>
      </c>
      <c r="AW46" s="168">
        <v>0</v>
      </c>
      <c r="AX46" s="168">
        <v>0</v>
      </c>
      <c r="AY46" s="168">
        <v>0</v>
      </c>
      <c r="AZ46" s="168">
        <v>0</v>
      </c>
      <c r="BA46" s="192">
        <v>0</v>
      </c>
    </row>
    <row r="47" spans="1:53">
      <c r="A47" s="312" t="s">
        <v>425</v>
      </c>
      <c r="B47" s="167">
        <v>0</v>
      </c>
      <c r="C47" s="168">
        <v>0</v>
      </c>
      <c r="D47" s="212">
        <v>0</v>
      </c>
      <c r="E47" s="167">
        <v>0</v>
      </c>
      <c r="F47" s="403">
        <v>0</v>
      </c>
      <c r="G47" s="169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91">
        <v>0</v>
      </c>
      <c r="AH47" s="168">
        <v>0</v>
      </c>
      <c r="AI47" s="192">
        <v>0</v>
      </c>
      <c r="AJ47" s="190">
        <v>0</v>
      </c>
      <c r="AK47" s="168">
        <v>0</v>
      </c>
      <c r="AL47" s="168">
        <v>0</v>
      </c>
      <c r="AM47" s="168">
        <v>0</v>
      </c>
      <c r="AN47" s="190">
        <v>0</v>
      </c>
      <c r="AO47" s="168">
        <v>0</v>
      </c>
      <c r="AP47" s="168">
        <v>0</v>
      </c>
      <c r="AQ47" s="168">
        <v>0</v>
      </c>
      <c r="AR47" s="191">
        <v>0</v>
      </c>
      <c r="AS47" s="167">
        <v>0</v>
      </c>
      <c r="AT47" s="168">
        <v>0</v>
      </c>
      <c r="AU47" s="192">
        <v>0</v>
      </c>
      <c r="AV47" s="167">
        <v>0</v>
      </c>
      <c r="AW47" s="168">
        <v>0</v>
      </c>
      <c r="AX47" s="168">
        <v>0</v>
      </c>
      <c r="AY47" s="168">
        <v>0</v>
      </c>
      <c r="AZ47" s="168">
        <v>0</v>
      </c>
      <c r="BA47" s="192">
        <v>0</v>
      </c>
    </row>
    <row r="48" spans="1:53">
      <c r="A48" s="312" t="s">
        <v>426</v>
      </c>
      <c r="B48" s="167">
        <v>14</v>
      </c>
      <c r="C48" s="168">
        <v>13</v>
      </c>
      <c r="D48" s="212">
        <v>81693.119999999995</v>
      </c>
      <c r="E48" s="167">
        <v>33</v>
      </c>
      <c r="F48" s="403">
        <v>76744.2</v>
      </c>
      <c r="G48" s="169">
        <v>12</v>
      </c>
      <c r="H48" s="168">
        <v>13</v>
      </c>
      <c r="I48" s="168">
        <v>13</v>
      </c>
      <c r="J48" s="168">
        <v>12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1</v>
      </c>
      <c r="AD48" s="168">
        <v>11</v>
      </c>
      <c r="AE48" s="168">
        <v>1</v>
      </c>
      <c r="AF48" s="168">
        <v>2</v>
      </c>
      <c r="AG48" s="191">
        <v>8</v>
      </c>
      <c r="AH48" s="168">
        <v>0</v>
      </c>
      <c r="AI48" s="192">
        <v>3</v>
      </c>
      <c r="AJ48" s="190">
        <v>9</v>
      </c>
      <c r="AK48" s="168">
        <v>1</v>
      </c>
      <c r="AL48" s="168">
        <v>9</v>
      </c>
      <c r="AM48" s="168">
        <v>8</v>
      </c>
      <c r="AN48" s="190">
        <v>0</v>
      </c>
      <c r="AO48" s="168">
        <v>0</v>
      </c>
      <c r="AP48" s="168">
        <v>0</v>
      </c>
      <c r="AQ48" s="168">
        <v>0</v>
      </c>
      <c r="AR48" s="191">
        <v>0</v>
      </c>
      <c r="AS48" s="167">
        <v>4</v>
      </c>
      <c r="AT48" s="168">
        <v>2</v>
      </c>
      <c r="AU48" s="192">
        <v>0</v>
      </c>
      <c r="AV48" s="167">
        <v>13</v>
      </c>
      <c r="AW48" s="168">
        <v>13</v>
      </c>
      <c r="AX48" s="168">
        <v>12</v>
      </c>
      <c r="AY48" s="168">
        <v>0</v>
      </c>
      <c r="AZ48" s="168">
        <v>0</v>
      </c>
      <c r="BA48" s="192">
        <v>0</v>
      </c>
    </row>
    <row r="49" spans="1:53">
      <c r="A49" s="312" t="s">
        <v>427</v>
      </c>
      <c r="B49" s="167">
        <v>2</v>
      </c>
      <c r="C49" s="168">
        <v>2</v>
      </c>
      <c r="D49" s="212">
        <v>2875.93</v>
      </c>
      <c r="E49" s="167">
        <v>9</v>
      </c>
      <c r="F49" s="403">
        <v>9213.01</v>
      </c>
      <c r="G49" s="169">
        <v>20</v>
      </c>
      <c r="H49" s="168">
        <v>3</v>
      </c>
      <c r="I49" s="168">
        <v>2</v>
      </c>
      <c r="J49" s="168">
        <v>2</v>
      </c>
      <c r="K49" s="168">
        <v>1</v>
      </c>
      <c r="L49" s="168">
        <v>1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0</v>
      </c>
      <c r="AC49" s="168">
        <v>0</v>
      </c>
      <c r="AD49" s="168">
        <v>3</v>
      </c>
      <c r="AE49" s="168">
        <v>0</v>
      </c>
      <c r="AF49" s="168">
        <v>0</v>
      </c>
      <c r="AG49" s="191">
        <v>3</v>
      </c>
      <c r="AH49" s="168">
        <v>0</v>
      </c>
      <c r="AI49" s="192">
        <v>0</v>
      </c>
      <c r="AJ49" s="190">
        <v>2</v>
      </c>
      <c r="AK49" s="168">
        <v>0</v>
      </c>
      <c r="AL49" s="168">
        <v>2</v>
      </c>
      <c r="AM49" s="168">
        <v>2</v>
      </c>
      <c r="AN49" s="190">
        <v>0</v>
      </c>
      <c r="AO49" s="168">
        <v>0</v>
      </c>
      <c r="AP49" s="168">
        <v>0</v>
      </c>
      <c r="AQ49" s="168">
        <v>0</v>
      </c>
      <c r="AR49" s="191">
        <v>0</v>
      </c>
      <c r="AS49" s="167">
        <v>0</v>
      </c>
      <c r="AT49" s="168">
        <v>0</v>
      </c>
      <c r="AU49" s="192">
        <v>1</v>
      </c>
      <c r="AV49" s="167">
        <v>3</v>
      </c>
      <c r="AW49" s="168">
        <v>2</v>
      </c>
      <c r="AX49" s="168">
        <v>2</v>
      </c>
      <c r="AY49" s="168">
        <v>1</v>
      </c>
      <c r="AZ49" s="168">
        <v>1</v>
      </c>
      <c r="BA49" s="192">
        <v>0</v>
      </c>
    </row>
    <row r="50" spans="1:53">
      <c r="A50" s="312" t="s">
        <v>428</v>
      </c>
      <c r="B50" s="167">
        <v>0</v>
      </c>
      <c r="C50" s="168">
        <v>0</v>
      </c>
      <c r="D50" s="212">
        <v>0</v>
      </c>
      <c r="E50" s="167">
        <v>1</v>
      </c>
      <c r="F50" s="403">
        <v>4799.4399999999996</v>
      </c>
      <c r="G50" s="169">
        <v>12</v>
      </c>
      <c r="H50" s="168">
        <v>1</v>
      </c>
      <c r="I50" s="168">
        <v>1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68">
        <v>1</v>
      </c>
      <c r="AE50" s="168">
        <v>0</v>
      </c>
      <c r="AF50" s="168">
        <v>0</v>
      </c>
      <c r="AG50" s="191">
        <v>1</v>
      </c>
      <c r="AH50" s="168">
        <v>0</v>
      </c>
      <c r="AI50" s="192">
        <v>0</v>
      </c>
      <c r="AJ50" s="190">
        <v>0</v>
      </c>
      <c r="AK50" s="168">
        <v>0</v>
      </c>
      <c r="AL50" s="168">
        <v>0</v>
      </c>
      <c r="AM50" s="168">
        <v>0</v>
      </c>
      <c r="AN50" s="190">
        <v>0</v>
      </c>
      <c r="AO50" s="168">
        <v>0</v>
      </c>
      <c r="AP50" s="168">
        <v>0</v>
      </c>
      <c r="AQ50" s="168">
        <v>0</v>
      </c>
      <c r="AR50" s="191">
        <v>0</v>
      </c>
      <c r="AS50" s="167">
        <v>0</v>
      </c>
      <c r="AT50" s="168">
        <v>0</v>
      </c>
      <c r="AU50" s="192">
        <v>0</v>
      </c>
      <c r="AV50" s="167">
        <v>1</v>
      </c>
      <c r="AW50" s="168">
        <v>1</v>
      </c>
      <c r="AX50" s="168">
        <v>0</v>
      </c>
      <c r="AY50" s="168">
        <v>0</v>
      </c>
      <c r="AZ50" s="168">
        <v>0</v>
      </c>
      <c r="BA50" s="192">
        <v>0</v>
      </c>
    </row>
    <row r="51" spans="1:53">
      <c r="A51" s="312" t="s">
        <v>429</v>
      </c>
      <c r="B51" s="167">
        <v>7</v>
      </c>
      <c r="C51" s="168">
        <v>7</v>
      </c>
      <c r="D51" s="212">
        <v>40585.949999999997</v>
      </c>
      <c r="E51" s="167">
        <v>4</v>
      </c>
      <c r="F51" s="403">
        <v>13004.79</v>
      </c>
      <c r="G51" s="169">
        <v>6</v>
      </c>
      <c r="H51" s="168">
        <v>3</v>
      </c>
      <c r="I51" s="168">
        <v>2</v>
      </c>
      <c r="J51" s="168">
        <v>2</v>
      </c>
      <c r="K51" s="168">
        <v>1</v>
      </c>
      <c r="L51" s="168">
        <v>0</v>
      </c>
      <c r="M51" s="168">
        <v>1</v>
      </c>
      <c r="N51" s="168">
        <v>0</v>
      </c>
      <c r="O51" s="168">
        <v>0</v>
      </c>
      <c r="P51" s="168">
        <v>1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68">
        <v>3</v>
      </c>
      <c r="AE51" s="168">
        <v>0</v>
      </c>
      <c r="AF51" s="168">
        <v>2</v>
      </c>
      <c r="AG51" s="191">
        <v>1</v>
      </c>
      <c r="AH51" s="168">
        <v>0</v>
      </c>
      <c r="AI51" s="192">
        <v>0</v>
      </c>
      <c r="AJ51" s="190">
        <v>0</v>
      </c>
      <c r="AK51" s="168">
        <v>0</v>
      </c>
      <c r="AL51" s="168">
        <v>0</v>
      </c>
      <c r="AM51" s="168">
        <v>0</v>
      </c>
      <c r="AN51" s="190">
        <v>0</v>
      </c>
      <c r="AO51" s="168">
        <v>0</v>
      </c>
      <c r="AP51" s="168">
        <v>0</v>
      </c>
      <c r="AQ51" s="168">
        <v>0</v>
      </c>
      <c r="AR51" s="191">
        <v>0</v>
      </c>
      <c r="AS51" s="167">
        <v>0</v>
      </c>
      <c r="AT51" s="168">
        <v>0</v>
      </c>
      <c r="AU51" s="192">
        <v>0</v>
      </c>
      <c r="AV51" s="167">
        <v>3</v>
      </c>
      <c r="AW51" s="168">
        <v>2</v>
      </c>
      <c r="AX51" s="168">
        <v>2</v>
      </c>
      <c r="AY51" s="168">
        <v>1</v>
      </c>
      <c r="AZ51" s="168">
        <v>0</v>
      </c>
      <c r="BA51" s="192">
        <v>1</v>
      </c>
    </row>
    <row r="52" spans="1:53">
      <c r="A52" s="312" t="s">
        <v>430</v>
      </c>
      <c r="B52" s="167">
        <v>1</v>
      </c>
      <c r="C52" s="168">
        <v>1</v>
      </c>
      <c r="D52" s="212">
        <v>4124.2</v>
      </c>
      <c r="E52" s="167">
        <v>1</v>
      </c>
      <c r="F52" s="403">
        <v>4124.2</v>
      </c>
      <c r="G52" s="169">
        <v>1</v>
      </c>
      <c r="H52" s="168">
        <v>1</v>
      </c>
      <c r="I52" s="168">
        <v>0</v>
      </c>
      <c r="J52" s="168">
        <v>0</v>
      </c>
      <c r="K52" s="168">
        <v>1</v>
      </c>
      <c r="L52" s="168">
        <v>1</v>
      </c>
      <c r="M52" s="168">
        <v>1</v>
      </c>
      <c r="N52" s="168">
        <v>0</v>
      </c>
      <c r="O52" s="168">
        <v>0</v>
      </c>
      <c r="P52" s="168">
        <v>1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0</v>
      </c>
      <c r="AC52" s="168">
        <v>0</v>
      </c>
      <c r="AD52" s="168">
        <v>1</v>
      </c>
      <c r="AE52" s="168">
        <v>0</v>
      </c>
      <c r="AF52" s="168">
        <v>0</v>
      </c>
      <c r="AG52" s="191">
        <v>1</v>
      </c>
      <c r="AH52" s="168">
        <v>0</v>
      </c>
      <c r="AI52" s="192">
        <v>0</v>
      </c>
      <c r="AJ52" s="190">
        <v>2</v>
      </c>
      <c r="AK52" s="168">
        <v>1</v>
      </c>
      <c r="AL52" s="168">
        <v>0</v>
      </c>
      <c r="AM52" s="168">
        <v>0</v>
      </c>
      <c r="AN52" s="190">
        <v>2</v>
      </c>
      <c r="AO52" s="168">
        <v>2</v>
      </c>
      <c r="AP52" s="168">
        <v>2</v>
      </c>
      <c r="AQ52" s="168">
        <v>1</v>
      </c>
      <c r="AR52" s="191">
        <v>0</v>
      </c>
      <c r="AS52" s="167">
        <v>0</v>
      </c>
      <c r="AT52" s="168">
        <v>0</v>
      </c>
      <c r="AU52" s="192">
        <v>0</v>
      </c>
      <c r="AV52" s="167">
        <v>0</v>
      </c>
      <c r="AW52" s="168">
        <v>0</v>
      </c>
      <c r="AX52" s="168">
        <v>0</v>
      </c>
      <c r="AY52" s="168">
        <v>0</v>
      </c>
      <c r="AZ52" s="168">
        <v>0</v>
      </c>
      <c r="BA52" s="192">
        <v>0</v>
      </c>
    </row>
    <row r="53" spans="1:53">
      <c r="A53" s="312" t="s">
        <v>431</v>
      </c>
      <c r="B53" s="167">
        <v>0</v>
      </c>
      <c r="C53" s="168">
        <v>0</v>
      </c>
      <c r="D53" s="212">
        <v>0</v>
      </c>
      <c r="E53" s="167">
        <v>0</v>
      </c>
      <c r="F53" s="403">
        <v>0</v>
      </c>
      <c r="G53" s="169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91">
        <v>0</v>
      </c>
      <c r="AH53" s="168">
        <v>0</v>
      </c>
      <c r="AI53" s="192">
        <v>0</v>
      </c>
      <c r="AJ53" s="190">
        <v>0</v>
      </c>
      <c r="AK53" s="168">
        <v>0</v>
      </c>
      <c r="AL53" s="168">
        <v>0</v>
      </c>
      <c r="AM53" s="168">
        <v>0</v>
      </c>
      <c r="AN53" s="190">
        <v>0</v>
      </c>
      <c r="AO53" s="168">
        <v>0</v>
      </c>
      <c r="AP53" s="168">
        <v>0</v>
      </c>
      <c r="AQ53" s="168">
        <v>0</v>
      </c>
      <c r="AR53" s="191">
        <v>0</v>
      </c>
      <c r="AS53" s="167">
        <v>0</v>
      </c>
      <c r="AT53" s="168">
        <v>0</v>
      </c>
      <c r="AU53" s="192">
        <v>0</v>
      </c>
      <c r="AV53" s="167">
        <v>0</v>
      </c>
      <c r="AW53" s="168">
        <v>0</v>
      </c>
      <c r="AX53" s="168">
        <v>0</v>
      </c>
      <c r="AY53" s="168">
        <v>0</v>
      </c>
      <c r="AZ53" s="168">
        <v>0</v>
      </c>
      <c r="BA53" s="192">
        <v>0</v>
      </c>
    </row>
    <row r="54" spans="1:53">
      <c r="A54" s="312" t="s">
        <v>432</v>
      </c>
      <c r="B54" s="167">
        <v>6</v>
      </c>
      <c r="C54" s="168">
        <v>6</v>
      </c>
      <c r="D54" s="212">
        <v>23688.240000000002</v>
      </c>
      <c r="E54" s="167">
        <v>11</v>
      </c>
      <c r="F54" s="403">
        <v>23688.240000000002</v>
      </c>
      <c r="G54" s="169">
        <v>7</v>
      </c>
      <c r="H54" s="168">
        <v>6</v>
      </c>
      <c r="I54" s="168">
        <v>6</v>
      </c>
      <c r="J54" s="168">
        <v>4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68">
        <v>6</v>
      </c>
      <c r="AE54" s="168">
        <v>0</v>
      </c>
      <c r="AF54" s="168">
        <v>3</v>
      </c>
      <c r="AG54" s="191">
        <v>3</v>
      </c>
      <c r="AH54" s="168">
        <v>0</v>
      </c>
      <c r="AI54" s="192">
        <v>0</v>
      </c>
      <c r="AJ54" s="190">
        <v>0</v>
      </c>
      <c r="AK54" s="168">
        <v>0</v>
      </c>
      <c r="AL54" s="168">
        <v>0</v>
      </c>
      <c r="AM54" s="168">
        <v>0</v>
      </c>
      <c r="AN54" s="190">
        <v>0</v>
      </c>
      <c r="AO54" s="168">
        <v>0</v>
      </c>
      <c r="AP54" s="168">
        <v>0</v>
      </c>
      <c r="AQ54" s="168">
        <v>0</v>
      </c>
      <c r="AR54" s="191">
        <v>0</v>
      </c>
      <c r="AS54" s="167">
        <v>0</v>
      </c>
      <c r="AT54" s="168">
        <v>0</v>
      </c>
      <c r="AU54" s="192">
        <v>0</v>
      </c>
      <c r="AV54" s="167">
        <v>6</v>
      </c>
      <c r="AW54" s="168">
        <v>6</v>
      </c>
      <c r="AX54" s="168">
        <v>4</v>
      </c>
      <c r="AY54" s="168">
        <v>0</v>
      </c>
      <c r="AZ54" s="168">
        <v>0</v>
      </c>
      <c r="BA54" s="192">
        <v>0</v>
      </c>
    </row>
    <row r="55" spans="1:53" ht="13.5">
      <c r="A55" s="316" t="s">
        <v>433</v>
      </c>
      <c r="B55" s="171">
        <f>SUM(B44:B54)</f>
        <v>33</v>
      </c>
      <c r="C55" s="172">
        <f t="shared" ref="C55:BA55" si="4">SUM(C44:C54)</f>
        <v>32</v>
      </c>
      <c r="D55" s="213">
        <f t="shared" si="4"/>
        <v>173608.03999999998</v>
      </c>
      <c r="E55" s="171">
        <f t="shared" si="4"/>
        <v>62</v>
      </c>
      <c r="F55" s="404">
        <f t="shared" si="4"/>
        <v>152214.47999999998</v>
      </c>
      <c r="G55" s="173">
        <f t="shared" si="4"/>
        <v>70</v>
      </c>
      <c r="H55" s="172">
        <f t="shared" si="4"/>
        <v>30</v>
      </c>
      <c r="I55" s="172">
        <f t="shared" si="4"/>
        <v>27</v>
      </c>
      <c r="J55" s="172">
        <f t="shared" si="4"/>
        <v>20</v>
      </c>
      <c r="K55" s="172">
        <f t="shared" si="4"/>
        <v>3</v>
      </c>
      <c r="L55" s="172">
        <f t="shared" si="4"/>
        <v>2</v>
      </c>
      <c r="M55" s="172">
        <f t="shared" si="4"/>
        <v>2</v>
      </c>
      <c r="N55" s="172">
        <f t="shared" si="4"/>
        <v>0</v>
      </c>
      <c r="O55" s="172">
        <f t="shared" si="4"/>
        <v>0</v>
      </c>
      <c r="P55" s="172">
        <f t="shared" si="4"/>
        <v>2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72">
        <f t="shared" si="4"/>
        <v>0</v>
      </c>
      <c r="V55" s="172">
        <f t="shared" si="4"/>
        <v>0</v>
      </c>
      <c r="W55" s="172">
        <f t="shared" si="4"/>
        <v>0</v>
      </c>
      <c r="X55" s="172">
        <f t="shared" si="4"/>
        <v>0</v>
      </c>
      <c r="Y55" s="172">
        <f t="shared" si="4"/>
        <v>0</v>
      </c>
      <c r="Z55" s="172">
        <f t="shared" si="4"/>
        <v>0</v>
      </c>
      <c r="AA55" s="172">
        <f t="shared" si="4"/>
        <v>0</v>
      </c>
      <c r="AB55" s="172">
        <f t="shared" si="4"/>
        <v>0</v>
      </c>
      <c r="AC55" s="172">
        <f t="shared" si="4"/>
        <v>1</v>
      </c>
      <c r="AD55" s="172">
        <f t="shared" si="4"/>
        <v>27</v>
      </c>
      <c r="AE55" s="172">
        <f t="shared" si="4"/>
        <v>2</v>
      </c>
      <c r="AF55" s="172">
        <f t="shared" si="4"/>
        <v>9</v>
      </c>
      <c r="AG55" s="194">
        <f t="shared" si="4"/>
        <v>18</v>
      </c>
      <c r="AH55" s="172">
        <f t="shared" si="4"/>
        <v>0</v>
      </c>
      <c r="AI55" s="195">
        <f t="shared" si="4"/>
        <v>3</v>
      </c>
      <c r="AJ55" s="193">
        <f t="shared" si="4"/>
        <v>15</v>
      </c>
      <c r="AK55" s="172">
        <f t="shared" si="4"/>
        <v>2</v>
      </c>
      <c r="AL55" s="172">
        <f t="shared" si="4"/>
        <v>13</v>
      </c>
      <c r="AM55" s="172">
        <f t="shared" si="4"/>
        <v>10</v>
      </c>
      <c r="AN55" s="193">
        <f t="shared" si="4"/>
        <v>2</v>
      </c>
      <c r="AO55" s="172">
        <f t="shared" si="4"/>
        <v>2</v>
      </c>
      <c r="AP55" s="172">
        <f t="shared" si="4"/>
        <v>2</v>
      </c>
      <c r="AQ55" s="172">
        <f t="shared" si="4"/>
        <v>1</v>
      </c>
      <c r="AR55" s="194">
        <f t="shared" si="4"/>
        <v>0</v>
      </c>
      <c r="AS55" s="171">
        <f t="shared" si="4"/>
        <v>4</v>
      </c>
      <c r="AT55" s="172">
        <f t="shared" si="4"/>
        <v>2</v>
      </c>
      <c r="AU55" s="195">
        <f t="shared" si="4"/>
        <v>1</v>
      </c>
      <c r="AV55" s="171">
        <f t="shared" si="4"/>
        <v>29</v>
      </c>
      <c r="AW55" s="172">
        <f t="shared" si="4"/>
        <v>27</v>
      </c>
      <c r="AX55" s="172">
        <f t="shared" si="4"/>
        <v>20</v>
      </c>
      <c r="AY55" s="172">
        <f t="shared" si="4"/>
        <v>2</v>
      </c>
      <c r="AZ55" s="172">
        <f t="shared" si="4"/>
        <v>1</v>
      </c>
      <c r="BA55" s="195">
        <f t="shared" si="4"/>
        <v>1</v>
      </c>
    </row>
    <row r="56" spans="1:53">
      <c r="A56" s="312" t="s">
        <v>434</v>
      </c>
      <c r="B56" s="167">
        <v>33</v>
      </c>
      <c r="C56" s="168">
        <v>25</v>
      </c>
      <c r="D56" s="212">
        <v>245797.74000000002</v>
      </c>
      <c r="E56" s="167">
        <v>131</v>
      </c>
      <c r="F56" s="403">
        <v>265270.62</v>
      </c>
      <c r="G56" s="169">
        <v>23.68</v>
      </c>
      <c r="H56" s="168">
        <v>39</v>
      </c>
      <c r="I56" s="168">
        <v>36</v>
      </c>
      <c r="J56" s="168">
        <v>24</v>
      </c>
      <c r="K56" s="168">
        <v>3</v>
      </c>
      <c r="L56" s="168">
        <v>3</v>
      </c>
      <c r="M56" s="168">
        <v>1</v>
      </c>
      <c r="N56" s="168">
        <v>0</v>
      </c>
      <c r="O56" s="168">
        <v>1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1</v>
      </c>
      <c r="Y56" s="168">
        <v>0</v>
      </c>
      <c r="Z56" s="168">
        <v>0</v>
      </c>
      <c r="AA56" s="168">
        <v>0</v>
      </c>
      <c r="AB56" s="168">
        <v>0</v>
      </c>
      <c r="AC56" s="168">
        <v>3</v>
      </c>
      <c r="AD56" s="168">
        <v>33</v>
      </c>
      <c r="AE56" s="168">
        <v>3</v>
      </c>
      <c r="AF56" s="168">
        <v>9</v>
      </c>
      <c r="AG56" s="191">
        <v>23</v>
      </c>
      <c r="AH56" s="168">
        <v>0</v>
      </c>
      <c r="AI56" s="192">
        <v>7</v>
      </c>
      <c r="AJ56" s="190">
        <v>27</v>
      </c>
      <c r="AK56" s="168">
        <v>0</v>
      </c>
      <c r="AL56" s="168">
        <v>26</v>
      </c>
      <c r="AM56" s="168">
        <v>19</v>
      </c>
      <c r="AN56" s="190">
        <v>1</v>
      </c>
      <c r="AO56" s="168">
        <v>1</v>
      </c>
      <c r="AP56" s="168">
        <v>0</v>
      </c>
      <c r="AQ56" s="168">
        <v>0</v>
      </c>
      <c r="AR56" s="191">
        <v>0</v>
      </c>
      <c r="AS56" s="167">
        <v>11</v>
      </c>
      <c r="AT56" s="168">
        <v>15</v>
      </c>
      <c r="AU56" s="192">
        <v>0</v>
      </c>
      <c r="AV56" s="167">
        <v>33</v>
      </c>
      <c r="AW56" s="168">
        <v>31</v>
      </c>
      <c r="AX56" s="168">
        <v>21</v>
      </c>
      <c r="AY56" s="168">
        <v>2</v>
      </c>
      <c r="AZ56" s="168">
        <v>2</v>
      </c>
      <c r="BA56" s="192">
        <v>1</v>
      </c>
    </row>
    <row r="57" spans="1:53">
      <c r="A57" s="312" t="s">
        <v>435</v>
      </c>
      <c r="B57" s="167">
        <v>0</v>
      </c>
      <c r="C57" s="168">
        <v>0</v>
      </c>
      <c r="D57" s="212">
        <v>0</v>
      </c>
      <c r="E57" s="167">
        <v>0</v>
      </c>
      <c r="F57" s="403">
        <v>0</v>
      </c>
      <c r="G57" s="169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91">
        <v>0</v>
      </c>
      <c r="AH57" s="168">
        <v>0</v>
      </c>
      <c r="AI57" s="192">
        <v>0</v>
      </c>
      <c r="AJ57" s="190">
        <v>1</v>
      </c>
      <c r="AK57" s="168">
        <v>1</v>
      </c>
      <c r="AL57" s="168">
        <v>1</v>
      </c>
      <c r="AM57" s="168">
        <v>0</v>
      </c>
      <c r="AN57" s="190">
        <v>0</v>
      </c>
      <c r="AO57" s="168">
        <v>0</v>
      </c>
      <c r="AP57" s="168">
        <v>0</v>
      </c>
      <c r="AQ57" s="168">
        <v>1</v>
      </c>
      <c r="AR57" s="191">
        <v>0</v>
      </c>
      <c r="AS57" s="167">
        <v>1</v>
      </c>
      <c r="AT57" s="168">
        <v>0</v>
      </c>
      <c r="AU57" s="192">
        <v>0</v>
      </c>
      <c r="AV57" s="167">
        <v>0</v>
      </c>
      <c r="AW57" s="168">
        <v>0</v>
      </c>
      <c r="AX57" s="168">
        <v>0</v>
      </c>
      <c r="AY57" s="168">
        <v>0</v>
      </c>
      <c r="AZ57" s="168">
        <v>0</v>
      </c>
      <c r="BA57" s="192">
        <v>0</v>
      </c>
    </row>
    <row r="58" spans="1:53">
      <c r="A58" s="312" t="s">
        <v>436</v>
      </c>
      <c r="B58" s="167">
        <v>8</v>
      </c>
      <c r="C58" s="168">
        <v>8</v>
      </c>
      <c r="D58" s="212">
        <v>44927.64</v>
      </c>
      <c r="E58" s="167">
        <v>28</v>
      </c>
      <c r="F58" s="403">
        <v>44927.64</v>
      </c>
      <c r="G58" s="169">
        <v>12</v>
      </c>
      <c r="H58" s="168">
        <v>8</v>
      </c>
      <c r="I58" s="168">
        <v>8</v>
      </c>
      <c r="J58" s="168">
        <v>5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  <c r="Z58" s="168">
        <v>0</v>
      </c>
      <c r="AA58" s="168">
        <v>0</v>
      </c>
      <c r="AB58" s="168">
        <v>0</v>
      </c>
      <c r="AC58" s="168">
        <v>0</v>
      </c>
      <c r="AD58" s="168">
        <v>7</v>
      </c>
      <c r="AE58" s="168">
        <v>1</v>
      </c>
      <c r="AF58" s="168">
        <v>4</v>
      </c>
      <c r="AG58" s="191">
        <v>3</v>
      </c>
      <c r="AH58" s="168">
        <v>0</v>
      </c>
      <c r="AI58" s="192">
        <v>1</v>
      </c>
      <c r="AJ58" s="190">
        <v>7</v>
      </c>
      <c r="AK58" s="168">
        <v>1</v>
      </c>
      <c r="AL58" s="168">
        <v>7</v>
      </c>
      <c r="AM58" s="168">
        <v>5</v>
      </c>
      <c r="AN58" s="190">
        <v>0</v>
      </c>
      <c r="AO58" s="168">
        <v>0</v>
      </c>
      <c r="AP58" s="168">
        <v>0</v>
      </c>
      <c r="AQ58" s="168">
        <v>5</v>
      </c>
      <c r="AR58" s="191">
        <v>0</v>
      </c>
      <c r="AS58" s="167">
        <v>0</v>
      </c>
      <c r="AT58" s="168">
        <v>0</v>
      </c>
      <c r="AU58" s="192">
        <v>0</v>
      </c>
      <c r="AV58" s="167">
        <v>8</v>
      </c>
      <c r="AW58" s="168">
        <v>8</v>
      </c>
      <c r="AX58" s="168">
        <v>5</v>
      </c>
      <c r="AY58" s="168">
        <v>0</v>
      </c>
      <c r="AZ58" s="168">
        <v>0</v>
      </c>
      <c r="BA58" s="192">
        <v>0</v>
      </c>
    </row>
    <row r="59" spans="1:53">
      <c r="A59" s="312" t="s">
        <v>437</v>
      </c>
      <c r="B59" s="167">
        <v>2</v>
      </c>
      <c r="C59" s="168">
        <v>2</v>
      </c>
      <c r="D59" s="212">
        <v>10199.64</v>
      </c>
      <c r="E59" s="167">
        <v>2</v>
      </c>
      <c r="F59" s="403">
        <v>10199.64</v>
      </c>
      <c r="G59" s="169">
        <v>12</v>
      </c>
      <c r="H59" s="168">
        <v>2</v>
      </c>
      <c r="I59" s="168">
        <v>2</v>
      </c>
      <c r="J59" s="168">
        <v>1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8">
        <v>0</v>
      </c>
      <c r="W59" s="168">
        <v>0</v>
      </c>
      <c r="X59" s="168">
        <v>0</v>
      </c>
      <c r="Y59" s="168">
        <v>0</v>
      </c>
      <c r="Z59" s="168">
        <v>0</v>
      </c>
      <c r="AA59" s="168">
        <v>0</v>
      </c>
      <c r="AB59" s="168">
        <v>0</v>
      </c>
      <c r="AC59" s="168">
        <v>0</v>
      </c>
      <c r="AD59" s="168">
        <v>2</v>
      </c>
      <c r="AE59" s="168">
        <v>0</v>
      </c>
      <c r="AF59" s="168">
        <v>0</v>
      </c>
      <c r="AG59" s="191">
        <v>2</v>
      </c>
      <c r="AH59" s="168">
        <v>0</v>
      </c>
      <c r="AI59" s="192">
        <v>0</v>
      </c>
      <c r="AJ59" s="190">
        <v>1</v>
      </c>
      <c r="AK59" s="168">
        <v>0</v>
      </c>
      <c r="AL59" s="168">
        <v>1</v>
      </c>
      <c r="AM59" s="168">
        <v>1</v>
      </c>
      <c r="AN59" s="190">
        <v>0</v>
      </c>
      <c r="AO59" s="168">
        <v>0</v>
      </c>
      <c r="AP59" s="168">
        <v>0</v>
      </c>
      <c r="AQ59" s="168">
        <v>0</v>
      </c>
      <c r="AR59" s="191">
        <v>0</v>
      </c>
      <c r="AS59" s="167">
        <v>0</v>
      </c>
      <c r="AT59" s="168">
        <v>0</v>
      </c>
      <c r="AU59" s="192">
        <v>0</v>
      </c>
      <c r="AV59" s="167">
        <v>2</v>
      </c>
      <c r="AW59" s="168">
        <v>2</v>
      </c>
      <c r="AX59" s="168">
        <v>1</v>
      </c>
      <c r="AY59" s="168">
        <v>0</v>
      </c>
      <c r="AZ59" s="168">
        <v>0</v>
      </c>
      <c r="BA59" s="192">
        <v>0</v>
      </c>
    </row>
    <row r="60" spans="1:53">
      <c r="A60" s="312" t="s">
        <v>438</v>
      </c>
      <c r="B60" s="167">
        <v>0</v>
      </c>
      <c r="C60" s="168">
        <v>0</v>
      </c>
      <c r="D60" s="212">
        <v>0</v>
      </c>
      <c r="E60" s="167">
        <v>0</v>
      </c>
      <c r="F60" s="403">
        <v>0</v>
      </c>
      <c r="G60" s="169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68">
        <v>0</v>
      </c>
      <c r="AE60" s="168">
        <v>0</v>
      </c>
      <c r="AF60" s="168">
        <v>0</v>
      </c>
      <c r="AG60" s="191">
        <v>0</v>
      </c>
      <c r="AH60" s="168">
        <v>0</v>
      </c>
      <c r="AI60" s="192">
        <v>0</v>
      </c>
      <c r="AJ60" s="190">
        <v>0</v>
      </c>
      <c r="AK60" s="168">
        <v>0</v>
      </c>
      <c r="AL60" s="168">
        <v>0</v>
      </c>
      <c r="AM60" s="168">
        <v>0</v>
      </c>
      <c r="AN60" s="190">
        <v>0</v>
      </c>
      <c r="AO60" s="168">
        <v>0</v>
      </c>
      <c r="AP60" s="168">
        <v>0</v>
      </c>
      <c r="AQ60" s="168">
        <v>0</v>
      </c>
      <c r="AR60" s="191">
        <v>0</v>
      </c>
      <c r="AS60" s="167">
        <v>0</v>
      </c>
      <c r="AT60" s="168">
        <v>0</v>
      </c>
      <c r="AU60" s="192">
        <v>0</v>
      </c>
      <c r="AV60" s="167">
        <v>0</v>
      </c>
      <c r="AW60" s="168">
        <v>0</v>
      </c>
      <c r="AX60" s="168">
        <v>0</v>
      </c>
      <c r="AY60" s="168">
        <v>0</v>
      </c>
      <c r="AZ60" s="168">
        <v>0</v>
      </c>
      <c r="BA60" s="192">
        <v>0</v>
      </c>
    </row>
    <row r="61" spans="1:53">
      <c r="A61" s="312" t="s">
        <v>439</v>
      </c>
      <c r="B61" s="167">
        <v>7</v>
      </c>
      <c r="C61" s="168">
        <v>7</v>
      </c>
      <c r="D61" s="212">
        <v>45988.799999999996</v>
      </c>
      <c r="E61" s="167">
        <v>7</v>
      </c>
      <c r="F61" s="403">
        <v>45988.72</v>
      </c>
      <c r="G61" s="169">
        <v>24</v>
      </c>
      <c r="H61" s="168">
        <v>7</v>
      </c>
      <c r="I61" s="168">
        <v>7</v>
      </c>
      <c r="J61" s="168">
        <v>7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8">
        <v>1</v>
      </c>
      <c r="AD61" s="168">
        <v>4</v>
      </c>
      <c r="AE61" s="168">
        <v>2</v>
      </c>
      <c r="AF61" s="168">
        <v>1</v>
      </c>
      <c r="AG61" s="191">
        <v>6</v>
      </c>
      <c r="AH61" s="168">
        <v>0</v>
      </c>
      <c r="AI61" s="192">
        <v>0</v>
      </c>
      <c r="AJ61" s="190">
        <v>6</v>
      </c>
      <c r="AK61" s="168">
        <v>0</v>
      </c>
      <c r="AL61" s="168">
        <v>4</v>
      </c>
      <c r="AM61" s="168">
        <v>4</v>
      </c>
      <c r="AN61" s="190">
        <v>2</v>
      </c>
      <c r="AO61" s="168">
        <v>1</v>
      </c>
      <c r="AP61" s="168">
        <v>1</v>
      </c>
      <c r="AQ61" s="168">
        <v>6</v>
      </c>
      <c r="AR61" s="191">
        <v>0</v>
      </c>
      <c r="AS61" s="167">
        <v>0</v>
      </c>
      <c r="AT61" s="168">
        <v>0</v>
      </c>
      <c r="AU61" s="192">
        <v>0</v>
      </c>
      <c r="AV61" s="167">
        <v>7</v>
      </c>
      <c r="AW61" s="168">
        <v>7</v>
      </c>
      <c r="AX61" s="168">
        <v>5</v>
      </c>
      <c r="AY61" s="168">
        <v>0</v>
      </c>
      <c r="AZ61" s="168">
        <v>0</v>
      </c>
      <c r="BA61" s="192">
        <v>0</v>
      </c>
    </row>
    <row r="62" spans="1:53">
      <c r="A62" s="312" t="s">
        <v>440</v>
      </c>
      <c r="B62" s="167">
        <v>1</v>
      </c>
      <c r="C62" s="168">
        <v>1</v>
      </c>
      <c r="D62" s="212">
        <v>4948.92</v>
      </c>
      <c r="E62" s="167">
        <v>2</v>
      </c>
      <c r="F62" s="403">
        <v>9982.68</v>
      </c>
      <c r="G62" s="169">
        <v>12</v>
      </c>
      <c r="H62" s="168">
        <v>2</v>
      </c>
      <c r="I62" s="168">
        <v>2</v>
      </c>
      <c r="J62" s="168">
        <v>2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8">
        <v>0</v>
      </c>
      <c r="AD62" s="168">
        <v>2</v>
      </c>
      <c r="AE62" s="168">
        <v>0</v>
      </c>
      <c r="AF62" s="168">
        <v>0</v>
      </c>
      <c r="AG62" s="191">
        <v>2</v>
      </c>
      <c r="AH62" s="168">
        <v>0</v>
      </c>
      <c r="AI62" s="192">
        <v>0</v>
      </c>
      <c r="AJ62" s="190">
        <v>3</v>
      </c>
      <c r="AK62" s="168">
        <v>1</v>
      </c>
      <c r="AL62" s="168">
        <v>3</v>
      </c>
      <c r="AM62" s="168">
        <v>3</v>
      </c>
      <c r="AN62" s="190">
        <v>0</v>
      </c>
      <c r="AO62" s="168">
        <v>0</v>
      </c>
      <c r="AP62" s="168">
        <v>0</v>
      </c>
      <c r="AQ62" s="168">
        <v>1</v>
      </c>
      <c r="AR62" s="191">
        <v>0</v>
      </c>
      <c r="AS62" s="167">
        <v>0</v>
      </c>
      <c r="AT62" s="168">
        <v>0</v>
      </c>
      <c r="AU62" s="192">
        <v>0</v>
      </c>
      <c r="AV62" s="167">
        <v>1</v>
      </c>
      <c r="AW62" s="168">
        <v>1</v>
      </c>
      <c r="AX62" s="168">
        <v>1</v>
      </c>
      <c r="AY62" s="168">
        <v>0</v>
      </c>
      <c r="AZ62" s="168">
        <v>0</v>
      </c>
      <c r="BA62" s="192">
        <v>0</v>
      </c>
    </row>
    <row r="63" spans="1:53">
      <c r="A63" s="312" t="s">
        <v>441</v>
      </c>
      <c r="B63" s="167">
        <v>0</v>
      </c>
      <c r="C63" s="168">
        <v>0</v>
      </c>
      <c r="D63" s="212">
        <v>0</v>
      </c>
      <c r="E63" s="167">
        <v>0</v>
      </c>
      <c r="F63" s="403">
        <v>0</v>
      </c>
      <c r="G63" s="169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68">
        <v>0</v>
      </c>
      <c r="AE63" s="168">
        <v>0</v>
      </c>
      <c r="AF63" s="168">
        <v>0</v>
      </c>
      <c r="AG63" s="191">
        <v>0</v>
      </c>
      <c r="AH63" s="168">
        <v>0</v>
      </c>
      <c r="AI63" s="192">
        <v>0</v>
      </c>
      <c r="AJ63" s="190">
        <v>0</v>
      </c>
      <c r="AK63" s="168">
        <v>0</v>
      </c>
      <c r="AL63" s="168">
        <v>0</v>
      </c>
      <c r="AM63" s="168">
        <v>0</v>
      </c>
      <c r="AN63" s="190">
        <v>0</v>
      </c>
      <c r="AO63" s="168">
        <v>0</v>
      </c>
      <c r="AP63" s="168">
        <v>0</v>
      </c>
      <c r="AQ63" s="168">
        <v>0</v>
      </c>
      <c r="AR63" s="191">
        <v>0</v>
      </c>
      <c r="AS63" s="167">
        <v>0</v>
      </c>
      <c r="AT63" s="168">
        <v>0</v>
      </c>
      <c r="AU63" s="192">
        <v>0</v>
      </c>
      <c r="AV63" s="167">
        <v>0</v>
      </c>
      <c r="AW63" s="168">
        <v>0</v>
      </c>
      <c r="AX63" s="168">
        <v>0</v>
      </c>
      <c r="AY63" s="168">
        <v>0</v>
      </c>
      <c r="AZ63" s="168">
        <v>0</v>
      </c>
      <c r="BA63" s="192">
        <v>0</v>
      </c>
    </row>
    <row r="64" spans="1:53">
      <c r="A64" s="312" t="s">
        <v>442</v>
      </c>
      <c r="B64" s="167">
        <v>1</v>
      </c>
      <c r="C64" s="168">
        <v>1</v>
      </c>
      <c r="D64" s="212">
        <v>6840</v>
      </c>
      <c r="E64" s="167">
        <v>1</v>
      </c>
      <c r="F64" s="403">
        <v>6840</v>
      </c>
      <c r="G64" s="169">
        <v>12</v>
      </c>
      <c r="H64" s="168">
        <v>1</v>
      </c>
      <c r="I64" s="168">
        <v>1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8">
        <v>0</v>
      </c>
      <c r="AD64" s="168">
        <v>1</v>
      </c>
      <c r="AE64" s="168">
        <v>0</v>
      </c>
      <c r="AF64" s="168">
        <v>0</v>
      </c>
      <c r="AG64" s="191">
        <v>1</v>
      </c>
      <c r="AH64" s="168">
        <v>0</v>
      </c>
      <c r="AI64" s="192">
        <v>0</v>
      </c>
      <c r="AJ64" s="190">
        <v>1</v>
      </c>
      <c r="AK64" s="168">
        <v>0</v>
      </c>
      <c r="AL64" s="168">
        <v>1</v>
      </c>
      <c r="AM64" s="168">
        <v>0</v>
      </c>
      <c r="AN64" s="190">
        <v>0</v>
      </c>
      <c r="AO64" s="168">
        <v>0</v>
      </c>
      <c r="AP64" s="168">
        <v>0</v>
      </c>
      <c r="AQ64" s="168">
        <v>0</v>
      </c>
      <c r="AR64" s="191">
        <v>0</v>
      </c>
      <c r="AS64" s="167">
        <v>0</v>
      </c>
      <c r="AT64" s="168">
        <v>0</v>
      </c>
      <c r="AU64" s="192">
        <v>0</v>
      </c>
      <c r="AV64" s="167">
        <v>1</v>
      </c>
      <c r="AW64" s="168">
        <v>1</v>
      </c>
      <c r="AX64" s="168">
        <v>0</v>
      </c>
      <c r="AY64" s="168">
        <v>0</v>
      </c>
      <c r="AZ64" s="168">
        <v>0</v>
      </c>
      <c r="BA64" s="192">
        <v>0</v>
      </c>
    </row>
    <row r="65" spans="1:53">
      <c r="A65" s="312" t="s">
        <v>443</v>
      </c>
      <c r="B65" s="167">
        <v>9</v>
      </c>
      <c r="C65" s="168">
        <v>9</v>
      </c>
      <c r="D65" s="212">
        <v>55343.4</v>
      </c>
      <c r="E65" s="167">
        <v>14</v>
      </c>
      <c r="F65" s="403">
        <v>55343.4</v>
      </c>
      <c r="G65" s="169">
        <v>12</v>
      </c>
      <c r="H65" s="168">
        <v>9</v>
      </c>
      <c r="I65" s="168">
        <v>5</v>
      </c>
      <c r="J65" s="168">
        <v>2</v>
      </c>
      <c r="K65" s="168">
        <v>4</v>
      </c>
      <c r="L65" s="168">
        <v>2</v>
      </c>
      <c r="M65" s="168">
        <v>3</v>
      </c>
      <c r="N65" s="168">
        <v>0</v>
      </c>
      <c r="O65" s="168">
        <v>0</v>
      </c>
      <c r="P65" s="168">
        <v>2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1</v>
      </c>
      <c r="Y65" s="168">
        <v>0</v>
      </c>
      <c r="Z65" s="168">
        <v>0</v>
      </c>
      <c r="AA65" s="168">
        <v>0</v>
      </c>
      <c r="AB65" s="168">
        <v>0</v>
      </c>
      <c r="AC65" s="168">
        <v>2</v>
      </c>
      <c r="AD65" s="168">
        <v>6</v>
      </c>
      <c r="AE65" s="168">
        <v>1</v>
      </c>
      <c r="AF65" s="168">
        <v>3</v>
      </c>
      <c r="AG65" s="191">
        <v>5</v>
      </c>
      <c r="AH65" s="168">
        <v>0</v>
      </c>
      <c r="AI65" s="192">
        <v>1</v>
      </c>
      <c r="AJ65" s="190">
        <v>3</v>
      </c>
      <c r="AK65" s="168">
        <v>0</v>
      </c>
      <c r="AL65" s="168">
        <v>2</v>
      </c>
      <c r="AM65" s="168">
        <v>0</v>
      </c>
      <c r="AN65" s="190">
        <v>1</v>
      </c>
      <c r="AO65" s="168">
        <v>1</v>
      </c>
      <c r="AP65" s="168">
        <v>1</v>
      </c>
      <c r="AQ65" s="168">
        <v>0</v>
      </c>
      <c r="AR65" s="191">
        <v>0</v>
      </c>
      <c r="AS65" s="167">
        <v>3</v>
      </c>
      <c r="AT65" s="168">
        <v>0</v>
      </c>
      <c r="AU65" s="192">
        <v>0</v>
      </c>
      <c r="AV65" s="167">
        <v>9</v>
      </c>
      <c r="AW65" s="168">
        <v>5</v>
      </c>
      <c r="AX65" s="168">
        <v>2</v>
      </c>
      <c r="AY65" s="168">
        <v>4</v>
      </c>
      <c r="AZ65" s="168">
        <v>2</v>
      </c>
      <c r="BA65" s="192">
        <v>3</v>
      </c>
    </row>
    <row r="66" spans="1:53">
      <c r="A66" s="312" t="s">
        <v>444</v>
      </c>
      <c r="B66" s="167">
        <v>6</v>
      </c>
      <c r="C66" s="168">
        <v>6</v>
      </c>
      <c r="D66" s="212">
        <v>31702.720000000001</v>
      </c>
      <c r="E66" s="167">
        <v>8</v>
      </c>
      <c r="F66" s="403">
        <v>38336.910000000003</v>
      </c>
      <c r="G66" s="169">
        <v>24</v>
      </c>
      <c r="H66" s="168">
        <v>8</v>
      </c>
      <c r="I66" s="168">
        <v>7</v>
      </c>
      <c r="J66" s="168">
        <v>6</v>
      </c>
      <c r="K66" s="168">
        <v>1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8">
        <v>1</v>
      </c>
      <c r="AD66" s="168">
        <v>6</v>
      </c>
      <c r="AE66" s="168">
        <v>1</v>
      </c>
      <c r="AF66" s="168">
        <v>0</v>
      </c>
      <c r="AG66" s="191">
        <v>6</v>
      </c>
      <c r="AH66" s="168">
        <v>0</v>
      </c>
      <c r="AI66" s="192">
        <v>2</v>
      </c>
      <c r="AJ66" s="190">
        <v>8</v>
      </c>
      <c r="AK66" s="168">
        <v>1</v>
      </c>
      <c r="AL66" s="168">
        <v>8</v>
      </c>
      <c r="AM66" s="168">
        <v>5</v>
      </c>
      <c r="AN66" s="190">
        <v>0</v>
      </c>
      <c r="AO66" s="168">
        <v>0</v>
      </c>
      <c r="AP66" s="168">
        <v>0</v>
      </c>
      <c r="AQ66" s="168">
        <v>1</v>
      </c>
      <c r="AR66" s="191">
        <v>0</v>
      </c>
      <c r="AS66" s="167">
        <v>0</v>
      </c>
      <c r="AT66" s="168">
        <v>0</v>
      </c>
      <c r="AU66" s="192">
        <v>0</v>
      </c>
      <c r="AV66" s="167">
        <v>7</v>
      </c>
      <c r="AW66" s="168">
        <v>6</v>
      </c>
      <c r="AX66" s="168">
        <v>5</v>
      </c>
      <c r="AY66" s="168">
        <v>1</v>
      </c>
      <c r="AZ66" s="168">
        <v>0</v>
      </c>
      <c r="BA66" s="192">
        <v>0</v>
      </c>
    </row>
    <row r="67" spans="1:53">
      <c r="A67" s="312" t="s">
        <v>445</v>
      </c>
      <c r="B67" s="167">
        <v>1</v>
      </c>
      <c r="C67" s="168">
        <v>1</v>
      </c>
      <c r="D67" s="212">
        <v>9822.36</v>
      </c>
      <c r="E67" s="167">
        <v>9</v>
      </c>
      <c r="F67" s="403">
        <v>9822.36</v>
      </c>
      <c r="G67" s="169">
        <v>12</v>
      </c>
      <c r="H67" s="168">
        <v>1</v>
      </c>
      <c r="I67" s="168">
        <v>1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0</v>
      </c>
      <c r="AD67" s="168">
        <v>1</v>
      </c>
      <c r="AE67" s="168">
        <v>0</v>
      </c>
      <c r="AF67" s="168">
        <v>1</v>
      </c>
      <c r="AG67" s="191">
        <v>0</v>
      </c>
      <c r="AH67" s="168">
        <v>0</v>
      </c>
      <c r="AI67" s="192">
        <v>0</v>
      </c>
      <c r="AJ67" s="190">
        <v>0</v>
      </c>
      <c r="AK67" s="168">
        <v>0</v>
      </c>
      <c r="AL67" s="168">
        <v>0</v>
      </c>
      <c r="AM67" s="168">
        <v>0</v>
      </c>
      <c r="AN67" s="190">
        <v>0</v>
      </c>
      <c r="AO67" s="168">
        <v>0</v>
      </c>
      <c r="AP67" s="168">
        <v>0</v>
      </c>
      <c r="AQ67" s="168">
        <v>0</v>
      </c>
      <c r="AR67" s="191">
        <v>0</v>
      </c>
      <c r="AS67" s="167">
        <v>0</v>
      </c>
      <c r="AT67" s="168">
        <v>0</v>
      </c>
      <c r="AU67" s="192">
        <v>0</v>
      </c>
      <c r="AV67" s="167">
        <v>1</v>
      </c>
      <c r="AW67" s="168">
        <v>1</v>
      </c>
      <c r="AX67" s="168">
        <v>0</v>
      </c>
      <c r="AY67" s="168">
        <v>0</v>
      </c>
      <c r="AZ67" s="168">
        <v>0</v>
      </c>
      <c r="BA67" s="192">
        <v>0</v>
      </c>
    </row>
    <row r="68" spans="1:53">
      <c r="A68" s="312" t="s">
        <v>446</v>
      </c>
      <c r="B68" s="167">
        <v>10</v>
      </c>
      <c r="C68" s="168">
        <v>11</v>
      </c>
      <c r="D68" s="212">
        <v>75923.28</v>
      </c>
      <c r="E68" s="167">
        <v>9</v>
      </c>
      <c r="F68" s="403">
        <v>85979.28</v>
      </c>
      <c r="G68" s="169">
        <v>24</v>
      </c>
      <c r="H68" s="168">
        <v>11</v>
      </c>
      <c r="I68" s="168">
        <v>8</v>
      </c>
      <c r="J68" s="168">
        <v>6</v>
      </c>
      <c r="K68" s="168">
        <v>3</v>
      </c>
      <c r="L68" s="168">
        <v>3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8">
        <v>1</v>
      </c>
      <c r="AD68" s="168">
        <v>9</v>
      </c>
      <c r="AE68" s="168">
        <v>1</v>
      </c>
      <c r="AF68" s="168">
        <v>7</v>
      </c>
      <c r="AG68" s="191">
        <v>4</v>
      </c>
      <c r="AH68" s="168">
        <v>0</v>
      </c>
      <c r="AI68" s="192">
        <v>0</v>
      </c>
      <c r="AJ68" s="190">
        <v>2</v>
      </c>
      <c r="AK68" s="168">
        <v>2</v>
      </c>
      <c r="AL68" s="168">
        <v>2</v>
      </c>
      <c r="AM68" s="168">
        <v>2</v>
      </c>
      <c r="AN68" s="190">
        <v>0</v>
      </c>
      <c r="AO68" s="168">
        <v>0</v>
      </c>
      <c r="AP68" s="168">
        <v>0</v>
      </c>
      <c r="AQ68" s="168">
        <v>2</v>
      </c>
      <c r="AR68" s="191">
        <v>0</v>
      </c>
      <c r="AS68" s="167">
        <v>1</v>
      </c>
      <c r="AT68" s="168">
        <v>1</v>
      </c>
      <c r="AU68" s="192">
        <v>0</v>
      </c>
      <c r="AV68" s="167">
        <v>11</v>
      </c>
      <c r="AW68" s="168">
        <v>8</v>
      </c>
      <c r="AX68" s="168">
        <v>6</v>
      </c>
      <c r="AY68" s="168">
        <v>3</v>
      </c>
      <c r="AZ68" s="168">
        <v>3</v>
      </c>
      <c r="BA68" s="192">
        <v>0</v>
      </c>
    </row>
    <row r="69" spans="1:53" ht="13.5">
      <c r="A69" s="316" t="s">
        <v>447</v>
      </c>
      <c r="B69" s="171">
        <f>SUM(B56:B68)</f>
        <v>78</v>
      </c>
      <c r="C69" s="172">
        <f t="shared" ref="C69:BA69" si="5">SUM(C56:C68)</f>
        <v>71</v>
      </c>
      <c r="D69" s="213">
        <f t="shared" si="5"/>
        <v>531494.5</v>
      </c>
      <c r="E69" s="171">
        <f t="shared" si="5"/>
        <v>211</v>
      </c>
      <c r="F69" s="404">
        <f t="shared" si="5"/>
        <v>572691.25</v>
      </c>
      <c r="G69" s="173">
        <f t="shared" si="5"/>
        <v>167.68</v>
      </c>
      <c r="H69" s="172">
        <f t="shared" si="5"/>
        <v>88</v>
      </c>
      <c r="I69" s="172">
        <f t="shared" si="5"/>
        <v>77</v>
      </c>
      <c r="J69" s="172">
        <f t="shared" si="5"/>
        <v>53</v>
      </c>
      <c r="K69" s="172">
        <f t="shared" si="5"/>
        <v>11</v>
      </c>
      <c r="L69" s="172">
        <f t="shared" si="5"/>
        <v>8</v>
      </c>
      <c r="M69" s="172">
        <f t="shared" si="5"/>
        <v>4</v>
      </c>
      <c r="N69" s="172">
        <f t="shared" si="5"/>
        <v>0</v>
      </c>
      <c r="O69" s="172">
        <f t="shared" si="5"/>
        <v>1</v>
      </c>
      <c r="P69" s="172">
        <f t="shared" si="5"/>
        <v>2</v>
      </c>
      <c r="Q69" s="172">
        <f t="shared" si="5"/>
        <v>0</v>
      </c>
      <c r="R69" s="172">
        <f t="shared" si="5"/>
        <v>0</v>
      </c>
      <c r="S69" s="172">
        <f t="shared" si="5"/>
        <v>0</v>
      </c>
      <c r="T69" s="172">
        <f t="shared" si="5"/>
        <v>0</v>
      </c>
      <c r="U69" s="172">
        <f t="shared" si="5"/>
        <v>0</v>
      </c>
      <c r="V69" s="172">
        <f t="shared" si="5"/>
        <v>0</v>
      </c>
      <c r="W69" s="172">
        <f t="shared" si="5"/>
        <v>0</v>
      </c>
      <c r="X69" s="172">
        <f t="shared" si="5"/>
        <v>2</v>
      </c>
      <c r="Y69" s="172">
        <f t="shared" si="5"/>
        <v>0</v>
      </c>
      <c r="Z69" s="172">
        <f t="shared" si="5"/>
        <v>0</v>
      </c>
      <c r="AA69" s="172">
        <f t="shared" si="5"/>
        <v>0</v>
      </c>
      <c r="AB69" s="172">
        <f t="shared" si="5"/>
        <v>0</v>
      </c>
      <c r="AC69" s="172">
        <f t="shared" si="5"/>
        <v>8</v>
      </c>
      <c r="AD69" s="172">
        <f t="shared" si="5"/>
        <v>71</v>
      </c>
      <c r="AE69" s="172">
        <f t="shared" si="5"/>
        <v>9</v>
      </c>
      <c r="AF69" s="172">
        <f t="shared" si="5"/>
        <v>25</v>
      </c>
      <c r="AG69" s="194">
        <f t="shared" si="5"/>
        <v>52</v>
      </c>
      <c r="AH69" s="172">
        <f t="shared" si="5"/>
        <v>0</v>
      </c>
      <c r="AI69" s="195">
        <f t="shared" si="5"/>
        <v>11</v>
      </c>
      <c r="AJ69" s="193">
        <f t="shared" si="5"/>
        <v>59</v>
      </c>
      <c r="AK69" s="172">
        <f t="shared" si="5"/>
        <v>6</v>
      </c>
      <c r="AL69" s="172">
        <f t="shared" si="5"/>
        <v>55</v>
      </c>
      <c r="AM69" s="172">
        <f t="shared" si="5"/>
        <v>39</v>
      </c>
      <c r="AN69" s="193">
        <f t="shared" si="5"/>
        <v>4</v>
      </c>
      <c r="AO69" s="172">
        <f t="shared" si="5"/>
        <v>3</v>
      </c>
      <c r="AP69" s="172">
        <f t="shared" si="5"/>
        <v>2</v>
      </c>
      <c r="AQ69" s="172">
        <f t="shared" si="5"/>
        <v>16</v>
      </c>
      <c r="AR69" s="194">
        <f t="shared" si="5"/>
        <v>0</v>
      </c>
      <c r="AS69" s="171">
        <f t="shared" si="5"/>
        <v>16</v>
      </c>
      <c r="AT69" s="172">
        <f t="shared" si="5"/>
        <v>16</v>
      </c>
      <c r="AU69" s="195">
        <f t="shared" si="5"/>
        <v>0</v>
      </c>
      <c r="AV69" s="171">
        <f t="shared" si="5"/>
        <v>80</v>
      </c>
      <c r="AW69" s="172">
        <f t="shared" si="5"/>
        <v>70</v>
      </c>
      <c r="AX69" s="172">
        <f t="shared" si="5"/>
        <v>46</v>
      </c>
      <c r="AY69" s="172">
        <f t="shared" si="5"/>
        <v>10</v>
      </c>
      <c r="AZ69" s="172">
        <f t="shared" si="5"/>
        <v>7</v>
      </c>
      <c r="BA69" s="195">
        <f t="shared" si="5"/>
        <v>4</v>
      </c>
    </row>
    <row r="70" spans="1:53">
      <c r="A70" s="312" t="s">
        <v>448</v>
      </c>
      <c r="B70" s="167">
        <v>0</v>
      </c>
      <c r="C70" s="168">
        <v>0</v>
      </c>
      <c r="D70" s="212">
        <v>0</v>
      </c>
      <c r="E70" s="167">
        <v>0</v>
      </c>
      <c r="F70" s="403">
        <v>0</v>
      </c>
      <c r="G70" s="169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68">
        <v>0</v>
      </c>
      <c r="AE70" s="168">
        <v>0</v>
      </c>
      <c r="AF70" s="168">
        <v>0</v>
      </c>
      <c r="AG70" s="191">
        <v>0</v>
      </c>
      <c r="AH70" s="168">
        <v>0</v>
      </c>
      <c r="AI70" s="192">
        <v>0</v>
      </c>
      <c r="AJ70" s="190">
        <v>0</v>
      </c>
      <c r="AK70" s="168">
        <v>0</v>
      </c>
      <c r="AL70" s="168">
        <v>0</v>
      </c>
      <c r="AM70" s="168">
        <v>0</v>
      </c>
      <c r="AN70" s="190">
        <v>0</v>
      </c>
      <c r="AO70" s="168">
        <v>0</v>
      </c>
      <c r="AP70" s="168">
        <v>0</v>
      </c>
      <c r="AQ70" s="168">
        <v>0</v>
      </c>
      <c r="AR70" s="191">
        <v>0</v>
      </c>
      <c r="AS70" s="167">
        <v>0</v>
      </c>
      <c r="AT70" s="168">
        <v>0</v>
      </c>
      <c r="AU70" s="192">
        <v>0</v>
      </c>
      <c r="AV70" s="167">
        <v>0</v>
      </c>
      <c r="AW70" s="168">
        <v>0</v>
      </c>
      <c r="AX70" s="168">
        <v>0</v>
      </c>
      <c r="AY70" s="168">
        <v>0</v>
      </c>
      <c r="AZ70" s="168">
        <v>0</v>
      </c>
      <c r="BA70" s="192">
        <v>0</v>
      </c>
    </row>
    <row r="71" spans="1:53">
      <c r="A71" s="312" t="s">
        <v>449</v>
      </c>
      <c r="B71" s="167">
        <v>0</v>
      </c>
      <c r="C71" s="168">
        <v>0</v>
      </c>
      <c r="D71" s="212">
        <v>0</v>
      </c>
      <c r="E71" s="167">
        <v>0</v>
      </c>
      <c r="F71" s="403">
        <v>0</v>
      </c>
      <c r="G71" s="169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8">
        <v>0</v>
      </c>
      <c r="AD71" s="168">
        <v>0</v>
      </c>
      <c r="AE71" s="168">
        <v>0</v>
      </c>
      <c r="AF71" s="168">
        <v>0</v>
      </c>
      <c r="AG71" s="191">
        <v>0</v>
      </c>
      <c r="AH71" s="168">
        <v>0</v>
      </c>
      <c r="AI71" s="192">
        <v>0</v>
      </c>
      <c r="AJ71" s="190">
        <v>0</v>
      </c>
      <c r="AK71" s="168">
        <v>0</v>
      </c>
      <c r="AL71" s="168">
        <v>0</v>
      </c>
      <c r="AM71" s="168">
        <v>0</v>
      </c>
      <c r="AN71" s="190">
        <v>0</v>
      </c>
      <c r="AO71" s="168">
        <v>0</v>
      </c>
      <c r="AP71" s="168">
        <v>0</v>
      </c>
      <c r="AQ71" s="168">
        <v>0</v>
      </c>
      <c r="AR71" s="191">
        <v>0</v>
      </c>
      <c r="AS71" s="167">
        <v>0</v>
      </c>
      <c r="AT71" s="168">
        <v>0</v>
      </c>
      <c r="AU71" s="192">
        <v>0</v>
      </c>
      <c r="AV71" s="167">
        <v>0</v>
      </c>
      <c r="AW71" s="168">
        <v>0</v>
      </c>
      <c r="AX71" s="168">
        <v>0</v>
      </c>
      <c r="AY71" s="168">
        <v>0</v>
      </c>
      <c r="AZ71" s="168">
        <v>0</v>
      </c>
      <c r="BA71" s="192">
        <v>0</v>
      </c>
    </row>
    <row r="72" spans="1:53">
      <c r="A72" s="312" t="s">
        <v>450</v>
      </c>
      <c r="B72" s="167">
        <v>6</v>
      </c>
      <c r="C72" s="168">
        <v>6</v>
      </c>
      <c r="D72" s="212">
        <v>39591.360000000001</v>
      </c>
      <c r="E72" s="167">
        <v>6</v>
      </c>
      <c r="F72" s="403">
        <v>39591.360000000001</v>
      </c>
      <c r="G72" s="169">
        <v>12</v>
      </c>
      <c r="H72" s="168">
        <v>7</v>
      </c>
      <c r="I72" s="168">
        <v>7</v>
      </c>
      <c r="J72" s="168">
        <v>5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0</v>
      </c>
      <c r="AD72" s="168">
        <v>7</v>
      </c>
      <c r="AE72" s="168">
        <v>0</v>
      </c>
      <c r="AF72" s="168">
        <v>5</v>
      </c>
      <c r="AG72" s="191">
        <v>2</v>
      </c>
      <c r="AH72" s="168">
        <v>0</v>
      </c>
      <c r="AI72" s="192">
        <v>0</v>
      </c>
      <c r="AJ72" s="190">
        <v>3</v>
      </c>
      <c r="AK72" s="168">
        <v>1</v>
      </c>
      <c r="AL72" s="168">
        <v>3</v>
      </c>
      <c r="AM72" s="168">
        <v>3</v>
      </c>
      <c r="AN72" s="190">
        <v>0</v>
      </c>
      <c r="AO72" s="168">
        <v>0</v>
      </c>
      <c r="AP72" s="168">
        <v>0</v>
      </c>
      <c r="AQ72" s="168">
        <v>3</v>
      </c>
      <c r="AR72" s="191">
        <v>0</v>
      </c>
      <c r="AS72" s="167">
        <v>2</v>
      </c>
      <c r="AT72" s="168">
        <v>0</v>
      </c>
      <c r="AU72" s="192">
        <v>0</v>
      </c>
      <c r="AV72" s="167">
        <v>6</v>
      </c>
      <c r="AW72" s="168">
        <v>6</v>
      </c>
      <c r="AX72" s="168">
        <v>4</v>
      </c>
      <c r="AY72" s="168">
        <v>0</v>
      </c>
      <c r="AZ72" s="168">
        <v>0</v>
      </c>
      <c r="BA72" s="192">
        <v>0</v>
      </c>
    </row>
    <row r="73" spans="1:53">
      <c r="A73" s="312" t="s">
        <v>451</v>
      </c>
      <c r="B73" s="167">
        <v>5</v>
      </c>
      <c r="C73" s="168">
        <v>0</v>
      </c>
      <c r="D73" s="212">
        <v>50687.15</v>
      </c>
      <c r="E73" s="167">
        <v>34</v>
      </c>
      <c r="F73" s="403">
        <v>50687.15</v>
      </c>
      <c r="G73" s="169">
        <v>12</v>
      </c>
      <c r="H73" s="168">
        <v>5</v>
      </c>
      <c r="I73" s="168">
        <v>5</v>
      </c>
      <c r="J73" s="168">
        <v>5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5</v>
      </c>
      <c r="AE73" s="168">
        <v>0</v>
      </c>
      <c r="AF73" s="168">
        <v>4</v>
      </c>
      <c r="AG73" s="191">
        <v>0</v>
      </c>
      <c r="AH73" s="168">
        <v>0</v>
      </c>
      <c r="AI73" s="192">
        <v>1</v>
      </c>
      <c r="AJ73" s="190">
        <v>5</v>
      </c>
      <c r="AK73" s="168">
        <v>0</v>
      </c>
      <c r="AL73" s="168">
        <v>5</v>
      </c>
      <c r="AM73" s="168">
        <v>5</v>
      </c>
      <c r="AN73" s="190">
        <v>0</v>
      </c>
      <c r="AO73" s="168">
        <v>0</v>
      </c>
      <c r="AP73" s="168">
        <v>0</v>
      </c>
      <c r="AQ73" s="168">
        <v>5</v>
      </c>
      <c r="AR73" s="191">
        <v>0</v>
      </c>
      <c r="AS73" s="167">
        <v>0</v>
      </c>
      <c r="AT73" s="168">
        <v>1</v>
      </c>
      <c r="AU73" s="192">
        <v>4</v>
      </c>
      <c r="AV73" s="167">
        <v>5</v>
      </c>
      <c r="AW73" s="168">
        <v>5</v>
      </c>
      <c r="AX73" s="168">
        <v>5</v>
      </c>
      <c r="AY73" s="168">
        <v>0</v>
      </c>
      <c r="AZ73" s="168">
        <v>0</v>
      </c>
      <c r="BA73" s="192">
        <v>0</v>
      </c>
    </row>
    <row r="74" spans="1:53">
      <c r="A74" s="312" t="s">
        <v>452</v>
      </c>
      <c r="B74" s="167">
        <v>0</v>
      </c>
      <c r="C74" s="168">
        <v>0</v>
      </c>
      <c r="D74" s="212">
        <v>0</v>
      </c>
      <c r="E74" s="167">
        <v>0</v>
      </c>
      <c r="F74" s="403">
        <v>0</v>
      </c>
      <c r="G74" s="169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8">
        <v>0</v>
      </c>
      <c r="AD74" s="168">
        <v>0</v>
      </c>
      <c r="AE74" s="168">
        <v>0</v>
      </c>
      <c r="AF74" s="168">
        <v>0</v>
      </c>
      <c r="AG74" s="191">
        <v>0</v>
      </c>
      <c r="AH74" s="168">
        <v>0</v>
      </c>
      <c r="AI74" s="192">
        <v>0</v>
      </c>
      <c r="AJ74" s="190">
        <v>0</v>
      </c>
      <c r="AK74" s="168">
        <v>0</v>
      </c>
      <c r="AL74" s="168">
        <v>0</v>
      </c>
      <c r="AM74" s="168">
        <v>0</v>
      </c>
      <c r="AN74" s="190">
        <v>0</v>
      </c>
      <c r="AO74" s="168">
        <v>0</v>
      </c>
      <c r="AP74" s="168">
        <v>0</v>
      </c>
      <c r="AQ74" s="168">
        <v>0</v>
      </c>
      <c r="AR74" s="191">
        <v>0</v>
      </c>
      <c r="AS74" s="167">
        <v>0</v>
      </c>
      <c r="AT74" s="168">
        <v>0</v>
      </c>
      <c r="AU74" s="192">
        <v>0</v>
      </c>
      <c r="AV74" s="167">
        <v>0</v>
      </c>
      <c r="AW74" s="168">
        <v>0</v>
      </c>
      <c r="AX74" s="168">
        <v>0</v>
      </c>
      <c r="AY74" s="168">
        <v>0</v>
      </c>
      <c r="AZ74" s="168">
        <v>0</v>
      </c>
      <c r="BA74" s="192">
        <v>0</v>
      </c>
    </row>
    <row r="75" spans="1:53">
      <c r="A75" s="312" t="s">
        <v>453</v>
      </c>
      <c r="B75" s="167">
        <v>1</v>
      </c>
      <c r="C75" s="168">
        <v>0</v>
      </c>
      <c r="D75" s="212">
        <v>6880.2</v>
      </c>
      <c r="E75" s="167">
        <v>1</v>
      </c>
      <c r="F75" s="403">
        <v>6880.2</v>
      </c>
      <c r="G75" s="169">
        <v>12</v>
      </c>
      <c r="H75" s="168">
        <v>1</v>
      </c>
      <c r="I75" s="168">
        <v>1</v>
      </c>
      <c r="J75" s="168">
        <v>1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68">
        <v>0</v>
      </c>
      <c r="AE75" s="168">
        <v>1</v>
      </c>
      <c r="AF75" s="168">
        <v>0</v>
      </c>
      <c r="AG75" s="191">
        <v>1</v>
      </c>
      <c r="AH75" s="168">
        <v>0</v>
      </c>
      <c r="AI75" s="192">
        <v>0</v>
      </c>
      <c r="AJ75" s="190">
        <v>1</v>
      </c>
      <c r="AK75" s="168">
        <v>0</v>
      </c>
      <c r="AL75" s="168">
        <v>1</v>
      </c>
      <c r="AM75" s="168">
        <v>1</v>
      </c>
      <c r="AN75" s="190">
        <v>0</v>
      </c>
      <c r="AO75" s="168">
        <v>0</v>
      </c>
      <c r="AP75" s="168">
        <v>0</v>
      </c>
      <c r="AQ75" s="168">
        <v>1</v>
      </c>
      <c r="AR75" s="191">
        <v>0</v>
      </c>
      <c r="AS75" s="167">
        <v>0</v>
      </c>
      <c r="AT75" s="168">
        <v>1</v>
      </c>
      <c r="AU75" s="192">
        <v>0</v>
      </c>
      <c r="AV75" s="167">
        <v>1</v>
      </c>
      <c r="AW75" s="168">
        <v>1</v>
      </c>
      <c r="AX75" s="168">
        <v>1</v>
      </c>
      <c r="AY75" s="168">
        <v>0</v>
      </c>
      <c r="AZ75" s="168">
        <v>0</v>
      </c>
      <c r="BA75" s="192">
        <v>0</v>
      </c>
    </row>
    <row r="76" spans="1:53">
      <c r="A76" s="312" t="s">
        <v>454</v>
      </c>
      <c r="B76" s="167">
        <v>25</v>
      </c>
      <c r="C76" s="168">
        <v>25</v>
      </c>
      <c r="D76" s="212">
        <v>200852.76</v>
      </c>
      <c r="E76" s="167">
        <v>57</v>
      </c>
      <c r="F76" s="403">
        <v>200645.16</v>
      </c>
      <c r="G76" s="169">
        <v>24</v>
      </c>
      <c r="H76" s="168">
        <v>27</v>
      </c>
      <c r="I76" s="168">
        <v>27</v>
      </c>
      <c r="J76" s="168">
        <v>12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4</v>
      </c>
      <c r="AD76" s="168">
        <v>20</v>
      </c>
      <c r="AE76" s="168">
        <v>3</v>
      </c>
      <c r="AF76" s="168">
        <v>5</v>
      </c>
      <c r="AG76" s="191">
        <v>9</v>
      </c>
      <c r="AH76" s="168">
        <v>0</v>
      </c>
      <c r="AI76" s="192">
        <v>13</v>
      </c>
      <c r="AJ76" s="190">
        <v>22</v>
      </c>
      <c r="AK76" s="168">
        <v>0</v>
      </c>
      <c r="AL76" s="168">
        <v>20</v>
      </c>
      <c r="AM76" s="168">
        <v>7</v>
      </c>
      <c r="AN76" s="190">
        <v>2</v>
      </c>
      <c r="AO76" s="168">
        <v>2</v>
      </c>
      <c r="AP76" s="168">
        <v>2</v>
      </c>
      <c r="AQ76" s="168">
        <v>0</v>
      </c>
      <c r="AR76" s="191">
        <v>0</v>
      </c>
      <c r="AS76" s="167">
        <v>19</v>
      </c>
      <c r="AT76" s="168">
        <v>0</v>
      </c>
      <c r="AU76" s="192">
        <v>0</v>
      </c>
      <c r="AV76" s="167">
        <v>25</v>
      </c>
      <c r="AW76" s="168">
        <v>25</v>
      </c>
      <c r="AX76" s="168">
        <v>11</v>
      </c>
      <c r="AY76" s="168">
        <v>0</v>
      </c>
      <c r="AZ76" s="168">
        <v>0</v>
      </c>
      <c r="BA76" s="192">
        <v>0</v>
      </c>
    </row>
    <row r="77" spans="1:53">
      <c r="A77" s="312" t="s">
        <v>455</v>
      </c>
      <c r="B77" s="167">
        <v>1</v>
      </c>
      <c r="C77" s="168">
        <v>1</v>
      </c>
      <c r="D77" s="212">
        <v>5914.56</v>
      </c>
      <c r="E77" s="167">
        <v>1</v>
      </c>
      <c r="F77" s="403">
        <v>5736.12</v>
      </c>
      <c r="G77" s="169">
        <v>12</v>
      </c>
      <c r="H77" s="168">
        <v>1</v>
      </c>
      <c r="I77" s="168">
        <v>0</v>
      </c>
      <c r="J77" s="168">
        <v>0</v>
      </c>
      <c r="K77" s="168">
        <v>1</v>
      </c>
      <c r="L77" s="168">
        <v>1</v>
      </c>
      <c r="M77" s="168">
        <v>1</v>
      </c>
      <c r="N77" s="168">
        <v>0</v>
      </c>
      <c r="O77" s="168">
        <v>0</v>
      </c>
      <c r="P77" s="168">
        <v>1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1</v>
      </c>
      <c r="AD77" s="168">
        <v>0</v>
      </c>
      <c r="AE77" s="168">
        <v>0</v>
      </c>
      <c r="AF77" s="168">
        <v>0</v>
      </c>
      <c r="AG77" s="191">
        <v>1</v>
      </c>
      <c r="AH77" s="168">
        <v>0</v>
      </c>
      <c r="AI77" s="192">
        <v>0</v>
      </c>
      <c r="AJ77" s="190">
        <v>0</v>
      </c>
      <c r="AK77" s="168">
        <v>0</v>
      </c>
      <c r="AL77" s="168">
        <v>0</v>
      </c>
      <c r="AM77" s="168">
        <v>0</v>
      </c>
      <c r="AN77" s="190">
        <v>0</v>
      </c>
      <c r="AO77" s="168">
        <v>0</v>
      </c>
      <c r="AP77" s="168">
        <v>0</v>
      </c>
      <c r="AQ77" s="168">
        <v>0</v>
      </c>
      <c r="AR77" s="191">
        <v>0</v>
      </c>
      <c r="AS77" s="167">
        <v>0</v>
      </c>
      <c r="AT77" s="168">
        <v>0</v>
      </c>
      <c r="AU77" s="192">
        <v>0</v>
      </c>
      <c r="AV77" s="167">
        <v>1</v>
      </c>
      <c r="AW77" s="168">
        <v>0</v>
      </c>
      <c r="AX77" s="168">
        <v>0</v>
      </c>
      <c r="AY77" s="168">
        <v>1</v>
      </c>
      <c r="AZ77" s="168">
        <v>1</v>
      </c>
      <c r="BA77" s="192">
        <v>1</v>
      </c>
    </row>
    <row r="78" spans="1:53">
      <c r="A78" s="312" t="s">
        <v>456</v>
      </c>
      <c r="B78" s="167">
        <v>2</v>
      </c>
      <c r="C78" s="168">
        <v>2</v>
      </c>
      <c r="D78" s="212">
        <v>3228.87</v>
      </c>
      <c r="E78" s="167">
        <v>2</v>
      </c>
      <c r="F78" s="403">
        <v>3228.87</v>
      </c>
      <c r="G78" s="169">
        <v>7</v>
      </c>
      <c r="H78" s="168">
        <v>2</v>
      </c>
      <c r="I78" s="168">
        <v>2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0</v>
      </c>
      <c r="AD78" s="168">
        <v>1</v>
      </c>
      <c r="AE78" s="168">
        <v>1</v>
      </c>
      <c r="AF78" s="168">
        <v>1</v>
      </c>
      <c r="AG78" s="191">
        <v>1</v>
      </c>
      <c r="AH78" s="168">
        <v>0</v>
      </c>
      <c r="AI78" s="192">
        <v>0</v>
      </c>
      <c r="AJ78" s="190">
        <v>2</v>
      </c>
      <c r="AK78" s="168">
        <v>0</v>
      </c>
      <c r="AL78" s="168">
        <v>2</v>
      </c>
      <c r="AM78" s="168">
        <v>0</v>
      </c>
      <c r="AN78" s="190">
        <v>0</v>
      </c>
      <c r="AO78" s="168">
        <v>0</v>
      </c>
      <c r="AP78" s="168">
        <v>0</v>
      </c>
      <c r="AQ78" s="168">
        <v>0</v>
      </c>
      <c r="AR78" s="191">
        <v>0</v>
      </c>
      <c r="AS78" s="167">
        <v>0</v>
      </c>
      <c r="AT78" s="168">
        <v>0</v>
      </c>
      <c r="AU78" s="192">
        <v>0</v>
      </c>
      <c r="AV78" s="167">
        <v>0</v>
      </c>
      <c r="AW78" s="168">
        <v>0</v>
      </c>
      <c r="AX78" s="168">
        <v>0</v>
      </c>
      <c r="AY78" s="168">
        <v>0</v>
      </c>
      <c r="AZ78" s="168">
        <v>0</v>
      </c>
      <c r="BA78" s="192">
        <v>0</v>
      </c>
    </row>
    <row r="79" spans="1:53">
      <c r="A79" s="312" t="s">
        <v>457</v>
      </c>
      <c r="B79" s="167">
        <v>3</v>
      </c>
      <c r="C79" s="168">
        <v>3</v>
      </c>
      <c r="D79" s="212">
        <v>19915.29</v>
      </c>
      <c r="E79" s="167">
        <v>4</v>
      </c>
      <c r="F79" s="403">
        <v>19915.29</v>
      </c>
      <c r="G79" s="169">
        <v>12</v>
      </c>
      <c r="H79" s="168">
        <v>3</v>
      </c>
      <c r="I79" s="168">
        <v>3</v>
      </c>
      <c r="J79" s="168">
        <v>3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8">
        <v>0</v>
      </c>
      <c r="AD79" s="168">
        <v>3</v>
      </c>
      <c r="AE79" s="168">
        <v>0</v>
      </c>
      <c r="AF79" s="168">
        <v>0</v>
      </c>
      <c r="AG79" s="191">
        <v>3</v>
      </c>
      <c r="AH79" s="168">
        <v>0</v>
      </c>
      <c r="AI79" s="192">
        <v>0</v>
      </c>
      <c r="AJ79" s="190">
        <v>0</v>
      </c>
      <c r="AK79" s="168">
        <v>0</v>
      </c>
      <c r="AL79" s="168">
        <v>0</v>
      </c>
      <c r="AM79" s="168">
        <v>0</v>
      </c>
      <c r="AN79" s="190">
        <v>0</v>
      </c>
      <c r="AO79" s="168">
        <v>0</v>
      </c>
      <c r="AP79" s="168">
        <v>0</v>
      </c>
      <c r="AQ79" s="168">
        <v>0</v>
      </c>
      <c r="AR79" s="191">
        <v>0</v>
      </c>
      <c r="AS79" s="167">
        <v>0</v>
      </c>
      <c r="AT79" s="168">
        <v>0</v>
      </c>
      <c r="AU79" s="192">
        <v>0</v>
      </c>
      <c r="AV79" s="167">
        <v>3</v>
      </c>
      <c r="AW79" s="168">
        <v>3</v>
      </c>
      <c r="AX79" s="168">
        <v>3</v>
      </c>
      <c r="AY79" s="168">
        <v>0</v>
      </c>
      <c r="AZ79" s="168">
        <v>0</v>
      </c>
      <c r="BA79" s="192">
        <v>0</v>
      </c>
    </row>
    <row r="80" spans="1:53">
      <c r="A80" s="312" t="s">
        <v>458</v>
      </c>
      <c r="B80" s="167">
        <v>1</v>
      </c>
      <c r="C80" s="168">
        <v>1</v>
      </c>
      <c r="D80" s="212">
        <v>9897.84</v>
      </c>
      <c r="E80" s="167">
        <v>4</v>
      </c>
      <c r="F80" s="403">
        <v>9897.84</v>
      </c>
      <c r="G80" s="169">
        <v>12</v>
      </c>
      <c r="H80" s="168">
        <v>1</v>
      </c>
      <c r="I80" s="168">
        <v>1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68">
        <v>1</v>
      </c>
      <c r="AE80" s="168">
        <v>0</v>
      </c>
      <c r="AF80" s="168">
        <v>0</v>
      </c>
      <c r="AG80" s="191">
        <v>0</v>
      </c>
      <c r="AH80" s="168">
        <v>1</v>
      </c>
      <c r="AI80" s="192">
        <v>0</v>
      </c>
      <c r="AJ80" s="190">
        <v>1</v>
      </c>
      <c r="AK80" s="168">
        <v>0</v>
      </c>
      <c r="AL80" s="168">
        <v>1</v>
      </c>
      <c r="AM80" s="168">
        <v>1</v>
      </c>
      <c r="AN80" s="190">
        <v>0</v>
      </c>
      <c r="AO80" s="168">
        <v>0</v>
      </c>
      <c r="AP80" s="168">
        <v>0</v>
      </c>
      <c r="AQ80" s="168">
        <v>0</v>
      </c>
      <c r="AR80" s="191">
        <v>0</v>
      </c>
      <c r="AS80" s="167">
        <v>0</v>
      </c>
      <c r="AT80" s="168">
        <v>0</v>
      </c>
      <c r="AU80" s="192">
        <v>0</v>
      </c>
      <c r="AV80" s="167">
        <v>1</v>
      </c>
      <c r="AW80" s="168">
        <v>1</v>
      </c>
      <c r="AX80" s="168">
        <v>0</v>
      </c>
      <c r="AY80" s="168">
        <v>0</v>
      </c>
      <c r="AZ80" s="168">
        <v>0</v>
      </c>
      <c r="BA80" s="192">
        <v>0</v>
      </c>
    </row>
    <row r="81" spans="1:53">
      <c r="A81" s="312" t="s">
        <v>459</v>
      </c>
      <c r="B81" s="167">
        <v>0</v>
      </c>
      <c r="C81" s="168">
        <v>0</v>
      </c>
      <c r="D81" s="212">
        <v>0</v>
      </c>
      <c r="E81" s="167">
        <v>0</v>
      </c>
      <c r="F81" s="403">
        <v>0</v>
      </c>
      <c r="G81" s="169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91">
        <v>0</v>
      </c>
      <c r="AH81" s="168">
        <v>0</v>
      </c>
      <c r="AI81" s="192">
        <v>0</v>
      </c>
      <c r="AJ81" s="190">
        <v>0</v>
      </c>
      <c r="AK81" s="168">
        <v>0</v>
      </c>
      <c r="AL81" s="168">
        <v>0</v>
      </c>
      <c r="AM81" s="168">
        <v>0</v>
      </c>
      <c r="AN81" s="190">
        <v>0</v>
      </c>
      <c r="AO81" s="168">
        <v>0</v>
      </c>
      <c r="AP81" s="168">
        <v>0</v>
      </c>
      <c r="AQ81" s="168">
        <v>0</v>
      </c>
      <c r="AR81" s="191">
        <v>0</v>
      </c>
      <c r="AS81" s="167">
        <v>0</v>
      </c>
      <c r="AT81" s="168">
        <v>0</v>
      </c>
      <c r="AU81" s="192">
        <v>0</v>
      </c>
      <c r="AV81" s="167">
        <v>0</v>
      </c>
      <c r="AW81" s="168">
        <v>0</v>
      </c>
      <c r="AX81" s="168">
        <v>0</v>
      </c>
      <c r="AY81" s="168">
        <v>0</v>
      </c>
      <c r="AZ81" s="168">
        <v>0</v>
      </c>
      <c r="BA81" s="192">
        <v>0</v>
      </c>
    </row>
    <row r="82" spans="1:53">
      <c r="A82" s="312" t="s">
        <v>460</v>
      </c>
      <c r="B82" s="167">
        <v>9</v>
      </c>
      <c r="C82" s="168">
        <v>9</v>
      </c>
      <c r="D82" s="212">
        <v>63007.8</v>
      </c>
      <c r="E82" s="167">
        <v>8</v>
      </c>
      <c r="F82" s="403">
        <v>44901.96</v>
      </c>
      <c r="G82" s="169">
        <v>24</v>
      </c>
      <c r="H82" s="168">
        <v>7</v>
      </c>
      <c r="I82" s="168">
        <v>1</v>
      </c>
      <c r="J82" s="168">
        <v>0</v>
      </c>
      <c r="K82" s="168">
        <v>6</v>
      </c>
      <c r="L82" s="168">
        <v>4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68">
        <v>6</v>
      </c>
      <c r="AE82" s="168">
        <v>1</v>
      </c>
      <c r="AF82" s="168">
        <v>0</v>
      </c>
      <c r="AG82" s="191">
        <v>4</v>
      </c>
      <c r="AH82" s="168">
        <v>0</v>
      </c>
      <c r="AI82" s="192">
        <v>3</v>
      </c>
      <c r="AJ82" s="190">
        <v>0</v>
      </c>
      <c r="AK82" s="168">
        <v>0</v>
      </c>
      <c r="AL82" s="168">
        <v>0</v>
      </c>
      <c r="AM82" s="168">
        <v>0</v>
      </c>
      <c r="AN82" s="190">
        <v>0</v>
      </c>
      <c r="AO82" s="168">
        <v>0</v>
      </c>
      <c r="AP82" s="168">
        <v>0</v>
      </c>
      <c r="AQ82" s="168">
        <v>0</v>
      </c>
      <c r="AR82" s="191">
        <v>0</v>
      </c>
      <c r="AS82" s="167">
        <v>0</v>
      </c>
      <c r="AT82" s="168">
        <v>0</v>
      </c>
      <c r="AU82" s="192">
        <v>0</v>
      </c>
      <c r="AV82" s="167">
        <v>7</v>
      </c>
      <c r="AW82" s="168">
        <v>1</v>
      </c>
      <c r="AX82" s="168">
        <v>0</v>
      </c>
      <c r="AY82" s="168">
        <v>6</v>
      </c>
      <c r="AZ82" s="168">
        <v>4</v>
      </c>
      <c r="BA82" s="192">
        <v>0</v>
      </c>
    </row>
    <row r="83" spans="1:53" ht="13.5">
      <c r="A83" s="316" t="s">
        <v>461</v>
      </c>
      <c r="B83" s="171">
        <f>SUM(B70:B82)</f>
        <v>53</v>
      </c>
      <c r="C83" s="172">
        <f t="shared" ref="C83:BA83" si="6">SUM(C70:C82)</f>
        <v>47</v>
      </c>
      <c r="D83" s="213">
        <f t="shared" si="6"/>
        <v>399975.83</v>
      </c>
      <c r="E83" s="171">
        <f t="shared" si="6"/>
        <v>117</v>
      </c>
      <c r="F83" s="404">
        <f t="shared" si="6"/>
        <v>381483.95</v>
      </c>
      <c r="G83" s="173">
        <f t="shared" si="6"/>
        <v>127</v>
      </c>
      <c r="H83" s="172">
        <f t="shared" si="6"/>
        <v>54</v>
      </c>
      <c r="I83" s="172">
        <f t="shared" si="6"/>
        <v>47</v>
      </c>
      <c r="J83" s="172">
        <f t="shared" si="6"/>
        <v>26</v>
      </c>
      <c r="K83" s="172">
        <f t="shared" si="6"/>
        <v>7</v>
      </c>
      <c r="L83" s="172">
        <f t="shared" si="6"/>
        <v>5</v>
      </c>
      <c r="M83" s="172">
        <f t="shared" si="6"/>
        <v>1</v>
      </c>
      <c r="N83" s="172">
        <f t="shared" si="6"/>
        <v>0</v>
      </c>
      <c r="O83" s="172">
        <f t="shared" si="6"/>
        <v>0</v>
      </c>
      <c r="P83" s="172">
        <f t="shared" si="6"/>
        <v>1</v>
      </c>
      <c r="Q83" s="172">
        <f t="shared" si="6"/>
        <v>0</v>
      </c>
      <c r="R83" s="172">
        <f t="shared" si="6"/>
        <v>0</v>
      </c>
      <c r="S83" s="172">
        <f t="shared" si="6"/>
        <v>0</v>
      </c>
      <c r="T83" s="172">
        <f t="shared" si="6"/>
        <v>0</v>
      </c>
      <c r="U83" s="172">
        <f t="shared" si="6"/>
        <v>0</v>
      </c>
      <c r="V83" s="172">
        <f t="shared" si="6"/>
        <v>0</v>
      </c>
      <c r="W83" s="172">
        <f t="shared" si="6"/>
        <v>0</v>
      </c>
      <c r="X83" s="172">
        <f t="shared" si="6"/>
        <v>0</v>
      </c>
      <c r="Y83" s="172">
        <f t="shared" si="6"/>
        <v>0</v>
      </c>
      <c r="Z83" s="172">
        <f t="shared" si="6"/>
        <v>0</v>
      </c>
      <c r="AA83" s="172">
        <f t="shared" si="6"/>
        <v>0</v>
      </c>
      <c r="AB83" s="172">
        <f t="shared" si="6"/>
        <v>0</v>
      </c>
      <c r="AC83" s="172">
        <f t="shared" si="6"/>
        <v>5</v>
      </c>
      <c r="AD83" s="172">
        <f t="shared" si="6"/>
        <v>43</v>
      </c>
      <c r="AE83" s="172">
        <f t="shared" si="6"/>
        <v>6</v>
      </c>
      <c r="AF83" s="172">
        <f t="shared" si="6"/>
        <v>15</v>
      </c>
      <c r="AG83" s="194">
        <f t="shared" si="6"/>
        <v>21</v>
      </c>
      <c r="AH83" s="172">
        <f t="shared" si="6"/>
        <v>1</v>
      </c>
      <c r="AI83" s="195">
        <f t="shared" si="6"/>
        <v>17</v>
      </c>
      <c r="AJ83" s="193">
        <f t="shared" si="6"/>
        <v>34</v>
      </c>
      <c r="AK83" s="172">
        <f t="shared" si="6"/>
        <v>1</v>
      </c>
      <c r="AL83" s="172">
        <f t="shared" si="6"/>
        <v>32</v>
      </c>
      <c r="AM83" s="172">
        <f t="shared" si="6"/>
        <v>17</v>
      </c>
      <c r="AN83" s="193">
        <f t="shared" si="6"/>
        <v>2</v>
      </c>
      <c r="AO83" s="172">
        <f t="shared" si="6"/>
        <v>2</v>
      </c>
      <c r="AP83" s="172">
        <f t="shared" si="6"/>
        <v>2</v>
      </c>
      <c r="AQ83" s="172">
        <f t="shared" si="6"/>
        <v>9</v>
      </c>
      <c r="AR83" s="194">
        <f t="shared" si="6"/>
        <v>0</v>
      </c>
      <c r="AS83" s="171">
        <f t="shared" si="6"/>
        <v>21</v>
      </c>
      <c r="AT83" s="172">
        <f t="shared" si="6"/>
        <v>2</v>
      </c>
      <c r="AU83" s="195">
        <f t="shared" si="6"/>
        <v>4</v>
      </c>
      <c r="AV83" s="171">
        <f t="shared" si="6"/>
        <v>49</v>
      </c>
      <c r="AW83" s="172">
        <f t="shared" si="6"/>
        <v>42</v>
      </c>
      <c r="AX83" s="172">
        <f t="shared" si="6"/>
        <v>24</v>
      </c>
      <c r="AY83" s="172">
        <f t="shared" si="6"/>
        <v>7</v>
      </c>
      <c r="AZ83" s="172">
        <f t="shared" si="6"/>
        <v>5</v>
      </c>
      <c r="BA83" s="195">
        <f t="shared" si="6"/>
        <v>1</v>
      </c>
    </row>
    <row r="84" spans="1:53">
      <c r="A84" s="312" t="s">
        <v>462</v>
      </c>
      <c r="B84" s="167">
        <v>0</v>
      </c>
      <c r="C84" s="168">
        <v>0</v>
      </c>
      <c r="D84" s="212">
        <v>0</v>
      </c>
      <c r="E84" s="167">
        <v>0</v>
      </c>
      <c r="F84" s="403">
        <v>0</v>
      </c>
      <c r="G84" s="169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91">
        <v>0</v>
      </c>
      <c r="AH84" s="168">
        <v>0</v>
      </c>
      <c r="AI84" s="192">
        <v>0</v>
      </c>
      <c r="AJ84" s="190">
        <v>0</v>
      </c>
      <c r="AK84" s="168">
        <v>0</v>
      </c>
      <c r="AL84" s="168">
        <v>0</v>
      </c>
      <c r="AM84" s="168">
        <v>0</v>
      </c>
      <c r="AN84" s="190">
        <v>0</v>
      </c>
      <c r="AO84" s="168">
        <v>0</v>
      </c>
      <c r="AP84" s="168">
        <v>0</v>
      </c>
      <c r="AQ84" s="168">
        <v>0</v>
      </c>
      <c r="AR84" s="191">
        <v>0</v>
      </c>
      <c r="AS84" s="167">
        <v>0</v>
      </c>
      <c r="AT84" s="168">
        <v>0</v>
      </c>
      <c r="AU84" s="192">
        <v>0</v>
      </c>
      <c r="AV84" s="167">
        <v>0</v>
      </c>
      <c r="AW84" s="168">
        <v>0</v>
      </c>
      <c r="AX84" s="168">
        <v>0</v>
      </c>
      <c r="AY84" s="168">
        <v>0</v>
      </c>
      <c r="AZ84" s="168">
        <v>0</v>
      </c>
      <c r="BA84" s="192">
        <v>0</v>
      </c>
    </row>
    <row r="85" spans="1:53">
      <c r="A85" s="312" t="s">
        <v>463</v>
      </c>
      <c r="B85" s="167">
        <v>4</v>
      </c>
      <c r="C85" s="168">
        <v>4</v>
      </c>
      <c r="D85" s="212">
        <v>30469.200000000001</v>
      </c>
      <c r="E85" s="167">
        <v>8</v>
      </c>
      <c r="F85" s="403">
        <v>30469.200000000001</v>
      </c>
      <c r="G85" s="169">
        <v>24</v>
      </c>
      <c r="H85" s="168">
        <v>4</v>
      </c>
      <c r="I85" s="168">
        <v>3</v>
      </c>
      <c r="J85" s="168">
        <v>2</v>
      </c>
      <c r="K85" s="168">
        <v>1</v>
      </c>
      <c r="L85" s="168">
        <v>1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4</v>
      </c>
      <c r="AE85" s="168">
        <v>0</v>
      </c>
      <c r="AF85" s="168">
        <v>0</v>
      </c>
      <c r="AG85" s="191">
        <v>0</v>
      </c>
      <c r="AH85" s="168">
        <v>2</v>
      </c>
      <c r="AI85" s="192">
        <v>2</v>
      </c>
      <c r="AJ85" s="190">
        <v>0</v>
      </c>
      <c r="AK85" s="168">
        <v>0</v>
      </c>
      <c r="AL85" s="168">
        <v>0</v>
      </c>
      <c r="AM85" s="168">
        <v>0</v>
      </c>
      <c r="AN85" s="190">
        <v>0</v>
      </c>
      <c r="AO85" s="168">
        <v>0</v>
      </c>
      <c r="AP85" s="168">
        <v>0</v>
      </c>
      <c r="AQ85" s="168">
        <v>0</v>
      </c>
      <c r="AR85" s="191">
        <v>0</v>
      </c>
      <c r="AS85" s="167">
        <v>0</v>
      </c>
      <c r="AT85" s="168">
        <v>0</v>
      </c>
      <c r="AU85" s="192">
        <v>0</v>
      </c>
      <c r="AV85" s="167">
        <v>4</v>
      </c>
      <c r="AW85" s="168">
        <v>3</v>
      </c>
      <c r="AX85" s="168">
        <v>2</v>
      </c>
      <c r="AY85" s="168">
        <v>1</v>
      </c>
      <c r="AZ85" s="168">
        <v>1</v>
      </c>
      <c r="BA85" s="192">
        <v>0</v>
      </c>
    </row>
    <row r="86" spans="1:53">
      <c r="A86" s="312" t="s">
        <v>464</v>
      </c>
      <c r="B86" s="167">
        <v>11</v>
      </c>
      <c r="C86" s="168">
        <v>11</v>
      </c>
      <c r="D86" s="212">
        <v>81931.039999999994</v>
      </c>
      <c r="E86" s="167">
        <v>22</v>
      </c>
      <c r="F86" s="403">
        <v>88603.76</v>
      </c>
      <c r="G86" s="169">
        <v>24</v>
      </c>
      <c r="H86" s="168">
        <v>13</v>
      </c>
      <c r="I86" s="168">
        <v>8</v>
      </c>
      <c r="J86" s="168">
        <v>6</v>
      </c>
      <c r="K86" s="168">
        <v>5</v>
      </c>
      <c r="L86" s="168">
        <v>4</v>
      </c>
      <c r="M86" s="168">
        <v>2</v>
      </c>
      <c r="N86" s="168">
        <v>0</v>
      </c>
      <c r="O86" s="168">
        <v>0</v>
      </c>
      <c r="P86" s="168">
        <v>2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3</v>
      </c>
      <c r="AD86" s="168">
        <v>8</v>
      </c>
      <c r="AE86" s="168">
        <v>2</v>
      </c>
      <c r="AF86" s="168">
        <v>1</v>
      </c>
      <c r="AG86" s="191">
        <v>0</v>
      </c>
      <c r="AH86" s="168">
        <v>9</v>
      </c>
      <c r="AI86" s="192">
        <v>3</v>
      </c>
      <c r="AJ86" s="190">
        <v>8</v>
      </c>
      <c r="AK86" s="168">
        <v>1</v>
      </c>
      <c r="AL86" s="168">
        <v>7</v>
      </c>
      <c r="AM86" s="168">
        <v>4</v>
      </c>
      <c r="AN86" s="190">
        <v>1</v>
      </c>
      <c r="AO86" s="168">
        <v>1</v>
      </c>
      <c r="AP86" s="168">
        <v>1</v>
      </c>
      <c r="AQ86" s="168">
        <v>1</v>
      </c>
      <c r="AR86" s="191">
        <v>0</v>
      </c>
      <c r="AS86" s="167">
        <v>8</v>
      </c>
      <c r="AT86" s="168">
        <v>0</v>
      </c>
      <c r="AU86" s="192">
        <v>0</v>
      </c>
      <c r="AV86" s="167">
        <v>11</v>
      </c>
      <c r="AW86" s="168">
        <v>6</v>
      </c>
      <c r="AX86" s="168">
        <v>5</v>
      </c>
      <c r="AY86" s="168">
        <v>5</v>
      </c>
      <c r="AZ86" s="168">
        <v>4</v>
      </c>
      <c r="BA86" s="192">
        <v>2</v>
      </c>
    </row>
    <row r="87" spans="1:53">
      <c r="A87" s="312" t="s">
        <v>465</v>
      </c>
      <c r="B87" s="167">
        <v>1</v>
      </c>
      <c r="C87" s="168">
        <v>1</v>
      </c>
      <c r="D87" s="212">
        <v>6880.2</v>
      </c>
      <c r="E87" s="167">
        <v>1</v>
      </c>
      <c r="F87" s="403">
        <v>6880.2</v>
      </c>
      <c r="G87" s="169">
        <v>12</v>
      </c>
      <c r="H87" s="168">
        <v>1</v>
      </c>
      <c r="I87" s="168">
        <v>1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1</v>
      </c>
      <c r="AD87" s="168">
        <v>0</v>
      </c>
      <c r="AE87" s="168">
        <v>0</v>
      </c>
      <c r="AF87" s="168">
        <v>0</v>
      </c>
      <c r="AG87" s="191">
        <v>0</v>
      </c>
      <c r="AH87" s="168">
        <v>0</v>
      </c>
      <c r="AI87" s="192">
        <v>1</v>
      </c>
      <c r="AJ87" s="190">
        <v>1</v>
      </c>
      <c r="AK87" s="168">
        <v>0</v>
      </c>
      <c r="AL87" s="168">
        <v>1</v>
      </c>
      <c r="AM87" s="168">
        <v>0</v>
      </c>
      <c r="AN87" s="190">
        <v>0</v>
      </c>
      <c r="AO87" s="168">
        <v>0</v>
      </c>
      <c r="AP87" s="168">
        <v>0</v>
      </c>
      <c r="AQ87" s="168">
        <v>1</v>
      </c>
      <c r="AR87" s="191">
        <v>0</v>
      </c>
      <c r="AS87" s="167">
        <v>1</v>
      </c>
      <c r="AT87" s="168">
        <v>0</v>
      </c>
      <c r="AU87" s="192">
        <v>0</v>
      </c>
      <c r="AV87" s="167">
        <v>1</v>
      </c>
      <c r="AW87" s="168">
        <v>1</v>
      </c>
      <c r="AX87" s="168">
        <v>0</v>
      </c>
      <c r="AY87" s="168">
        <v>0</v>
      </c>
      <c r="AZ87" s="168">
        <v>0</v>
      </c>
      <c r="BA87" s="192">
        <v>0</v>
      </c>
    </row>
    <row r="88" spans="1:53">
      <c r="A88" s="312" t="s">
        <v>466</v>
      </c>
      <c r="B88" s="167">
        <v>9</v>
      </c>
      <c r="C88" s="168">
        <v>9</v>
      </c>
      <c r="D88" s="212">
        <v>67765.2</v>
      </c>
      <c r="E88" s="167">
        <v>22</v>
      </c>
      <c r="F88" s="403">
        <v>67765.2</v>
      </c>
      <c r="G88" s="169">
        <v>24</v>
      </c>
      <c r="H88" s="168">
        <v>12</v>
      </c>
      <c r="I88" s="168">
        <v>8</v>
      </c>
      <c r="J88" s="168">
        <v>6</v>
      </c>
      <c r="K88" s="168">
        <v>4</v>
      </c>
      <c r="L88" s="168">
        <v>1</v>
      </c>
      <c r="M88" s="168">
        <v>3</v>
      </c>
      <c r="N88" s="168">
        <v>2</v>
      </c>
      <c r="O88" s="168">
        <v>0</v>
      </c>
      <c r="P88" s="168">
        <v>2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2</v>
      </c>
      <c r="AD88" s="168">
        <v>9</v>
      </c>
      <c r="AE88" s="168">
        <v>1</v>
      </c>
      <c r="AF88" s="168">
        <v>0</v>
      </c>
      <c r="AG88" s="191">
        <v>0</v>
      </c>
      <c r="AH88" s="168">
        <v>5</v>
      </c>
      <c r="AI88" s="192">
        <v>7</v>
      </c>
      <c r="AJ88" s="190">
        <v>9</v>
      </c>
      <c r="AK88" s="168">
        <v>0</v>
      </c>
      <c r="AL88" s="168">
        <v>6</v>
      </c>
      <c r="AM88" s="168">
        <v>5</v>
      </c>
      <c r="AN88" s="190">
        <v>3</v>
      </c>
      <c r="AO88" s="168">
        <v>2</v>
      </c>
      <c r="AP88" s="168">
        <v>3</v>
      </c>
      <c r="AQ88" s="168">
        <v>0</v>
      </c>
      <c r="AR88" s="191">
        <v>0</v>
      </c>
      <c r="AS88" s="167">
        <v>9</v>
      </c>
      <c r="AT88" s="168">
        <v>0</v>
      </c>
      <c r="AU88" s="192">
        <v>0</v>
      </c>
      <c r="AV88" s="167">
        <v>9</v>
      </c>
      <c r="AW88" s="168">
        <v>7</v>
      </c>
      <c r="AX88" s="168">
        <v>5</v>
      </c>
      <c r="AY88" s="168">
        <v>2</v>
      </c>
      <c r="AZ88" s="168">
        <v>0</v>
      </c>
      <c r="BA88" s="192">
        <v>1</v>
      </c>
    </row>
    <row r="89" spans="1:53">
      <c r="A89" s="312" t="s">
        <v>467</v>
      </c>
      <c r="B89" s="167">
        <v>6</v>
      </c>
      <c r="C89" s="168">
        <v>6</v>
      </c>
      <c r="D89" s="212">
        <v>30659.040000000001</v>
      </c>
      <c r="E89" s="167">
        <v>8</v>
      </c>
      <c r="F89" s="403">
        <v>30659.040000000001</v>
      </c>
      <c r="G89" s="169">
        <v>24</v>
      </c>
      <c r="H89" s="168">
        <v>7</v>
      </c>
      <c r="I89" s="168">
        <v>6</v>
      </c>
      <c r="J89" s="168">
        <v>2</v>
      </c>
      <c r="K89" s="168">
        <v>1</v>
      </c>
      <c r="L89" s="168">
        <v>0</v>
      </c>
      <c r="M89" s="168">
        <v>1</v>
      </c>
      <c r="N89" s="168">
        <v>1</v>
      </c>
      <c r="O89" s="168">
        <v>0</v>
      </c>
      <c r="P89" s="168">
        <v>1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2</v>
      </c>
      <c r="AD89" s="168">
        <v>4</v>
      </c>
      <c r="AE89" s="168">
        <v>1</v>
      </c>
      <c r="AF89" s="168">
        <v>1</v>
      </c>
      <c r="AG89" s="191">
        <v>0</v>
      </c>
      <c r="AH89" s="168">
        <v>3</v>
      </c>
      <c r="AI89" s="192">
        <v>3</v>
      </c>
      <c r="AJ89" s="190">
        <v>6</v>
      </c>
      <c r="AK89" s="168">
        <v>0</v>
      </c>
      <c r="AL89" s="168">
        <v>5</v>
      </c>
      <c r="AM89" s="168">
        <v>3</v>
      </c>
      <c r="AN89" s="190">
        <v>1</v>
      </c>
      <c r="AO89" s="168">
        <v>0</v>
      </c>
      <c r="AP89" s="168">
        <v>1</v>
      </c>
      <c r="AQ89" s="168">
        <v>5</v>
      </c>
      <c r="AR89" s="191">
        <v>0</v>
      </c>
      <c r="AS89" s="167">
        <v>5</v>
      </c>
      <c r="AT89" s="168">
        <v>0</v>
      </c>
      <c r="AU89" s="192">
        <v>0</v>
      </c>
      <c r="AV89" s="167">
        <v>6</v>
      </c>
      <c r="AW89" s="168">
        <v>6</v>
      </c>
      <c r="AX89" s="168">
        <v>2</v>
      </c>
      <c r="AY89" s="168">
        <v>0</v>
      </c>
      <c r="AZ89" s="168">
        <v>0</v>
      </c>
      <c r="BA89" s="192">
        <v>0</v>
      </c>
    </row>
    <row r="90" spans="1:53">
      <c r="A90" s="312" t="s">
        <v>468</v>
      </c>
      <c r="B90" s="167">
        <v>0</v>
      </c>
      <c r="C90" s="168">
        <v>0</v>
      </c>
      <c r="D90" s="212">
        <v>0</v>
      </c>
      <c r="E90" s="167">
        <v>0</v>
      </c>
      <c r="F90" s="403">
        <v>0</v>
      </c>
      <c r="G90" s="169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91">
        <v>0</v>
      </c>
      <c r="AH90" s="168">
        <v>0</v>
      </c>
      <c r="AI90" s="192">
        <v>0</v>
      </c>
      <c r="AJ90" s="190">
        <v>0</v>
      </c>
      <c r="AK90" s="168">
        <v>0</v>
      </c>
      <c r="AL90" s="168">
        <v>0</v>
      </c>
      <c r="AM90" s="168">
        <v>0</v>
      </c>
      <c r="AN90" s="190">
        <v>0</v>
      </c>
      <c r="AO90" s="168">
        <v>0</v>
      </c>
      <c r="AP90" s="168">
        <v>0</v>
      </c>
      <c r="AQ90" s="168">
        <v>0</v>
      </c>
      <c r="AR90" s="191">
        <v>0</v>
      </c>
      <c r="AS90" s="167">
        <v>0</v>
      </c>
      <c r="AT90" s="168">
        <v>0</v>
      </c>
      <c r="AU90" s="192">
        <v>0</v>
      </c>
      <c r="AV90" s="167">
        <v>0</v>
      </c>
      <c r="AW90" s="168">
        <v>0</v>
      </c>
      <c r="AX90" s="168">
        <v>0</v>
      </c>
      <c r="AY90" s="168">
        <v>0</v>
      </c>
      <c r="AZ90" s="168">
        <v>0</v>
      </c>
      <c r="BA90" s="192">
        <v>0</v>
      </c>
    </row>
    <row r="91" spans="1:53">
      <c r="A91" s="312" t="s">
        <v>469</v>
      </c>
      <c r="B91" s="167">
        <v>5</v>
      </c>
      <c r="C91" s="168">
        <v>5</v>
      </c>
      <c r="D91" s="212">
        <v>35835.96</v>
      </c>
      <c r="E91" s="167">
        <v>12</v>
      </c>
      <c r="F91" s="403">
        <v>35835.96</v>
      </c>
      <c r="G91" s="169">
        <v>12</v>
      </c>
      <c r="H91" s="168">
        <v>5</v>
      </c>
      <c r="I91" s="168">
        <v>4</v>
      </c>
      <c r="J91" s="168">
        <v>3</v>
      </c>
      <c r="K91" s="168">
        <v>1</v>
      </c>
      <c r="L91" s="168">
        <v>1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5</v>
      </c>
      <c r="AE91" s="168">
        <v>0</v>
      </c>
      <c r="AF91" s="168">
        <v>4</v>
      </c>
      <c r="AG91" s="191">
        <v>1</v>
      </c>
      <c r="AH91" s="168">
        <v>0</v>
      </c>
      <c r="AI91" s="192">
        <v>0</v>
      </c>
      <c r="AJ91" s="190">
        <v>1</v>
      </c>
      <c r="AK91" s="168">
        <v>0</v>
      </c>
      <c r="AL91" s="168">
        <v>1</v>
      </c>
      <c r="AM91" s="168">
        <v>1</v>
      </c>
      <c r="AN91" s="190">
        <v>0</v>
      </c>
      <c r="AO91" s="168">
        <v>0</v>
      </c>
      <c r="AP91" s="168">
        <v>0</v>
      </c>
      <c r="AQ91" s="168">
        <v>0</v>
      </c>
      <c r="AR91" s="191">
        <v>0</v>
      </c>
      <c r="AS91" s="167">
        <v>0</v>
      </c>
      <c r="AT91" s="168">
        <v>1</v>
      </c>
      <c r="AU91" s="192">
        <v>0</v>
      </c>
      <c r="AV91" s="167">
        <v>5</v>
      </c>
      <c r="AW91" s="168">
        <v>4</v>
      </c>
      <c r="AX91" s="168">
        <v>3</v>
      </c>
      <c r="AY91" s="168">
        <v>1</v>
      </c>
      <c r="AZ91" s="168">
        <v>1</v>
      </c>
      <c r="BA91" s="192">
        <v>0</v>
      </c>
    </row>
    <row r="92" spans="1:53">
      <c r="A92" s="312" t="s">
        <v>470</v>
      </c>
      <c r="B92" s="167">
        <v>2</v>
      </c>
      <c r="C92" s="168">
        <v>2</v>
      </c>
      <c r="D92" s="212">
        <v>19416.72</v>
      </c>
      <c r="E92" s="167">
        <v>14</v>
      </c>
      <c r="F92" s="403">
        <v>19416.72</v>
      </c>
      <c r="G92" s="169">
        <v>12</v>
      </c>
      <c r="H92" s="168">
        <v>2</v>
      </c>
      <c r="I92" s="168">
        <v>2</v>
      </c>
      <c r="J92" s="168">
        <v>1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2</v>
      </c>
      <c r="AE92" s="168">
        <v>0</v>
      </c>
      <c r="AF92" s="168">
        <v>0</v>
      </c>
      <c r="AG92" s="191">
        <v>1</v>
      </c>
      <c r="AH92" s="168">
        <v>0</v>
      </c>
      <c r="AI92" s="192">
        <v>1</v>
      </c>
      <c r="AJ92" s="190">
        <v>1</v>
      </c>
      <c r="AK92" s="168">
        <v>0</v>
      </c>
      <c r="AL92" s="168">
        <v>1</v>
      </c>
      <c r="AM92" s="168">
        <v>1</v>
      </c>
      <c r="AN92" s="190">
        <v>0</v>
      </c>
      <c r="AO92" s="168">
        <v>0</v>
      </c>
      <c r="AP92" s="168">
        <v>0</v>
      </c>
      <c r="AQ92" s="168">
        <v>1</v>
      </c>
      <c r="AR92" s="191">
        <v>0</v>
      </c>
      <c r="AS92" s="167">
        <v>1</v>
      </c>
      <c r="AT92" s="168">
        <v>0</v>
      </c>
      <c r="AU92" s="192">
        <v>0</v>
      </c>
      <c r="AV92" s="167">
        <v>2</v>
      </c>
      <c r="AW92" s="168">
        <v>2</v>
      </c>
      <c r="AX92" s="168">
        <v>1</v>
      </c>
      <c r="AY92" s="168">
        <v>0</v>
      </c>
      <c r="AZ92" s="168">
        <v>0</v>
      </c>
      <c r="BA92" s="192">
        <v>0</v>
      </c>
    </row>
    <row r="93" spans="1:53">
      <c r="A93" s="312" t="s">
        <v>471</v>
      </c>
      <c r="B93" s="167">
        <v>1</v>
      </c>
      <c r="C93" s="168">
        <v>1</v>
      </c>
      <c r="D93" s="212">
        <v>6880.2</v>
      </c>
      <c r="E93" s="167">
        <v>1</v>
      </c>
      <c r="F93" s="403">
        <v>6880.2</v>
      </c>
      <c r="G93" s="169">
        <v>12</v>
      </c>
      <c r="H93" s="168">
        <v>1</v>
      </c>
      <c r="I93" s="168">
        <v>1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168">
        <v>1</v>
      </c>
      <c r="AE93" s="168">
        <v>0</v>
      </c>
      <c r="AF93" s="168">
        <v>1</v>
      </c>
      <c r="AG93" s="191">
        <v>0</v>
      </c>
      <c r="AH93" s="168">
        <v>0</v>
      </c>
      <c r="AI93" s="192">
        <v>0</v>
      </c>
      <c r="AJ93" s="190">
        <v>0</v>
      </c>
      <c r="AK93" s="168">
        <v>0</v>
      </c>
      <c r="AL93" s="168">
        <v>0</v>
      </c>
      <c r="AM93" s="168">
        <v>0</v>
      </c>
      <c r="AN93" s="190">
        <v>0</v>
      </c>
      <c r="AO93" s="168">
        <v>0</v>
      </c>
      <c r="AP93" s="168">
        <v>0</v>
      </c>
      <c r="AQ93" s="168">
        <v>0</v>
      </c>
      <c r="AR93" s="191">
        <v>0</v>
      </c>
      <c r="AS93" s="167">
        <v>0</v>
      </c>
      <c r="AT93" s="168">
        <v>0</v>
      </c>
      <c r="AU93" s="192">
        <v>0</v>
      </c>
      <c r="AV93" s="167">
        <v>1</v>
      </c>
      <c r="AW93" s="168">
        <v>1</v>
      </c>
      <c r="AX93" s="168">
        <v>0</v>
      </c>
      <c r="AY93" s="168">
        <v>0</v>
      </c>
      <c r="AZ93" s="168">
        <v>0</v>
      </c>
      <c r="BA93" s="192">
        <v>0</v>
      </c>
    </row>
    <row r="94" spans="1:53">
      <c r="A94" s="312" t="s">
        <v>472</v>
      </c>
      <c r="B94" s="167">
        <v>4</v>
      </c>
      <c r="C94" s="168">
        <v>4</v>
      </c>
      <c r="D94" s="212">
        <v>24865.200000000001</v>
      </c>
      <c r="E94" s="167">
        <v>4</v>
      </c>
      <c r="F94" s="403">
        <v>24865.200000000001</v>
      </c>
      <c r="G94" s="169">
        <v>12</v>
      </c>
      <c r="H94" s="168">
        <v>4</v>
      </c>
      <c r="I94" s="168">
        <v>4</v>
      </c>
      <c r="J94" s="168">
        <v>0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8">
        <v>0</v>
      </c>
      <c r="W94" s="168">
        <v>0</v>
      </c>
      <c r="X94" s="168">
        <v>0</v>
      </c>
      <c r="Y94" s="168">
        <v>0</v>
      </c>
      <c r="Z94" s="168">
        <v>0</v>
      </c>
      <c r="AA94" s="168">
        <v>0</v>
      </c>
      <c r="AB94" s="168">
        <v>0</v>
      </c>
      <c r="AC94" s="168">
        <v>1</v>
      </c>
      <c r="AD94" s="168">
        <v>3</v>
      </c>
      <c r="AE94" s="168">
        <v>0</v>
      </c>
      <c r="AF94" s="168">
        <v>0</v>
      </c>
      <c r="AG94" s="191">
        <v>2</v>
      </c>
      <c r="AH94" s="168">
        <v>1</v>
      </c>
      <c r="AI94" s="192">
        <v>1</v>
      </c>
      <c r="AJ94" s="190">
        <v>0</v>
      </c>
      <c r="AK94" s="168">
        <v>0</v>
      </c>
      <c r="AL94" s="168">
        <v>0</v>
      </c>
      <c r="AM94" s="168">
        <v>0</v>
      </c>
      <c r="AN94" s="190">
        <v>0</v>
      </c>
      <c r="AO94" s="168">
        <v>0</v>
      </c>
      <c r="AP94" s="168">
        <v>0</v>
      </c>
      <c r="AQ94" s="168">
        <v>0</v>
      </c>
      <c r="AR94" s="191">
        <v>0</v>
      </c>
      <c r="AS94" s="167">
        <v>0</v>
      </c>
      <c r="AT94" s="168">
        <v>0</v>
      </c>
      <c r="AU94" s="192">
        <v>0</v>
      </c>
      <c r="AV94" s="167">
        <v>4</v>
      </c>
      <c r="AW94" s="168">
        <v>4</v>
      </c>
      <c r="AX94" s="168">
        <v>0</v>
      </c>
      <c r="AY94" s="168">
        <v>0</v>
      </c>
      <c r="AZ94" s="168">
        <v>0</v>
      </c>
      <c r="BA94" s="192">
        <v>0</v>
      </c>
    </row>
    <row r="95" spans="1:53" ht="14.25" thickBot="1">
      <c r="A95" s="368" t="s">
        <v>473</v>
      </c>
      <c r="B95" s="205">
        <f>SUM(B84:B94)</f>
        <v>43</v>
      </c>
      <c r="C95" s="204">
        <f t="shared" ref="C95:BA95" si="7">SUM(C84:C94)</f>
        <v>43</v>
      </c>
      <c r="D95" s="214">
        <f t="shared" si="7"/>
        <v>304702.76</v>
      </c>
      <c r="E95" s="205">
        <f t="shared" si="7"/>
        <v>92</v>
      </c>
      <c r="F95" s="405">
        <f t="shared" si="7"/>
        <v>311375.48</v>
      </c>
      <c r="G95" s="203">
        <f t="shared" si="7"/>
        <v>156</v>
      </c>
      <c r="H95" s="204">
        <f t="shared" si="7"/>
        <v>49</v>
      </c>
      <c r="I95" s="204">
        <f t="shared" si="7"/>
        <v>37</v>
      </c>
      <c r="J95" s="204">
        <f t="shared" si="7"/>
        <v>20</v>
      </c>
      <c r="K95" s="204">
        <f t="shared" si="7"/>
        <v>12</v>
      </c>
      <c r="L95" s="204">
        <f t="shared" si="7"/>
        <v>7</v>
      </c>
      <c r="M95" s="204">
        <f t="shared" si="7"/>
        <v>6</v>
      </c>
      <c r="N95" s="204">
        <f t="shared" si="7"/>
        <v>3</v>
      </c>
      <c r="O95" s="204">
        <f t="shared" si="7"/>
        <v>0</v>
      </c>
      <c r="P95" s="204">
        <f t="shared" si="7"/>
        <v>5</v>
      </c>
      <c r="Q95" s="204">
        <f t="shared" si="7"/>
        <v>0</v>
      </c>
      <c r="R95" s="204">
        <f t="shared" si="7"/>
        <v>0</v>
      </c>
      <c r="S95" s="204">
        <f t="shared" si="7"/>
        <v>0</v>
      </c>
      <c r="T95" s="204">
        <f t="shared" si="7"/>
        <v>0</v>
      </c>
      <c r="U95" s="204">
        <f t="shared" si="7"/>
        <v>0</v>
      </c>
      <c r="V95" s="204">
        <f t="shared" si="7"/>
        <v>0</v>
      </c>
      <c r="W95" s="204">
        <f t="shared" si="7"/>
        <v>0</v>
      </c>
      <c r="X95" s="204">
        <f t="shared" si="7"/>
        <v>0</v>
      </c>
      <c r="Y95" s="204">
        <f t="shared" si="7"/>
        <v>0</v>
      </c>
      <c r="Z95" s="204">
        <f t="shared" si="7"/>
        <v>0</v>
      </c>
      <c r="AA95" s="204">
        <f t="shared" si="7"/>
        <v>0</v>
      </c>
      <c r="AB95" s="204">
        <f t="shared" si="7"/>
        <v>0</v>
      </c>
      <c r="AC95" s="204">
        <f t="shared" si="7"/>
        <v>9</v>
      </c>
      <c r="AD95" s="204">
        <f t="shared" si="7"/>
        <v>36</v>
      </c>
      <c r="AE95" s="204">
        <f t="shared" si="7"/>
        <v>4</v>
      </c>
      <c r="AF95" s="204">
        <f t="shared" si="7"/>
        <v>7</v>
      </c>
      <c r="AG95" s="216">
        <f t="shared" si="7"/>
        <v>4</v>
      </c>
      <c r="AH95" s="204">
        <f t="shared" si="7"/>
        <v>20</v>
      </c>
      <c r="AI95" s="206">
        <f t="shared" si="7"/>
        <v>18</v>
      </c>
      <c r="AJ95" s="207">
        <f t="shared" si="7"/>
        <v>26</v>
      </c>
      <c r="AK95" s="204">
        <f t="shared" si="7"/>
        <v>1</v>
      </c>
      <c r="AL95" s="204">
        <f t="shared" si="7"/>
        <v>21</v>
      </c>
      <c r="AM95" s="204">
        <f t="shared" si="7"/>
        <v>14</v>
      </c>
      <c r="AN95" s="207">
        <f t="shared" si="7"/>
        <v>5</v>
      </c>
      <c r="AO95" s="204">
        <f t="shared" si="7"/>
        <v>3</v>
      </c>
      <c r="AP95" s="204">
        <f t="shared" si="7"/>
        <v>5</v>
      </c>
      <c r="AQ95" s="204">
        <f t="shared" si="7"/>
        <v>8</v>
      </c>
      <c r="AR95" s="216">
        <f t="shared" si="7"/>
        <v>0</v>
      </c>
      <c r="AS95" s="205">
        <f t="shared" si="7"/>
        <v>24</v>
      </c>
      <c r="AT95" s="204">
        <f t="shared" si="7"/>
        <v>1</v>
      </c>
      <c r="AU95" s="206">
        <f t="shared" si="7"/>
        <v>0</v>
      </c>
      <c r="AV95" s="205">
        <f t="shared" si="7"/>
        <v>43</v>
      </c>
      <c r="AW95" s="204">
        <f t="shared" si="7"/>
        <v>34</v>
      </c>
      <c r="AX95" s="204">
        <f t="shared" si="7"/>
        <v>18</v>
      </c>
      <c r="AY95" s="204">
        <f t="shared" si="7"/>
        <v>9</v>
      </c>
      <c r="AZ95" s="204">
        <f t="shared" si="7"/>
        <v>6</v>
      </c>
      <c r="BA95" s="206">
        <f t="shared" si="7"/>
        <v>3</v>
      </c>
    </row>
    <row r="96" spans="1:53" ht="14.25" thickBot="1">
      <c r="A96" s="369" t="s">
        <v>386</v>
      </c>
      <c r="B96" s="179">
        <f>B17+B25+B35+B43+B55+B69+B83+B95</f>
        <v>537</v>
      </c>
      <c r="C96" s="180">
        <f>C17+C25+C35+C43+C55+C69+C83+C95</f>
        <v>369</v>
      </c>
      <c r="D96" s="215">
        <f t="shared" ref="D96:AP96" si="8">D17+D25+D35+D43+D55+D69+D83+D95</f>
        <v>3700405.16</v>
      </c>
      <c r="E96" s="179">
        <f t="shared" si="8"/>
        <v>1035</v>
      </c>
      <c r="F96" s="406">
        <f t="shared" si="8"/>
        <v>3487484.65</v>
      </c>
      <c r="G96" s="181">
        <f t="shared" si="8"/>
        <v>973.81</v>
      </c>
      <c r="H96" s="180">
        <f t="shared" si="8"/>
        <v>549</v>
      </c>
      <c r="I96" s="180">
        <f t="shared" si="8"/>
        <v>508</v>
      </c>
      <c r="J96" s="180">
        <f t="shared" si="8"/>
        <v>314</v>
      </c>
      <c r="K96" s="180">
        <f t="shared" si="8"/>
        <v>41</v>
      </c>
      <c r="L96" s="180">
        <f t="shared" si="8"/>
        <v>29</v>
      </c>
      <c r="M96" s="180">
        <f t="shared" si="8"/>
        <v>18</v>
      </c>
      <c r="N96" s="180">
        <f t="shared" si="8"/>
        <v>3</v>
      </c>
      <c r="O96" s="180">
        <f t="shared" si="8"/>
        <v>3</v>
      </c>
      <c r="P96" s="180">
        <f t="shared" si="8"/>
        <v>13</v>
      </c>
      <c r="Q96" s="180">
        <f t="shared" si="8"/>
        <v>0</v>
      </c>
      <c r="R96" s="180">
        <f t="shared" si="8"/>
        <v>0</v>
      </c>
      <c r="S96" s="180">
        <f t="shared" si="8"/>
        <v>0</v>
      </c>
      <c r="T96" s="180">
        <f t="shared" si="8"/>
        <v>0</v>
      </c>
      <c r="U96" s="180">
        <f t="shared" si="8"/>
        <v>0</v>
      </c>
      <c r="V96" s="180">
        <f t="shared" si="8"/>
        <v>0</v>
      </c>
      <c r="W96" s="180">
        <f t="shared" si="8"/>
        <v>0</v>
      </c>
      <c r="X96" s="180">
        <f t="shared" si="8"/>
        <v>2</v>
      </c>
      <c r="Y96" s="180">
        <f t="shared" si="8"/>
        <v>0</v>
      </c>
      <c r="Z96" s="180">
        <f t="shared" si="8"/>
        <v>0</v>
      </c>
      <c r="AA96" s="180">
        <f t="shared" si="8"/>
        <v>0</v>
      </c>
      <c r="AB96" s="180">
        <f t="shared" si="8"/>
        <v>0</v>
      </c>
      <c r="AC96" s="180">
        <f t="shared" si="8"/>
        <v>49</v>
      </c>
      <c r="AD96" s="180">
        <f t="shared" si="8"/>
        <v>447</v>
      </c>
      <c r="AE96" s="180">
        <f t="shared" si="8"/>
        <v>53</v>
      </c>
      <c r="AF96" s="180">
        <f t="shared" si="8"/>
        <v>142</v>
      </c>
      <c r="AG96" s="230">
        <f t="shared" si="8"/>
        <v>279</v>
      </c>
      <c r="AH96" s="180">
        <f t="shared" si="8"/>
        <v>31</v>
      </c>
      <c r="AI96" s="209">
        <f t="shared" si="8"/>
        <v>97</v>
      </c>
      <c r="AJ96" s="210">
        <f t="shared" si="8"/>
        <v>347</v>
      </c>
      <c r="AK96" s="180">
        <f t="shared" si="8"/>
        <v>23</v>
      </c>
      <c r="AL96" s="180">
        <f t="shared" si="8"/>
        <v>325</v>
      </c>
      <c r="AM96" s="180">
        <f t="shared" si="8"/>
        <v>204</v>
      </c>
      <c r="AN96" s="210">
        <f t="shared" si="8"/>
        <v>22</v>
      </c>
      <c r="AO96" s="180">
        <f t="shared" si="8"/>
        <v>14</v>
      </c>
      <c r="AP96" s="180">
        <f t="shared" si="8"/>
        <v>15</v>
      </c>
      <c r="AQ96" s="180">
        <f t="shared" ref="AQ96:BA96" si="9">AQ17+AQ25+AQ35+AQ43+AQ55+AQ69+AQ83+AQ95</f>
        <v>117</v>
      </c>
      <c r="AR96" s="230">
        <f t="shared" si="9"/>
        <v>3</v>
      </c>
      <c r="AS96" s="179">
        <f t="shared" si="9"/>
        <v>155</v>
      </c>
      <c r="AT96" s="180">
        <f t="shared" si="9"/>
        <v>81</v>
      </c>
      <c r="AU96" s="209">
        <f t="shared" si="9"/>
        <v>101</v>
      </c>
      <c r="AV96" s="179">
        <f t="shared" si="9"/>
        <v>505</v>
      </c>
      <c r="AW96" s="180">
        <f t="shared" si="9"/>
        <v>470</v>
      </c>
      <c r="AX96" s="180">
        <f t="shared" si="9"/>
        <v>291</v>
      </c>
      <c r="AY96" s="180">
        <f t="shared" si="9"/>
        <v>35</v>
      </c>
      <c r="AZ96" s="180">
        <f t="shared" si="9"/>
        <v>26</v>
      </c>
      <c r="BA96" s="209">
        <f t="shared" si="9"/>
        <v>14</v>
      </c>
    </row>
    <row r="97" spans="1:53">
      <c r="AR97" s="311"/>
      <c r="AS97" s="311"/>
    </row>
    <row r="98" spans="1:53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11"/>
      <c r="AS98" s="311"/>
    </row>
    <row r="99" spans="1:53">
      <c r="A99" s="1" t="s">
        <v>491</v>
      </c>
      <c r="B99" s="467">
        <f>B17</f>
        <v>63</v>
      </c>
      <c r="C99" s="328">
        <f t="shared" ref="C99:BA99" si="10">C17</f>
        <v>59</v>
      </c>
      <c r="D99" s="352">
        <f t="shared" si="10"/>
        <v>495994.78</v>
      </c>
      <c r="E99" s="328">
        <f t="shared" si="10"/>
        <v>162</v>
      </c>
      <c r="F99" s="352">
        <f t="shared" si="10"/>
        <v>495994.98</v>
      </c>
      <c r="G99" s="328">
        <f t="shared" si="10"/>
        <v>167</v>
      </c>
      <c r="H99" s="328">
        <f t="shared" si="10"/>
        <v>64</v>
      </c>
      <c r="I99" s="328">
        <f t="shared" si="10"/>
        <v>64</v>
      </c>
      <c r="J99" s="328">
        <f t="shared" si="10"/>
        <v>47</v>
      </c>
      <c r="K99" s="328">
        <f t="shared" si="10"/>
        <v>0</v>
      </c>
      <c r="L99" s="328">
        <f t="shared" si="10"/>
        <v>0</v>
      </c>
      <c r="M99" s="328">
        <f t="shared" si="10"/>
        <v>0</v>
      </c>
      <c r="N99" s="328">
        <f t="shared" si="10"/>
        <v>0</v>
      </c>
      <c r="O99" s="328">
        <f t="shared" si="10"/>
        <v>0</v>
      </c>
      <c r="P99" s="328">
        <f t="shared" si="10"/>
        <v>0</v>
      </c>
      <c r="Q99" s="328">
        <f t="shared" si="10"/>
        <v>0</v>
      </c>
      <c r="R99" s="328">
        <f t="shared" si="10"/>
        <v>0</v>
      </c>
      <c r="S99" s="328">
        <f t="shared" si="10"/>
        <v>0</v>
      </c>
      <c r="T99" s="328">
        <f t="shared" si="10"/>
        <v>0</v>
      </c>
      <c r="U99" s="328">
        <f t="shared" si="10"/>
        <v>0</v>
      </c>
      <c r="V99" s="328">
        <f t="shared" si="10"/>
        <v>0</v>
      </c>
      <c r="W99" s="328">
        <f t="shared" si="10"/>
        <v>0</v>
      </c>
      <c r="X99" s="328">
        <f t="shared" si="10"/>
        <v>0</v>
      </c>
      <c r="Y99" s="328">
        <f t="shared" si="10"/>
        <v>0</v>
      </c>
      <c r="Z99" s="328">
        <f t="shared" si="10"/>
        <v>0</v>
      </c>
      <c r="AA99" s="328">
        <f t="shared" si="10"/>
        <v>0</v>
      </c>
      <c r="AB99" s="328">
        <f t="shared" si="10"/>
        <v>0</v>
      </c>
      <c r="AC99" s="328">
        <f t="shared" si="10"/>
        <v>5</v>
      </c>
      <c r="AD99" s="328">
        <f t="shared" si="10"/>
        <v>52</v>
      </c>
      <c r="AE99" s="328">
        <f t="shared" si="10"/>
        <v>7</v>
      </c>
      <c r="AF99" s="328">
        <f t="shared" si="10"/>
        <v>17</v>
      </c>
      <c r="AG99" s="328">
        <f t="shared" si="10"/>
        <v>27</v>
      </c>
      <c r="AH99" s="328">
        <f t="shared" si="10"/>
        <v>2</v>
      </c>
      <c r="AI99" s="328">
        <f t="shared" si="10"/>
        <v>18</v>
      </c>
      <c r="AJ99" s="328">
        <f t="shared" si="10"/>
        <v>70</v>
      </c>
      <c r="AK99" s="328">
        <f t="shared" si="10"/>
        <v>0</v>
      </c>
      <c r="AL99" s="328">
        <f t="shared" si="10"/>
        <v>70</v>
      </c>
      <c r="AM99" s="328">
        <f t="shared" si="10"/>
        <v>47</v>
      </c>
      <c r="AN99" s="328">
        <f t="shared" si="10"/>
        <v>0</v>
      </c>
      <c r="AO99" s="328">
        <f t="shared" si="10"/>
        <v>0</v>
      </c>
      <c r="AP99" s="328">
        <f t="shared" si="10"/>
        <v>0</v>
      </c>
      <c r="AQ99" s="328">
        <f t="shared" si="10"/>
        <v>6</v>
      </c>
      <c r="AR99" s="311">
        <f t="shared" si="10"/>
        <v>0</v>
      </c>
      <c r="AS99" s="311">
        <f t="shared" si="10"/>
        <v>0</v>
      </c>
      <c r="AT99" s="303">
        <f t="shared" si="10"/>
        <v>20</v>
      </c>
      <c r="AU99" s="303">
        <f t="shared" si="10"/>
        <v>49</v>
      </c>
      <c r="AV99" s="303">
        <f t="shared" si="10"/>
        <v>63</v>
      </c>
      <c r="AW99" s="303">
        <f t="shared" si="10"/>
        <v>63</v>
      </c>
      <c r="AX99" s="303">
        <f t="shared" si="10"/>
        <v>47</v>
      </c>
      <c r="AY99" s="303">
        <f t="shared" si="10"/>
        <v>0</v>
      </c>
      <c r="AZ99" s="303">
        <f t="shared" si="10"/>
        <v>0</v>
      </c>
      <c r="BA99" s="303">
        <f t="shared" si="10"/>
        <v>0</v>
      </c>
    </row>
    <row r="100" spans="1:53">
      <c r="A100" s="1" t="s">
        <v>386</v>
      </c>
      <c r="B100" s="467">
        <f>B96-B17</f>
        <v>474</v>
      </c>
      <c r="C100" s="328">
        <f t="shared" ref="C100:BA100" si="11">C96-C17</f>
        <v>310</v>
      </c>
      <c r="D100" s="352">
        <f t="shared" si="11"/>
        <v>3204410.38</v>
      </c>
      <c r="E100" s="328">
        <f t="shared" si="11"/>
        <v>873</v>
      </c>
      <c r="F100" s="352">
        <f t="shared" si="11"/>
        <v>2991489.67</v>
      </c>
      <c r="G100" s="328">
        <f t="shared" si="11"/>
        <v>806.81</v>
      </c>
      <c r="H100" s="328">
        <f t="shared" si="11"/>
        <v>485</v>
      </c>
      <c r="I100" s="328">
        <f t="shared" si="11"/>
        <v>444</v>
      </c>
      <c r="J100" s="328">
        <f t="shared" si="11"/>
        <v>267</v>
      </c>
      <c r="K100" s="328">
        <f t="shared" si="11"/>
        <v>41</v>
      </c>
      <c r="L100" s="328">
        <f t="shared" si="11"/>
        <v>29</v>
      </c>
      <c r="M100" s="328">
        <f t="shared" si="11"/>
        <v>18</v>
      </c>
      <c r="N100" s="328">
        <f t="shared" si="11"/>
        <v>3</v>
      </c>
      <c r="O100" s="328">
        <f t="shared" si="11"/>
        <v>3</v>
      </c>
      <c r="P100" s="328">
        <f t="shared" si="11"/>
        <v>13</v>
      </c>
      <c r="Q100" s="328">
        <f t="shared" si="11"/>
        <v>0</v>
      </c>
      <c r="R100" s="328">
        <f t="shared" si="11"/>
        <v>0</v>
      </c>
      <c r="S100" s="328">
        <f t="shared" si="11"/>
        <v>0</v>
      </c>
      <c r="T100" s="328">
        <f t="shared" si="11"/>
        <v>0</v>
      </c>
      <c r="U100" s="328">
        <f t="shared" si="11"/>
        <v>0</v>
      </c>
      <c r="V100" s="328">
        <f t="shared" si="11"/>
        <v>0</v>
      </c>
      <c r="W100" s="328">
        <f t="shared" si="11"/>
        <v>0</v>
      </c>
      <c r="X100" s="328">
        <f t="shared" si="11"/>
        <v>2</v>
      </c>
      <c r="Y100" s="328">
        <f t="shared" si="11"/>
        <v>0</v>
      </c>
      <c r="Z100" s="328">
        <f t="shared" si="11"/>
        <v>0</v>
      </c>
      <c r="AA100" s="328">
        <f t="shared" si="11"/>
        <v>0</v>
      </c>
      <c r="AB100" s="328">
        <f t="shared" si="11"/>
        <v>0</v>
      </c>
      <c r="AC100" s="328">
        <f t="shared" si="11"/>
        <v>44</v>
      </c>
      <c r="AD100" s="328">
        <f t="shared" si="11"/>
        <v>395</v>
      </c>
      <c r="AE100" s="328">
        <f t="shared" si="11"/>
        <v>46</v>
      </c>
      <c r="AF100" s="328">
        <f t="shared" si="11"/>
        <v>125</v>
      </c>
      <c r="AG100" s="328">
        <f t="shared" si="11"/>
        <v>252</v>
      </c>
      <c r="AH100" s="328">
        <f t="shared" si="11"/>
        <v>29</v>
      </c>
      <c r="AI100" s="328">
        <f t="shared" si="11"/>
        <v>79</v>
      </c>
      <c r="AJ100" s="328">
        <f t="shared" si="11"/>
        <v>277</v>
      </c>
      <c r="AK100" s="328">
        <f t="shared" si="11"/>
        <v>23</v>
      </c>
      <c r="AL100" s="328">
        <f t="shared" si="11"/>
        <v>255</v>
      </c>
      <c r="AM100" s="328">
        <f t="shared" si="11"/>
        <v>157</v>
      </c>
      <c r="AN100" s="328">
        <f t="shared" si="11"/>
        <v>22</v>
      </c>
      <c r="AO100" s="328">
        <f t="shared" si="11"/>
        <v>14</v>
      </c>
      <c r="AP100" s="328">
        <f t="shared" si="11"/>
        <v>15</v>
      </c>
      <c r="AQ100" s="328">
        <f t="shared" si="11"/>
        <v>111</v>
      </c>
      <c r="AR100" s="311">
        <f t="shared" si="11"/>
        <v>3</v>
      </c>
      <c r="AS100" s="311">
        <f t="shared" si="11"/>
        <v>155</v>
      </c>
      <c r="AT100" s="303">
        <f t="shared" si="11"/>
        <v>61</v>
      </c>
      <c r="AU100" s="303">
        <f t="shared" si="11"/>
        <v>52</v>
      </c>
      <c r="AV100" s="303">
        <f t="shared" si="11"/>
        <v>442</v>
      </c>
      <c r="AW100" s="303">
        <f t="shared" si="11"/>
        <v>407</v>
      </c>
      <c r="AX100" s="303">
        <f t="shared" si="11"/>
        <v>244</v>
      </c>
      <c r="AY100" s="303">
        <f t="shared" si="11"/>
        <v>35</v>
      </c>
      <c r="AZ100" s="303">
        <f t="shared" si="11"/>
        <v>26</v>
      </c>
      <c r="BA100" s="303">
        <f t="shared" si="11"/>
        <v>14</v>
      </c>
    </row>
    <row r="101" spans="1:5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1"/>
      <c r="AS101" s="311"/>
    </row>
    <row r="102" spans="1:53">
      <c r="AR102" s="311"/>
      <c r="AS102" s="311"/>
    </row>
    <row r="103" spans="1:53">
      <c r="AR103" s="311"/>
      <c r="AS103" s="311"/>
    </row>
    <row r="104" spans="1:53">
      <c r="AR104" s="311"/>
      <c r="AS104" s="311"/>
    </row>
    <row r="105" spans="1:53">
      <c r="AR105" s="311"/>
      <c r="AS105" s="311"/>
    </row>
    <row r="106" spans="1:53">
      <c r="AR106" s="311"/>
      <c r="AS106" s="311"/>
    </row>
    <row r="107" spans="1:53">
      <c r="AR107" s="311"/>
      <c r="AS107" s="311"/>
    </row>
    <row r="108" spans="1:53">
      <c r="AR108" s="311"/>
      <c r="AS108" s="311"/>
    </row>
    <row r="109" spans="1:53">
      <c r="AR109" s="311"/>
      <c r="AS109" s="311"/>
    </row>
    <row r="110" spans="1:53">
      <c r="AR110" s="311"/>
      <c r="AS110" s="311"/>
    </row>
    <row r="111" spans="1:53">
      <c r="AR111" s="311"/>
      <c r="AS111" s="311"/>
    </row>
    <row r="112" spans="1:53">
      <c r="AR112" s="311"/>
      <c r="AS112" s="311"/>
    </row>
    <row r="113" spans="44:45">
      <c r="AR113" s="311"/>
      <c r="AS113" s="311"/>
    </row>
    <row r="114" spans="44:45">
      <c r="AR114" s="311"/>
      <c r="AS114" s="311"/>
    </row>
    <row r="115" spans="44:45">
      <c r="AR115" s="311"/>
      <c r="AS115" s="311"/>
    </row>
    <row r="116" spans="44:45">
      <c r="AR116" s="311"/>
      <c r="AS116" s="311"/>
    </row>
    <row r="117" spans="44:45">
      <c r="AR117" s="311"/>
      <c r="AS117" s="311"/>
    </row>
    <row r="118" spans="44:45">
      <c r="AR118" s="311"/>
      <c r="AS118" s="311"/>
    </row>
    <row r="119" spans="44:45">
      <c r="AR119" s="311"/>
      <c r="AS119" s="311"/>
    </row>
    <row r="120" spans="44:45">
      <c r="AR120" s="311"/>
      <c r="AS120" s="311"/>
    </row>
    <row r="121" spans="44:45">
      <c r="AR121" s="311"/>
      <c r="AS121" s="311"/>
    </row>
    <row r="122" spans="44:45">
      <c r="AR122" s="311"/>
      <c r="AS122" s="311"/>
    </row>
  </sheetData>
  <mergeCells count="29">
    <mergeCell ref="AY6:BA6"/>
    <mergeCell ref="AS6:AS7"/>
    <mergeCell ref="AT6:AT7"/>
    <mergeCell ref="AU6:AU7"/>
    <mergeCell ref="AV6:AV7"/>
    <mergeCell ref="AW6:AX6"/>
    <mergeCell ref="AS5:AU5"/>
    <mergeCell ref="AV5:BA5"/>
    <mergeCell ref="B6:B7"/>
    <mergeCell ref="C6:C7"/>
    <mergeCell ref="D6:D7"/>
    <mergeCell ref="F6:F7"/>
    <mergeCell ref="G6:G7"/>
    <mergeCell ref="H6:H7"/>
    <mergeCell ref="I6:J6"/>
    <mergeCell ref="K6:M6"/>
    <mergeCell ref="N6:AB6"/>
    <mergeCell ref="AC6:AE6"/>
    <mergeCell ref="AF6:AI6"/>
    <mergeCell ref="AJ6:AJ7"/>
    <mergeCell ref="AK6:AK7"/>
    <mergeCell ref="AL6:AM6"/>
    <mergeCell ref="A5:A7"/>
    <mergeCell ref="B5:D5"/>
    <mergeCell ref="E5:E7"/>
    <mergeCell ref="F5:AI5"/>
    <mergeCell ref="AJ5:AR5"/>
    <mergeCell ref="AN6:AP6"/>
    <mergeCell ref="AQ6:AR6"/>
  </mergeCells>
  <phoneticPr fontId="17" type="noConversion"/>
  <conditionalFormatting sqref="I9:K96">
    <cfRule type="cellIs" dxfId="20" priority="17" operator="greaterThan">
      <formula>$H9</formula>
    </cfRule>
  </conditionalFormatting>
  <conditionalFormatting sqref="L9:Z96">
    <cfRule type="cellIs" dxfId="19" priority="16" operator="greaterThan">
      <formula>$K9</formula>
    </cfRule>
  </conditionalFormatting>
  <conditionalFormatting sqref="H9:H96">
    <cfRule type="cellIs" dxfId="18" priority="14" operator="notEqual">
      <formula>$I9+$K9</formula>
    </cfRule>
    <cfRule type="cellIs" dxfId="17" priority="10" operator="notEqual">
      <formula>$AC9+$AD9+$AE9</formula>
    </cfRule>
    <cfRule type="cellIs" dxfId="16" priority="9" operator="notEqual">
      <formula>$AF9+$AG9+$AH9+$AI9</formula>
    </cfRule>
  </conditionalFormatting>
  <conditionalFormatting sqref="AJ9:AJ96">
    <cfRule type="cellIs" dxfId="15" priority="8" operator="notEqual">
      <formula>$AL9+$AN9</formula>
    </cfRule>
  </conditionalFormatting>
  <conditionalFormatting sqref="AK9:AK96">
    <cfRule type="cellIs" dxfId="14" priority="7" operator="greaterThan">
      <formula>$AJ9</formula>
    </cfRule>
  </conditionalFormatting>
  <conditionalFormatting sqref="AM9:AM96">
    <cfRule type="cellIs" dxfId="13" priority="6" operator="greaterThan">
      <formula>$AL9</formula>
    </cfRule>
  </conditionalFormatting>
  <conditionalFormatting sqref="AV9:AV96">
    <cfRule type="cellIs" dxfId="12" priority="5" operator="notEqual">
      <formula>$AW9+$AY9</formula>
    </cfRule>
  </conditionalFormatting>
  <conditionalFormatting sqref="AW9:AW96">
    <cfRule type="cellIs" dxfId="11" priority="4" operator="greaterThan">
      <formula>$AV9</formula>
    </cfRule>
  </conditionalFormatting>
  <conditionalFormatting sqref="AY9:AY96">
    <cfRule type="cellIs" dxfId="10" priority="3" operator="greaterThan">
      <formula>$AV9</formula>
    </cfRule>
  </conditionalFormatting>
  <conditionalFormatting sqref="AX9:AX96">
    <cfRule type="cellIs" dxfId="9" priority="2" operator="greaterThan">
      <formula>$AW9</formula>
    </cfRule>
  </conditionalFormatting>
  <conditionalFormatting sqref="AZ9:BA96">
    <cfRule type="cellIs" dxfId="8" priority="1" operator="greaterThan">
      <formula>$AY9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24">
    <pageSetUpPr fitToPage="1"/>
  </sheetPr>
  <dimension ref="A1:AK122"/>
  <sheetViews>
    <sheetView showGridLines="0" zoomScale="71" zoomScaleNormal="71" workbookViewId="0">
      <pane xSplit="1" ySplit="8" topLeftCell="B60" activePane="bottomRight" state="frozenSplit"/>
      <selection pane="topRight"/>
      <selection pane="bottomLeft" activeCell="A9" sqref="A9"/>
      <selection pane="bottomRight" activeCell="F115" sqref="F115"/>
    </sheetView>
  </sheetViews>
  <sheetFormatPr defaultRowHeight="12.75"/>
  <cols>
    <col min="1" max="1" width="23" style="303" customWidth="1"/>
    <col min="2" max="2" width="10.28515625" style="303" customWidth="1"/>
    <col min="3" max="3" width="12.42578125" style="303" customWidth="1"/>
    <col min="4" max="4" width="9.85546875" style="303" customWidth="1"/>
    <col min="5" max="5" width="12.7109375" style="303" customWidth="1"/>
    <col min="6" max="6" width="15" style="303" customWidth="1"/>
    <col min="7" max="7" width="14.140625" style="303" customWidth="1"/>
    <col min="8" max="8" width="11.5703125" style="303" customWidth="1"/>
    <col min="9" max="9" width="10.85546875" style="303" customWidth="1"/>
    <col min="10" max="10" width="9.5703125" style="303" customWidth="1"/>
    <col min="11" max="11" width="12.5703125" style="303" customWidth="1"/>
    <col min="12" max="12" width="9.7109375" style="303" customWidth="1"/>
    <col min="13" max="13" width="12.7109375" style="303" customWidth="1"/>
    <col min="14" max="14" width="13.5703125" style="303" customWidth="1"/>
    <col min="15" max="15" width="12.7109375" style="303" customWidth="1"/>
    <col min="16" max="16" width="12" style="303" customWidth="1"/>
    <col min="17" max="17" width="11.140625" style="303" customWidth="1"/>
    <col min="18" max="19" width="13.140625" style="44" hidden="1" customWidth="1"/>
    <col min="20" max="16384" width="9.140625" style="303"/>
  </cols>
  <sheetData>
    <row r="1" spans="1:37" s="343" customFormat="1" ht="20.25">
      <c r="A1" s="6" t="s">
        <v>196</v>
      </c>
      <c r="I1" s="385"/>
      <c r="J1" s="385"/>
      <c r="R1" s="303"/>
      <c r="S1" s="303"/>
    </row>
    <row r="2" spans="1:37" s="304" customFormat="1" ht="15.75">
      <c r="A2" s="28" t="s">
        <v>501</v>
      </c>
      <c r="I2" s="386"/>
      <c r="J2" s="386"/>
    </row>
    <row r="3" spans="1:37" ht="16.5" thickBot="1">
      <c r="I3" s="25"/>
      <c r="J3" s="25"/>
      <c r="Q3" s="25" t="s">
        <v>226</v>
      </c>
      <c r="R3" s="304"/>
      <c r="S3" s="304"/>
    </row>
    <row r="4" spans="1:37" ht="26.25" customHeight="1" thickBot="1">
      <c r="A4" s="536" t="s">
        <v>231</v>
      </c>
      <c r="B4" s="825" t="s">
        <v>378</v>
      </c>
      <c r="C4" s="685"/>
      <c r="D4" s="685"/>
      <c r="E4" s="685"/>
      <c r="F4" s="685"/>
      <c r="G4" s="685"/>
      <c r="H4" s="685"/>
      <c r="I4" s="826"/>
      <c r="J4" s="825" t="s">
        <v>379</v>
      </c>
      <c r="K4" s="685"/>
      <c r="L4" s="685"/>
      <c r="M4" s="685"/>
      <c r="N4" s="685"/>
      <c r="O4" s="685"/>
      <c r="P4" s="685"/>
      <c r="Q4" s="686"/>
      <c r="R4" s="304"/>
      <c r="S4" s="304"/>
    </row>
    <row r="5" spans="1:37" ht="20.25" customHeight="1">
      <c r="A5" s="606"/>
      <c r="B5" s="814" t="s">
        <v>164</v>
      </c>
      <c r="C5" s="815" t="s">
        <v>96</v>
      </c>
      <c r="D5" s="810" t="s">
        <v>46</v>
      </c>
      <c r="E5" s="810"/>
      <c r="F5" s="815" t="s">
        <v>264</v>
      </c>
      <c r="G5" s="810" t="s">
        <v>46</v>
      </c>
      <c r="H5" s="810"/>
      <c r="I5" s="822" t="s">
        <v>165</v>
      </c>
      <c r="J5" s="814" t="s">
        <v>164</v>
      </c>
      <c r="K5" s="815" t="s">
        <v>96</v>
      </c>
      <c r="L5" s="810" t="s">
        <v>46</v>
      </c>
      <c r="M5" s="810"/>
      <c r="N5" s="815" t="s">
        <v>267</v>
      </c>
      <c r="O5" s="810" t="s">
        <v>46</v>
      </c>
      <c r="P5" s="810"/>
      <c r="Q5" s="811" t="s">
        <v>165</v>
      </c>
      <c r="R5" s="524"/>
      <c r="S5" s="524"/>
    </row>
    <row r="6" spans="1:37" ht="43.5" customHeight="1">
      <c r="A6" s="606"/>
      <c r="B6" s="814"/>
      <c r="C6" s="820"/>
      <c r="D6" s="815" t="s">
        <v>158</v>
      </c>
      <c r="E6" s="818" t="s">
        <v>159</v>
      </c>
      <c r="F6" s="816"/>
      <c r="G6" s="815" t="s">
        <v>265</v>
      </c>
      <c r="H6" s="815" t="s">
        <v>266</v>
      </c>
      <c r="I6" s="823"/>
      <c r="J6" s="814"/>
      <c r="K6" s="820"/>
      <c r="L6" s="815" t="s">
        <v>158</v>
      </c>
      <c r="M6" s="818" t="s">
        <v>159</v>
      </c>
      <c r="N6" s="816"/>
      <c r="O6" s="815" t="s">
        <v>268</v>
      </c>
      <c r="P6" s="815" t="s">
        <v>269</v>
      </c>
      <c r="Q6" s="812"/>
      <c r="R6" s="525"/>
      <c r="S6" s="525"/>
    </row>
    <row r="7" spans="1:37" ht="23.25" customHeight="1">
      <c r="A7" s="548"/>
      <c r="B7" s="814"/>
      <c r="C7" s="821"/>
      <c r="D7" s="753"/>
      <c r="E7" s="819"/>
      <c r="F7" s="817"/>
      <c r="G7" s="817"/>
      <c r="H7" s="817"/>
      <c r="I7" s="824"/>
      <c r="J7" s="814"/>
      <c r="K7" s="821"/>
      <c r="L7" s="753"/>
      <c r="M7" s="819"/>
      <c r="N7" s="817"/>
      <c r="O7" s="817"/>
      <c r="P7" s="817"/>
      <c r="Q7" s="813"/>
      <c r="R7" s="525"/>
      <c r="S7" s="525"/>
    </row>
    <row r="8" spans="1:37" ht="14.25" customHeight="1" thickBot="1">
      <c r="A8" s="104">
        <v>1</v>
      </c>
      <c r="B8" s="86">
        <v>2</v>
      </c>
      <c r="C8" s="87">
        <v>3</v>
      </c>
      <c r="D8" s="87">
        <v>4</v>
      </c>
      <c r="E8" s="87">
        <v>5</v>
      </c>
      <c r="F8" s="87">
        <v>6</v>
      </c>
      <c r="G8" s="87">
        <v>8</v>
      </c>
      <c r="H8" s="87">
        <v>10</v>
      </c>
      <c r="I8" s="88">
        <v>12</v>
      </c>
      <c r="J8" s="86">
        <v>13</v>
      </c>
      <c r="K8" s="87">
        <v>14</v>
      </c>
      <c r="L8" s="87">
        <v>15</v>
      </c>
      <c r="M8" s="88">
        <v>16</v>
      </c>
      <c r="N8" s="87">
        <v>17</v>
      </c>
      <c r="O8" s="87">
        <v>19</v>
      </c>
      <c r="P8" s="87">
        <v>21</v>
      </c>
      <c r="Q8" s="89">
        <v>23</v>
      </c>
      <c r="R8" s="526"/>
      <c r="S8" s="526"/>
    </row>
    <row r="9" spans="1:37" ht="13.5" thickTop="1">
      <c r="A9" s="306" t="s">
        <v>387</v>
      </c>
      <c r="B9" s="163">
        <v>34</v>
      </c>
      <c r="C9" s="164">
        <v>76</v>
      </c>
      <c r="D9" s="164">
        <v>35</v>
      </c>
      <c r="E9" s="164">
        <v>41</v>
      </c>
      <c r="F9" s="165">
        <v>74810.3</v>
      </c>
      <c r="G9" s="165">
        <v>74810.3</v>
      </c>
      <c r="H9" s="165">
        <v>0</v>
      </c>
      <c r="I9" s="188">
        <v>0</v>
      </c>
      <c r="J9" s="163">
        <v>12</v>
      </c>
      <c r="K9" s="164">
        <v>12</v>
      </c>
      <c r="L9" s="164">
        <v>8</v>
      </c>
      <c r="M9" s="164">
        <v>4</v>
      </c>
      <c r="N9" s="165">
        <v>8997.98</v>
      </c>
      <c r="O9" s="165">
        <v>8997.98</v>
      </c>
      <c r="P9" s="165">
        <v>0</v>
      </c>
      <c r="Q9" s="189">
        <v>0</v>
      </c>
      <c r="R9" s="310"/>
      <c r="S9" s="310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</row>
    <row r="10" spans="1:37">
      <c r="A10" s="312" t="s">
        <v>388</v>
      </c>
      <c r="B10" s="167">
        <v>94</v>
      </c>
      <c r="C10" s="168">
        <v>327</v>
      </c>
      <c r="D10" s="168">
        <v>236</v>
      </c>
      <c r="E10" s="168">
        <v>91</v>
      </c>
      <c r="F10" s="169">
        <v>272033.95</v>
      </c>
      <c r="G10" s="169">
        <v>272033.95</v>
      </c>
      <c r="H10" s="169">
        <v>0</v>
      </c>
      <c r="I10" s="191">
        <v>0</v>
      </c>
      <c r="J10" s="167">
        <v>55</v>
      </c>
      <c r="K10" s="168">
        <v>55</v>
      </c>
      <c r="L10" s="168">
        <v>37</v>
      </c>
      <c r="M10" s="168">
        <v>18</v>
      </c>
      <c r="N10" s="169">
        <v>37793.5</v>
      </c>
      <c r="O10" s="169">
        <v>37793.5</v>
      </c>
      <c r="P10" s="169">
        <v>0</v>
      </c>
      <c r="Q10" s="192">
        <v>0</v>
      </c>
      <c r="R10" s="315"/>
      <c r="S10" s="315"/>
    </row>
    <row r="11" spans="1:37">
      <c r="A11" s="312" t="s">
        <v>389</v>
      </c>
      <c r="B11" s="167">
        <v>42</v>
      </c>
      <c r="C11" s="168">
        <v>124</v>
      </c>
      <c r="D11" s="168">
        <v>68</v>
      </c>
      <c r="E11" s="168">
        <v>56</v>
      </c>
      <c r="F11" s="169">
        <v>99498.51</v>
      </c>
      <c r="G11" s="169">
        <v>99498.51</v>
      </c>
      <c r="H11" s="169">
        <v>0</v>
      </c>
      <c r="I11" s="191">
        <v>0</v>
      </c>
      <c r="J11" s="167">
        <v>12</v>
      </c>
      <c r="K11" s="168">
        <v>12</v>
      </c>
      <c r="L11" s="168">
        <v>6</v>
      </c>
      <c r="M11" s="168">
        <v>6</v>
      </c>
      <c r="N11" s="169">
        <v>5671.49</v>
      </c>
      <c r="O11" s="169">
        <v>5671.49</v>
      </c>
      <c r="P11" s="169">
        <v>0</v>
      </c>
      <c r="Q11" s="192">
        <v>0</v>
      </c>
      <c r="R11" s="315"/>
      <c r="S11" s="315"/>
    </row>
    <row r="12" spans="1:37">
      <c r="A12" s="312" t="s">
        <v>390</v>
      </c>
      <c r="B12" s="167">
        <v>33</v>
      </c>
      <c r="C12" s="168">
        <v>74</v>
      </c>
      <c r="D12" s="168">
        <v>47</v>
      </c>
      <c r="E12" s="168">
        <v>27</v>
      </c>
      <c r="F12" s="169">
        <v>63284.11</v>
      </c>
      <c r="G12" s="169">
        <v>63284.11</v>
      </c>
      <c r="H12" s="169">
        <v>0</v>
      </c>
      <c r="I12" s="191">
        <v>0</v>
      </c>
      <c r="J12" s="167">
        <v>33</v>
      </c>
      <c r="K12" s="168">
        <v>33</v>
      </c>
      <c r="L12" s="168">
        <v>22</v>
      </c>
      <c r="M12" s="168">
        <v>11</v>
      </c>
      <c r="N12" s="169">
        <v>22471.89</v>
      </c>
      <c r="O12" s="169">
        <v>22471.89</v>
      </c>
      <c r="P12" s="169">
        <v>0</v>
      </c>
      <c r="Q12" s="192">
        <v>0</v>
      </c>
      <c r="R12" s="315"/>
      <c r="S12" s="315"/>
    </row>
    <row r="13" spans="1:37">
      <c r="A13" s="312" t="s">
        <v>391</v>
      </c>
      <c r="B13" s="167">
        <v>47</v>
      </c>
      <c r="C13" s="168">
        <v>135</v>
      </c>
      <c r="D13" s="168">
        <v>88</v>
      </c>
      <c r="E13" s="168">
        <v>47</v>
      </c>
      <c r="F13" s="169">
        <v>97208.19</v>
      </c>
      <c r="G13" s="169">
        <v>97208.19</v>
      </c>
      <c r="H13" s="169">
        <v>0</v>
      </c>
      <c r="I13" s="191">
        <v>0</v>
      </c>
      <c r="J13" s="167">
        <v>30</v>
      </c>
      <c r="K13" s="168">
        <v>30</v>
      </c>
      <c r="L13" s="168">
        <v>11</v>
      </c>
      <c r="M13" s="168">
        <v>19</v>
      </c>
      <c r="N13" s="169">
        <v>15983.8</v>
      </c>
      <c r="O13" s="169">
        <v>15983.8</v>
      </c>
      <c r="P13" s="169">
        <v>0</v>
      </c>
      <c r="Q13" s="192">
        <v>0</v>
      </c>
      <c r="R13" s="315"/>
      <c r="S13" s="315"/>
    </row>
    <row r="14" spans="1:37">
      <c r="A14" s="312" t="s">
        <v>392</v>
      </c>
      <c r="B14" s="167">
        <v>34</v>
      </c>
      <c r="C14" s="168">
        <v>183</v>
      </c>
      <c r="D14" s="168">
        <v>56</v>
      </c>
      <c r="E14" s="168">
        <v>127</v>
      </c>
      <c r="F14" s="169">
        <v>101475.56999999999</v>
      </c>
      <c r="G14" s="169">
        <v>101475.56999999999</v>
      </c>
      <c r="H14" s="169">
        <v>0</v>
      </c>
      <c r="I14" s="191">
        <v>0</v>
      </c>
      <c r="J14" s="167">
        <v>17</v>
      </c>
      <c r="K14" s="168">
        <v>17</v>
      </c>
      <c r="L14" s="168">
        <v>0</v>
      </c>
      <c r="M14" s="168">
        <v>17</v>
      </c>
      <c r="N14" s="169">
        <v>10321.790000000001</v>
      </c>
      <c r="O14" s="169">
        <v>10321.790000000001</v>
      </c>
      <c r="P14" s="169">
        <v>0</v>
      </c>
      <c r="Q14" s="192">
        <v>0</v>
      </c>
      <c r="R14" s="315"/>
      <c r="S14" s="315"/>
    </row>
    <row r="15" spans="1:37">
      <c r="A15" s="312" t="s">
        <v>393</v>
      </c>
      <c r="B15" s="167">
        <v>35</v>
      </c>
      <c r="C15" s="168">
        <v>196</v>
      </c>
      <c r="D15" s="168">
        <v>130</v>
      </c>
      <c r="E15" s="168">
        <v>66</v>
      </c>
      <c r="F15" s="169">
        <v>150897.54999999999</v>
      </c>
      <c r="G15" s="169">
        <v>150897.54999999999</v>
      </c>
      <c r="H15" s="169">
        <v>0</v>
      </c>
      <c r="I15" s="191">
        <v>0</v>
      </c>
      <c r="J15" s="167">
        <v>29</v>
      </c>
      <c r="K15" s="168">
        <v>29</v>
      </c>
      <c r="L15" s="168">
        <v>23</v>
      </c>
      <c r="M15" s="168">
        <v>6</v>
      </c>
      <c r="N15" s="169">
        <v>19520.5</v>
      </c>
      <c r="O15" s="169">
        <v>19520.5</v>
      </c>
      <c r="P15" s="169">
        <v>0</v>
      </c>
      <c r="Q15" s="192">
        <v>0</v>
      </c>
      <c r="R15" s="315"/>
      <c r="S15" s="315"/>
    </row>
    <row r="16" spans="1:37">
      <c r="A16" s="312" t="s">
        <v>394</v>
      </c>
      <c r="B16" s="167">
        <v>48</v>
      </c>
      <c r="C16" s="168">
        <v>126</v>
      </c>
      <c r="D16" s="168">
        <v>90</v>
      </c>
      <c r="E16" s="168">
        <v>36</v>
      </c>
      <c r="F16" s="169">
        <v>94056.13</v>
      </c>
      <c r="G16" s="169">
        <v>94056.13</v>
      </c>
      <c r="H16" s="169">
        <v>0</v>
      </c>
      <c r="I16" s="191">
        <v>0</v>
      </c>
      <c r="J16" s="167">
        <v>19</v>
      </c>
      <c r="K16" s="168">
        <v>19</v>
      </c>
      <c r="L16" s="168">
        <v>14</v>
      </c>
      <c r="M16" s="168">
        <v>5</v>
      </c>
      <c r="N16" s="169">
        <v>13135.57</v>
      </c>
      <c r="O16" s="169">
        <v>13135.57</v>
      </c>
      <c r="P16" s="169">
        <v>0</v>
      </c>
      <c r="Q16" s="192">
        <v>0</v>
      </c>
      <c r="R16" s="315"/>
      <c r="S16" s="315"/>
    </row>
    <row r="17" spans="1:19" ht="13.5">
      <c r="A17" s="316" t="s">
        <v>395</v>
      </c>
      <c r="B17" s="171">
        <f>SUM(B9:B16)</f>
        <v>367</v>
      </c>
      <c r="C17" s="172">
        <f t="shared" ref="C17:Q17" si="0">SUM(C9:C16)</f>
        <v>1241</v>
      </c>
      <c r="D17" s="172">
        <f t="shared" si="0"/>
        <v>750</v>
      </c>
      <c r="E17" s="172">
        <f t="shared" si="0"/>
        <v>491</v>
      </c>
      <c r="F17" s="173">
        <f t="shared" si="0"/>
        <v>953264.30999999994</v>
      </c>
      <c r="G17" s="173">
        <f t="shared" si="0"/>
        <v>953264.30999999994</v>
      </c>
      <c r="H17" s="173">
        <f t="shared" si="0"/>
        <v>0</v>
      </c>
      <c r="I17" s="194">
        <f t="shared" si="0"/>
        <v>0</v>
      </c>
      <c r="J17" s="171">
        <f t="shared" si="0"/>
        <v>207</v>
      </c>
      <c r="K17" s="172">
        <f t="shared" si="0"/>
        <v>207</v>
      </c>
      <c r="L17" s="172">
        <f t="shared" si="0"/>
        <v>121</v>
      </c>
      <c r="M17" s="172">
        <f t="shared" si="0"/>
        <v>86</v>
      </c>
      <c r="N17" s="173">
        <f t="shared" si="0"/>
        <v>133896.51999999999</v>
      </c>
      <c r="O17" s="173">
        <f t="shared" si="0"/>
        <v>133896.51999999999</v>
      </c>
      <c r="P17" s="173">
        <f t="shared" si="0"/>
        <v>0</v>
      </c>
      <c r="Q17" s="195">
        <f t="shared" si="0"/>
        <v>0</v>
      </c>
      <c r="R17" s="317"/>
      <c r="S17" s="317"/>
    </row>
    <row r="18" spans="1:19">
      <c r="A18" s="312" t="s">
        <v>396</v>
      </c>
      <c r="B18" s="167">
        <v>120</v>
      </c>
      <c r="C18" s="168">
        <v>301</v>
      </c>
      <c r="D18" s="168">
        <v>48</v>
      </c>
      <c r="E18" s="168">
        <v>253</v>
      </c>
      <c r="F18" s="169">
        <v>174340.34</v>
      </c>
      <c r="G18" s="169">
        <v>174340.34</v>
      </c>
      <c r="H18" s="169">
        <v>0</v>
      </c>
      <c r="I18" s="191">
        <v>0</v>
      </c>
      <c r="J18" s="167">
        <v>95</v>
      </c>
      <c r="K18" s="168">
        <v>95</v>
      </c>
      <c r="L18" s="168">
        <v>26</v>
      </c>
      <c r="M18" s="168">
        <v>69</v>
      </c>
      <c r="N18" s="169">
        <v>50680.98</v>
      </c>
      <c r="O18" s="169">
        <v>50680.98</v>
      </c>
      <c r="P18" s="169">
        <v>0</v>
      </c>
      <c r="Q18" s="192">
        <v>0</v>
      </c>
      <c r="R18" s="315"/>
      <c r="S18" s="315"/>
    </row>
    <row r="19" spans="1:19">
      <c r="A19" s="312" t="s">
        <v>397</v>
      </c>
      <c r="B19" s="167">
        <v>47</v>
      </c>
      <c r="C19" s="168">
        <v>73</v>
      </c>
      <c r="D19" s="168">
        <v>38</v>
      </c>
      <c r="E19" s="168">
        <v>35</v>
      </c>
      <c r="F19" s="169">
        <v>55305.61</v>
      </c>
      <c r="G19" s="169">
        <v>55305.61</v>
      </c>
      <c r="H19" s="169">
        <v>0</v>
      </c>
      <c r="I19" s="191">
        <v>0</v>
      </c>
      <c r="J19" s="167">
        <v>9</v>
      </c>
      <c r="K19" s="168">
        <v>9</v>
      </c>
      <c r="L19" s="168">
        <v>6</v>
      </c>
      <c r="M19" s="168">
        <v>3</v>
      </c>
      <c r="N19" s="169">
        <v>3373.92</v>
      </c>
      <c r="O19" s="169">
        <v>3373.92</v>
      </c>
      <c r="P19" s="169">
        <v>0</v>
      </c>
      <c r="Q19" s="192">
        <v>0</v>
      </c>
      <c r="R19" s="315"/>
      <c r="S19" s="315"/>
    </row>
    <row r="20" spans="1:19">
      <c r="A20" s="312" t="s">
        <v>398</v>
      </c>
      <c r="B20" s="167">
        <v>23</v>
      </c>
      <c r="C20" s="168">
        <v>54</v>
      </c>
      <c r="D20" s="168">
        <v>18</v>
      </c>
      <c r="E20" s="168">
        <v>36</v>
      </c>
      <c r="F20" s="169">
        <v>38447.47</v>
      </c>
      <c r="G20" s="169">
        <v>38447.47</v>
      </c>
      <c r="H20" s="169">
        <v>0</v>
      </c>
      <c r="I20" s="191">
        <v>0</v>
      </c>
      <c r="J20" s="167">
        <v>18</v>
      </c>
      <c r="K20" s="168">
        <v>18</v>
      </c>
      <c r="L20" s="168">
        <v>16</v>
      </c>
      <c r="M20" s="168">
        <v>2</v>
      </c>
      <c r="N20" s="169">
        <v>11339.38</v>
      </c>
      <c r="O20" s="169">
        <v>11339.38</v>
      </c>
      <c r="P20" s="169">
        <v>0</v>
      </c>
      <c r="Q20" s="192">
        <v>0</v>
      </c>
      <c r="R20" s="315"/>
      <c r="S20" s="315"/>
    </row>
    <row r="21" spans="1:19">
      <c r="A21" s="312" t="s">
        <v>399</v>
      </c>
      <c r="B21" s="167">
        <v>50</v>
      </c>
      <c r="C21" s="168">
        <v>167</v>
      </c>
      <c r="D21" s="168">
        <v>119</v>
      </c>
      <c r="E21" s="168">
        <v>48</v>
      </c>
      <c r="F21" s="169">
        <v>147200.19</v>
      </c>
      <c r="G21" s="169">
        <v>147200.19</v>
      </c>
      <c r="H21" s="169">
        <v>0</v>
      </c>
      <c r="I21" s="191">
        <v>0</v>
      </c>
      <c r="J21" s="167">
        <v>44</v>
      </c>
      <c r="K21" s="168">
        <v>44</v>
      </c>
      <c r="L21" s="168">
        <v>20</v>
      </c>
      <c r="M21" s="168">
        <v>24</v>
      </c>
      <c r="N21" s="169">
        <v>28775.79</v>
      </c>
      <c r="O21" s="169">
        <v>28775.79</v>
      </c>
      <c r="P21" s="169">
        <v>0</v>
      </c>
      <c r="Q21" s="192">
        <v>0</v>
      </c>
      <c r="R21" s="315"/>
      <c r="S21" s="315"/>
    </row>
    <row r="22" spans="1:19">
      <c r="A22" s="312" t="s">
        <v>400</v>
      </c>
      <c r="B22" s="167">
        <v>76</v>
      </c>
      <c r="C22" s="168">
        <v>161</v>
      </c>
      <c r="D22" s="168">
        <v>55</v>
      </c>
      <c r="E22" s="168">
        <v>106</v>
      </c>
      <c r="F22" s="169">
        <v>113589.27</v>
      </c>
      <c r="G22" s="169">
        <v>113589.27</v>
      </c>
      <c r="H22" s="169">
        <v>0</v>
      </c>
      <c r="I22" s="191">
        <v>0</v>
      </c>
      <c r="J22" s="167">
        <v>21</v>
      </c>
      <c r="K22" s="168">
        <v>21</v>
      </c>
      <c r="L22" s="168">
        <v>5</v>
      </c>
      <c r="M22" s="168">
        <v>16</v>
      </c>
      <c r="N22" s="169">
        <v>14431.28</v>
      </c>
      <c r="O22" s="169">
        <v>14431.28</v>
      </c>
      <c r="P22" s="169">
        <v>0</v>
      </c>
      <c r="Q22" s="192">
        <v>0</v>
      </c>
      <c r="R22" s="315"/>
      <c r="S22" s="315"/>
    </row>
    <row r="23" spans="1:19">
      <c r="A23" s="312" t="s">
        <v>401</v>
      </c>
      <c r="B23" s="167">
        <v>37</v>
      </c>
      <c r="C23" s="168">
        <v>100</v>
      </c>
      <c r="D23" s="168">
        <v>49</v>
      </c>
      <c r="E23" s="168">
        <v>51</v>
      </c>
      <c r="F23" s="169">
        <v>76333.23</v>
      </c>
      <c r="G23" s="169">
        <v>76333.23</v>
      </c>
      <c r="H23" s="169">
        <v>0</v>
      </c>
      <c r="I23" s="191">
        <v>0</v>
      </c>
      <c r="J23" s="167">
        <v>14</v>
      </c>
      <c r="K23" s="168">
        <v>14</v>
      </c>
      <c r="L23" s="168">
        <v>2</v>
      </c>
      <c r="M23" s="168">
        <v>12</v>
      </c>
      <c r="N23" s="169">
        <v>6947.82</v>
      </c>
      <c r="O23" s="169">
        <v>6947.82</v>
      </c>
      <c r="P23" s="169">
        <v>0</v>
      </c>
      <c r="Q23" s="192">
        <v>0</v>
      </c>
      <c r="R23" s="315"/>
      <c r="S23" s="315"/>
    </row>
    <row r="24" spans="1:19">
      <c r="A24" s="312" t="s">
        <v>402</v>
      </c>
      <c r="B24" s="167">
        <v>105</v>
      </c>
      <c r="C24" s="168">
        <v>284</v>
      </c>
      <c r="D24" s="168">
        <v>72</v>
      </c>
      <c r="E24" s="168">
        <v>212</v>
      </c>
      <c r="F24" s="169">
        <v>201661.52</v>
      </c>
      <c r="G24" s="169">
        <v>201661.52</v>
      </c>
      <c r="H24" s="169">
        <v>0</v>
      </c>
      <c r="I24" s="191">
        <v>0</v>
      </c>
      <c r="J24" s="167">
        <v>47</v>
      </c>
      <c r="K24" s="168">
        <v>62</v>
      </c>
      <c r="L24" s="168">
        <v>4</v>
      </c>
      <c r="M24" s="168">
        <v>58</v>
      </c>
      <c r="N24" s="169">
        <v>32913.630000000005</v>
      </c>
      <c r="O24" s="169">
        <v>32913.630000000005</v>
      </c>
      <c r="P24" s="169">
        <v>0</v>
      </c>
      <c r="Q24" s="192">
        <v>0</v>
      </c>
      <c r="R24" s="315"/>
      <c r="S24" s="315"/>
    </row>
    <row r="25" spans="1:19" ht="13.5">
      <c r="A25" s="316" t="s">
        <v>403</v>
      </c>
      <c r="B25" s="171">
        <f>SUM(B18:B24)</f>
        <v>458</v>
      </c>
      <c r="C25" s="172">
        <f t="shared" ref="C25:Q25" si="1">SUM(C18:C24)</f>
        <v>1140</v>
      </c>
      <c r="D25" s="172">
        <f t="shared" si="1"/>
        <v>399</v>
      </c>
      <c r="E25" s="172">
        <f t="shared" si="1"/>
        <v>741</v>
      </c>
      <c r="F25" s="173">
        <f t="shared" si="1"/>
        <v>806877.63</v>
      </c>
      <c r="G25" s="173">
        <f t="shared" si="1"/>
        <v>806877.63</v>
      </c>
      <c r="H25" s="173">
        <f t="shared" si="1"/>
        <v>0</v>
      </c>
      <c r="I25" s="194">
        <f t="shared" si="1"/>
        <v>0</v>
      </c>
      <c r="J25" s="171">
        <f t="shared" si="1"/>
        <v>248</v>
      </c>
      <c r="K25" s="172">
        <f t="shared" si="1"/>
        <v>263</v>
      </c>
      <c r="L25" s="172">
        <f t="shared" si="1"/>
        <v>79</v>
      </c>
      <c r="M25" s="172">
        <f t="shared" si="1"/>
        <v>184</v>
      </c>
      <c r="N25" s="173">
        <f t="shared" si="1"/>
        <v>148462.80000000002</v>
      </c>
      <c r="O25" s="173">
        <f t="shared" si="1"/>
        <v>148462.80000000002</v>
      </c>
      <c r="P25" s="173">
        <f t="shared" si="1"/>
        <v>0</v>
      </c>
      <c r="Q25" s="195">
        <f t="shared" si="1"/>
        <v>0</v>
      </c>
      <c r="R25" s="317"/>
      <c r="S25" s="317"/>
    </row>
    <row r="26" spans="1:19">
      <c r="A26" s="312" t="s">
        <v>404</v>
      </c>
      <c r="B26" s="167">
        <v>19</v>
      </c>
      <c r="C26" s="168">
        <v>77</v>
      </c>
      <c r="D26" s="168">
        <v>13</v>
      </c>
      <c r="E26" s="168">
        <v>64</v>
      </c>
      <c r="F26" s="169">
        <v>45886.81</v>
      </c>
      <c r="G26" s="169">
        <v>45886.81</v>
      </c>
      <c r="H26" s="169">
        <v>0</v>
      </c>
      <c r="I26" s="191">
        <v>0</v>
      </c>
      <c r="J26" s="167">
        <v>22</v>
      </c>
      <c r="K26" s="168">
        <v>22</v>
      </c>
      <c r="L26" s="168">
        <v>12</v>
      </c>
      <c r="M26" s="168">
        <v>10</v>
      </c>
      <c r="N26" s="169">
        <v>14307.65</v>
      </c>
      <c r="O26" s="169">
        <v>14307.65</v>
      </c>
      <c r="P26" s="169">
        <v>0</v>
      </c>
      <c r="Q26" s="192">
        <v>0</v>
      </c>
      <c r="R26" s="315"/>
      <c r="S26" s="315"/>
    </row>
    <row r="27" spans="1:19">
      <c r="A27" s="312" t="s">
        <v>405</v>
      </c>
      <c r="B27" s="167">
        <v>98</v>
      </c>
      <c r="C27" s="168">
        <v>217</v>
      </c>
      <c r="D27" s="168">
        <v>31</v>
      </c>
      <c r="E27" s="168">
        <v>186</v>
      </c>
      <c r="F27" s="169">
        <v>142422.49</v>
      </c>
      <c r="G27" s="169">
        <v>142422.49</v>
      </c>
      <c r="H27" s="169">
        <v>0</v>
      </c>
      <c r="I27" s="191">
        <v>0</v>
      </c>
      <c r="J27" s="167">
        <v>22</v>
      </c>
      <c r="K27" s="168">
        <v>22</v>
      </c>
      <c r="L27" s="168">
        <v>8</v>
      </c>
      <c r="M27" s="168">
        <v>14</v>
      </c>
      <c r="N27" s="169">
        <v>9532.16</v>
      </c>
      <c r="O27" s="169">
        <v>9532.16</v>
      </c>
      <c r="P27" s="169">
        <v>0</v>
      </c>
      <c r="Q27" s="192">
        <v>0</v>
      </c>
      <c r="R27" s="315"/>
      <c r="S27" s="315"/>
    </row>
    <row r="28" spans="1:19">
      <c r="A28" s="312" t="s">
        <v>406</v>
      </c>
      <c r="B28" s="167">
        <v>28</v>
      </c>
      <c r="C28" s="168">
        <v>46</v>
      </c>
      <c r="D28" s="168">
        <v>7</v>
      </c>
      <c r="E28" s="168">
        <v>39</v>
      </c>
      <c r="F28" s="169">
        <v>23159.879999999997</v>
      </c>
      <c r="G28" s="169">
        <v>23159.879999999997</v>
      </c>
      <c r="H28" s="169">
        <v>0</v>
      </c>
      <c r="I28" s="191">
        <v>0</v>
      </c>
      <c r="J28" s="167">
        <v>23</v>
      </c>
      <c r="K28" s="168">
        <v>24</v>
      </c>
      <c r="L28" s="168">
        <v>5</v>
      </c>
      <c r="M28" s="168">
        <v>19</v>
      </c>
      <c r="N28" s="169">
        <v>12859.949999999999</v>
      </c>
      <c r="O28" s="169">
        <v>12859.949999999999</v>
      </c>
      <c r="P28" s="169">
        <v>0</v>
      </c>
      <c r="Q28" s="192">
        <v>0</v>
      </c>
      <c r="R28" s="315"/>
      <c r="S28" s="315"/>
    </row>
    <row r="29" spans="1:19">
      <c r="A29" s="312" t="s">
        <v>407</v>
      </c>
      <c r="B29" s="167">
        <v>84</v>
      </c>
      <c r="C29" s="168">
        <v>183</v>
      </c>
      <c r="D29" s="168">
        <v>39</v>
      </c>
      <c r="E29" s="168">
        <v>144</v>
      </c>
      <c r="F29" s="169">
        <v>126270.52</v>
      </c>
      <c r="G29" s="169">
        <v>126270.52</v>
      </c>
      <c r="H29" s="169">
        <v>0</v>
      </c>
      <c r="I29" s="191">
        <v>0</v>
      </c>
      <c r="J29" s="167">
        <v>39</v>
      </c>
      <c r="K29" s="168">
        <v>40</v>
      </c>
      <c r="L29" s="168">
        <v>8</v>
      </c>
      <c r="M29" s="168">
        <v>32</v>
      </c>
      <c r="N29" s="169">
        <v>26401.95</v>
      </c>
      <c r="O29" s="169">
        <v>26401.95</v>
      </c>
      <c r="P29" s="169">
        <v>0</v>
      </c>
      <c r="Q29" s="192">
        <v>0</v>
      </c>
      <c r="R29" s="315"/>
      <c r="S29" s="315"/>
    </row>
    <row r="30" spans="1:19">
      <c r="A30" s="312" t="s">
        <v>408</v>
      </c>
      <c r="B30" s="167">
        <v>122</v>
      </c>
      <c r="C30" s="168">
        <v>193</v>
      </c>
      <c r="D30" s="168">
        <v>33</v>
      </c>
      <c r="E30" s="168">
        <v>160</v>
      </c>
      <c r="F30" s="169">
        <v>127747.55</v>
      </c>
      <c r="G30" s="169">
        <v>127747.55</v>
      </c>
      <c r="H30" s="169">
        <v>0</v>
      </c>
      <c r="I30" s="191">
        <v>0</v>
      </c>
      <c r="J30" s="167">
        <v>45</v>
      </c>
      <c r="K30" s="168">
        <v>45</v>
      </c>
      <c r="L30" s="168">
        <v>19</v>
      </c>
      <c r="M30" s="168">
        <v>26</v>
      </c>
      <c r="N30" s="169">
        <v>24648.69</v>
      </c>
      <c r="O30" s="169">
        <v>24648.69</v>
      </c>
      <c r="P30" s="169">
        <v>0</v>
      </c>
      <c r="Q30" s="192">
        <v>0</v>
      </c>
      <c r="R30" s="315"/>
      <c r="S30" s="315"/>
    </row>
    <row r="31" spans="1:19">
      <c r="A31" s="312" t="s">
        <v>409</v>
      </c>
      <c r="B31" s="167">
        <v>41</v>
      </c>
      <c r="C31" s="168">
        <v>293</v>
      </c>
      <c r="D31" s="168">
        <v>72</v>
      </c>
      <c r="E31" s="168">
        <v>221</v>
      </c>
      <c r="F31" s="169">
        <v>212436.56</v>
      </c>
      <c r="G31" s="169">
        <v>212436.56</v>
      </c>
      <c r="H31" s="169">
        <v>0</v>
      </c>
      <c r="I31" s="191">
        <v>0</v>
      </c>
      <c r="J31" s="167">
        <v>34</v>
      </c>
      <c r="K31" s="168">
        <v>34</v>
      </c>
      <c r="L31" s="168">
        <v>28</v>
      </c>
      <c r="M31" s="168">
        <v>6</v>
      </c>
      <c r="N31" s="169">
        <v>25871.99</v>
      </c>
      <c r="O31" s="169">
        <v>25871.99</v>
      </c>
      <c r="P31" s="169">
        <v>0</v>
      </c>
      <c r="Q31" s="192">
        <v>0</v>
      </c>
      <c r="R31" s="315"/>
      <c r="S31" s="315"/>
    </row>
    <row r="32" spans="1:19">
      <c r="A32" s="312" t="s">
        <v>410</v>
      </c>
      <c r="B32" s="167">
        <v>477</v>
      </c>
      <c r="C32" s="168">
        <v>688</v>
      </c>
      <c r="D32" s="168">
        <v>171</v>
      </c>
      <c r="E32" s="168">
        <v>517</v>
      </c>
      <c r="F32" s="169">
        <v>584318.96</v>
      </c>
      <c r="G32" s="169">
        <v>583958.63</v>
      </c>
      <c r="H32" s="169">
        <v>360.33</v>
      </c>
      <c r="I32" s="191">
        <v>2</v>
      </c>
      <c r="J32" s="167">
        <v>786</v>
      </c>
      <c r="K32" s="168">
        <v>786</v>
      </c>
      <c r="L32" s="168">
        <v>208</v>
      </c>
      <c r="M32" s="168">
        <v>578</v>
      </c>
      <c r="N32" s="169">
        <v>272508.56</v>
      </c>
      <c r="O32" s="169">
        <v>272087.06</v>
      </c>
      <c r="P32" s="169">
        <v>421.5</v>
      </c>
      <c r="Q32" s="192">
        <v>1</v>
      </c>
      <c r="R32" s="315"/>
      <c r="S32" s="315"/>
    </row>
    <row r="33" spans="1:19">
      <c r="A33" s="312" t="s">
        <v>411</v>
      </c>
      <c r="B33" s="167">
        <v>66</v>
      </c>
      <c r="C33" s="168">
        <v>277</v>
      </c>
      <c r="D33" s="168">
        <v>56</v>
      </c>
      <c r="E33" s="168">
        <v>221</v>
      </c>
      <c r="F33" s="169">
        <v>197136.28</v>
      </c>
      <c r="G33" s="169">
        <v>197136.28</v>
      </c>
      <c r="H33" s="169">
        <v>0</v>
      </c>
      <c r="I33" s="191">
        <v>0</v>
      </c>
      <c r="J33" s="167">
        <v>8</v>
      </c>
      <c r="K33" s="168">
        <v>8</v>
      </c>
      <c r="L33" s="168">
        <v>0</v>
      </c>
      <c r="M33" s="168">
        <v>8</v>
      </c>
      <c r="N33" s="169">
        <v>2691.26</v>
      </c>
      <c r="O33" s="169">
        <v>2691.26</v>
      </c>
      <c r="P33" s="169">
        <v>0</v>
      </c>
      <c r="Q33" s="192">
        <v>0</v>
      </c>
      <c r="R33" s="315"/>
      <c r="S33" s="315"/>
    </row>
    <row r="34" spans="1:19">
      <c r="A34" s="312" t="s">
        <v>412</v>
      </c>
      <c r="B34" s="167">
        <v>105</v>
      </c>
      <c r="C34" s="168">
        <v>284</v>
      </c>
      <c r="D34" s="168">
        <v>72</v>
      </c>
      <c r="E34" s="168">
        <v>212</v>
      </c>
      <c r="F34" s="169">
        <v>201661.52</v>
      </c>
      <c r="G34" s="169">
        <v>201661.52</v>
      </c>
      <c r="H34" s="169">
        <v>0</v>
      </c>
      <c r="I34" s="191">
        <v>0</v>
      </c>
      <c r="J34" s="167">
        <v>47</v>
      </c>
      <c r="K34" s="168">
        <v>62</v>
      </c>
      <c r="L34" s="168">
        <v>4</v>
      </c>
      <c r="M34" s="168">
        <v>58</v>
      </c>
      <c r="N34" s="169">
        <v>32913.630000000005</v>
      </c>
      <c r="O34" s="169">
        <v>32913.630000000005</v>
      </c>
      <c r="P34" s="169">
        <v>0</v>
      </c>
      <c r="Q34" s="192">
        <v>0</v>
      </c>
      <c r="R34" s="315"/>
      <c r="S34" s="315"/>
    </row>
    <row r="35" spans="1:19" ht="13.5">
      <c r="A35" s="316" t="s">
        <v>413</v>
      </c>
      <c r="B35" s="171">
        <f>SUM(B26:B34)</f>
        <v>1040</v>
      </c>
      <c r="C35" s="172">
        <f t="shared" ref="C35:Q35" si="2">SUM(C26:C34)</f>
        <v>2258</v>
      </c>
      <c r="D35" s="172">
        <f t="shared" si="2"/>
        <v>494</v>
      </c>
      <c r="E35" s="172">
        <f t="shared" si="2"/>
        <v>1764</v>
      </c>
      <c r="F35" s="173">
        <f t="shared" si="2"/>
        <v>1661040.57</v>
      </c>
      <c r="G35" s="173">
        <f t="shared" si="2"/>
        <v>1660680.24</v>
      </c>
      <c r="H35" s="173">
        <f t="shared" si="2"/>
        <v>360.33</v>
      </c>
      <c r="I35" s="194">
        <f t="shared" si="2"/>
        <v>2</v>
      </c>
      <c r="J35" s="171">
        <f t="shared" si="2"/>
        <v>1026</v>
      </c>
      <c r="K35" s="172">
        <f t="shared" si="2"/>
        <v>1043</v>
      </c>
      <c r="L35" s="172">
        <f t="shared" si="2"/>
        <v>292</v>
      </c>
      <c r="M35" s="172">
        <f t="shared" si="2"/>
        <v>751</v>
      </c>
      <c r="N35" s="173">
        <f t="shared" si="2"/>
        <v>421735.84</v>
      </c>
      <c r="O35" s="173">
        <f t="shared" si="2"/>
        <v>421314.34</v>
      </c>
      <c r="P35" s="173">
        <f t="shared" si="2"/>
        <v>421.5</v>
      </c>
      <c r="Q35" s="195">
        <f t="shared" si="2"/>
        <v>1</v>
      </c>
      <c r="R35" s="317"/>
      <c r="S35" s="317"/>
    </row>
    <row r="36" spans="1:19">
      <c r="A36" s="312" t="s">
        <v>414</v>
      </c>
      <c r="B36" s="167">
        <v>92</v>
      </c>
      <c r="C36" s="168">
        <v>348</v>
      </c>
      <c r="D36" s="168">
        <v>127</v>
      </c>
      <c r="E36" s="168">
        <v>221</v>
      </c>
      <c r="F36" s="169">
        <v>232336.5</v>
      </c>
      <c r="G36" s="169">
        <v>230852.74</v>
      </c>
      <c r="H36" s="169">
        <v>1483.76</v>
      </c>
      <c r="I36" s="191">
        <v>14</v>
      </c>
      <c r="J36" s="167">
        <v>41</v>
      </c>
      <c r="K36" s="168">
        <v>41</v>
      </c>
      <c r="L36" s="168">
        <v>21</v>
      </c>
      <c r="M36" s="168">
        <v>20</v>
      </c>
      <c r="N36" s="169">
        <v>29288.12</v>
      </c>
      <c r="O36" s="169">
        <v>29288.12</v>
      </c>
      <c r="P36" s="169">
        <v>0</v>
      </c>
      <c r="Q36" s="192">
        <v>0</v>
      </c>
      <c r="R36" s="315"/>
      <c r="S36" s="315"/>
    </row>
    <row r="37" spans="1:19">
      <c r="A37" s="312" t="s">
        <v>415</v>
      </c>
      <c r="B37" s="167">
        <v>196</v>
      </c>
      <c r="C37" s="168">
        <v>450</v>
      </c>
      <c r="D37" s="168">
        <v>256</v>
      </c>
      <c r="E37" s="168">
        <v>194</v>
      </c>
      <c r="F37" s="169">
        <v>331352.78999999998</v>
      </c>
      <c r="G37" s="169">
        <v>331352.78999999998</v>
      </c>
      <c r="H37" s="169">
        <v>0</v>
      </c>
      <c r="I37" s="191">
        <v>0</v>
      </c>
      <c r="J37" s="167">
        <v>88</v>
      </c>
      <c r="K37" s="168">
        <v>88</v>
      </c>
      <c r="L37" s="168">
        <v>52</v>
      </c>
      <c r="M37" s="168">
        <v>36</v>
      </c>
      <c r="N37" s="169">
        <v>59225.89</v>
      </c>
      <c r="O37" s="169">
        <v>59225.89</v>
      </c>
      <c r="P37" s="169">
        <v>0</v>
      </c>
      <c r="Q37" s="192">
        <v>0</v>
      </c>
      <c r="R37" s="315"/>
      <c r="S37" s="315"/>
    </row>
    <row r="38" spans="1:19">
      <c r="A38" s="312" t="s">
        <v>416</v>
      </c>
      <c r="B38" s="167">
        <v>68</v>
      </c>
      <c r="C38" s="168">
        <v>219</v>
      </c>
      <c r="D38" s="168">
        <v>37</v>
      </c>
      <c r="E38" s="168">
        <v>182</v>
      </c>
      <c r="F38" s="169">
        <v>124979.88999999998</v>
      </c>
      <c r="G38" s="169">
        <v>124979.88999999998</v>
      </c>
      <c r="H38" s="169">
        <v>0</v>
      </c>
      <c r="I38" s="191">
        <v>0</v>
      </c>
      <c r="J38" s="167">
        <v>21</v>
      </c>
      <c r="K38" s="168">
        <v>21</v>
      </c>
      <c r="L38" s="168">
        <v>14</v>
      </c>
      <c r="M38" s="168">
        <v>7</v>
      </c>
      <c r="N38" s="169">
        <v>17949.13</v>
      </c>
      <c r="O38" s="169">
        <v>17949.13</v>
      </c>
      <c r="P38" s="169">
        <v>0</v>
      </c>
      <c r="Q38" s="192">
        <v>0</v>
      </c>
      <c r="R38" s="315"/>
      <c r="S38" s="315"/>
    </row>
    <row r="39" spans="1:19">
      <c r="A39" s="312" t="s">
        <v>417</v>
      </c>
      <c r="B39" s="167">
        <v>96</v>
      </c>
      <c r="C39" s="168">
        <v>326</v>
      </c>
      <c r="D39" s="168">
        <v>96</v>
      </c>
      <c r="E39" s="168">
        <v>230</v>
      </c>
      <c r="F39" s="169">
        <v>179889.97</v>
      </c>
      <c r="G39" s="169">
        <v>179889.97</v>
      </c>
      <c r="H39" s="169">
        <v>0</v>
      </c>
      <c r="I39" s="191">
        <v>0</v>
      </c>
      <c r="J39" s="167">
        <v>19</v>
      </c>
      <c r="K39" s="168">
        <v>19</v>
      </c>
      <c r="L39" s="168">
        <v>0</v>
      </c>
      <c r="M39" s="168">
        <v>19</v>
      </c>
      <c r="N39" s="169">
        <v>10214.280000000001</v>
      </c>
      <c r="O39" s="169">
        <v>10214.280000000001</v>
      </c>
      <c r="P39" s="169">
        <v>0</v>
      </c>
      <c r="Q39" s="192">
        <v>0</v>
      </c>
      <c r="R39" s="315"/>
      <c r="S39" s="315"/>
    </row>
    <row r="40" spans="1:19">
      <c r="A40" s="312" t="s">
        <v>418</v>
      </c>
      <c r="B40" s="167">
        <v>28</v>
      </c>
      <c r="C40" s="168">
        <v>126</v>
      </c>
      <c r="D40" s="168">
        <v>53</v>
      </c>
      <c r="E40" s="168">
        <v>73</v>
      </c>
      <c r="F40" s="169">
        <v>49204.86</v>
      </c>
      <c r="G40" s="169">
        <v>49204.86</v>
      </c>
      <c r="H40" s="169">
        <v>0</v>
      </c>
      <c r="I40" s="191">
        <v>0</v>
      </c>
      <c r="J40" s="167">
        <v>8</v>
      </c>
      <c r="K40" s="168">
        <v>8</v>
      </c>
      <c r="L40" s="168">
        <v>4</v>
      </c>
      <c r="M40" s="168">
        <v>4</v>
      </c>
      <c r="N40" s="169">
        <v>7095.1</v>
      </c>
      <c r="O40" s="169">
        <v>7095.1</v>
      </c>
      <c r="P40" s="169">
        <v>0</v>
      </c>
      <c r="Q40" s="192">
        <v>0</v>
      </c>
      <c r="R40" s="315"/>
      <c r="S40" s="315"/>
    </row>
    <row r="41" spans="1:19">
      <c r="A41" s="312" t="s">
        <v>419</v>
      </c>
      <c r="B41" s="167">
        <v>189</v>
      </c>
      <c r="C41" s="168">
        <v>291</v>
      </c>
      <c r="D41" s="168">
        <v>77</v>
      </c>
      <c r="E41" s="168">
        <v>214</v>
      </c>
      <c r="F41" s="169">
        <v>181695.94999999998</v>
      </c>
      <c r="G41" s="169">
        <v>181695.94999999998</v>
      </c>
      <c r="H41" s="169">
        <v>0</v>
      </c>
      <c r="I41" s="191">
        <v>0</v>
      </c>
      <c r="J41" s="167">
        <v>49</v>
      </c>
      <c r="K41" s="168">
        <v>49</v>
      </c>
      <c r="L41" s="168">
        <v>12</v>
      </c>
      <c r="M41" s="168">
        <v>37</v>
      </c>
      <c r="N41" s="169">
        <v>30924.81</v>
      </c>
      <c r="O41" s="169">
        <v>30924.81</v>
      </c>
      <c r="P41" s="169">
        <v>0</v>
      </c>
      <c r="Q41" s="192">
        <v>0</v>
      </c>
      <c r="R41" s="315"/>
      <c r="S41" s="315"/>
    </row>
    <row r="42" spans="1:19">
      <c r="A42" s="312" t="s">
        <v>420</v>
      </c>
      <c r="B42" s="167">
        <v>37</v>
      </c>
      <c r="C42" s="168">
        <v>162</v>
      </c>
      <c r="D42" s="168">
        <v>32</v>
      </c>
      <c r="E42" s="168">
        <v>130</v>
      </c>
      <c r="F42" s="169">
        <v>113703.93</v>
      </c>
      <c r="G42" s="169">
        <v>113703.93</v>
      </c>
      <c r="H42" s="169">
        <v>0</v>
      </c>
      <c r="I42" s="191">
        <v>0</v>
      </c>
      <c r="J42" s="167">
        <v>1</v>
      </c>
      <c r="K42" s="168">
        <v>1</v>
      </c>
      <c r="L42" s="168">
        <v>0</v>
      </c>
      <c r="M42" s="168">
        <v>1</v>
      </c>
      <c r="N42" s="169">
        <v>482.78</v>
      </c>
      <c r="O42" s="169">
        <v>482.78</v>
      </c>
      <c r="P42" s="169">
        <v>0</v>
      </c>
      <c r="Q42" s="192">
        <v>0</v>
      </c>
      <c r="R42" s="315"/>
      <c r="S42" s="315"/>
    </row>
    <row r="43" spans="1:19" ht="13.5">
      <c r="A43" s="316" t="s">
        <v>421</v>
      </c>
      <c r="B43" s="171">
        <f>SUM(B36:B42)</f>
        <v>706</v>
      </c>
      <c r="C43" s="172">
        <f t="shared" ref="C43:Q43" si="3">SUM(C36:C42)</f>
        <v>1922</v>
      </c>
      <c r="D43" s="172">
        <f t="shared" si="3"/>
        <v>678</v>
      </c>
      <c r="E43" s="172">
        <f t="shared" si="3"/>
        <v>1244</v>
      </c>
      <c r="F43" s="173">
        <f t="shared" si="3"/>
        <v>1213163.8899999999</v>
      </c>
      <c r="G43" s="173">
        <f t="shared" si="3"/>
        <v>1211680.1299999999</v>
      </c>
      <c r="H43" s="173">
        <f t="shared" si="3"/>
        <v>1483.76</v>
      </c>
      <c r="I43" s="194">
        <f t="shared" si="3"/>
        <v>14</v>
      </c>
      <c r="J43" s="171">
        <f t="shared" si="3"/>
        <v>227</v>
      </c>
      <c r="K43" s="172">
        <f t="shared" si="3"/>
        <v>227</v>
      </c>
      <c r="L43" s="172">
        <f t="shared" si="3"/>
        <v>103</v>
      </c>
      <c r="M43" s="172">
        <f t="shared" si="3"/>
        <v>124</v>
      </c>
      <c r="N43" s="173">
        <f t="shared" si="3"/>
        <v>155180.11000000002</v>
      </c>
      <c r="O43" s="173">
        <f t="shared" si="3"/>
        <v>155180.11000000002</v>
      </c>
      <c r="P43" s="173">
        <f t="shared" si="3"/>
        <v>0</v>
      </c>
      <c r="Q43" s="195">
        <f t="shared" si="3"/>
        <v>0</v>
      </c>
      <c r="R43" s="317"/>
      <c r="S43" s="317"/>
    </row>
    <row r="44" spans="1:19">
      <c r="A44" s="312" t="s">
        <v>422</v>
      </c>
      <c r="B44" s="167">
        <v>34</v>
      </c>
      <c r="C44" s="168">
        <v>49</v>
      </c>
      <c r="D44" s="168">
        <v>14</v>
      </c>
      <c r="E44" s="168">
        <v>35</v>
      </c>
      <c r="F44" s="169">
        <v>35176.25</v>
      </c>
      <c r="G44" s="169">
        <v>35176.25</v>
      </c>
      <c r="H44" s="169">
        <v>0</v>
      </c>
      <c r="I44" s="191">
        <v>0</v>
      </c>
      <c r="J44" s="167">
        <v>4</v>
      </c>
      <c r="K44" s="168">
        <v>4</v>
      </c>
      <c r="L44" s="168">
        <v>0</v>
      </c>
      <c r="M44" s="168">
        <v>4</v>
      </c>
      <c r="N44" s="169">
        <v>1388.92</v>
      </c>
      <c r="O44" s="169">
        <v>1388.92</v>
      </c>
      <c r="P44" s="169">
        <v>0</v>
      </c>
      <c r="Q44" s="192">
        <v>0</v>
      </c>
      <c r="R44" s="315"/>
      <c r="S44" s="315"/>
    </row>
    <row r="45" spans="1:19">
      <c r="A45" s="312" t="s">
        <v>423</v>
      </c>
      <c r="B45" s="167">
        <v>157</v>
      </c>
      <c r="C45" s="168">
        <v>313</v>
      </c>
      <c r="D45" s="168">
        <v>42</v>
      </c>
      <c r="E45" s="168">
        <v>271</v>
      </c>
      <c r="F45" s="169">
        <v>213756.28</v>
      </c>
      <c r="G45" s="169">
        <v>213756.28</v>
      </c>
      <c r="H45" s="169">
        <v>0</v>
      </c>
      <c r="I45" s="191">
        <v>0</v>
      </c>
      <c r="J45" s="167">
        <v>67</v>
      </c>
      <c r="K45" s="168">
        <v>67</v>
      </c>
      <c r="L45" s="168">
        <v>14</v>
      </c>
      <c r="M45" s="168">
        <v>53</v>
      </c>
      <c r="N45" s="169">
        <v>33926.92</v>
      </c>
      <c r="O45" s="169">
        <v>33926.92</v>
      </c>
      <c r="P45" s="169">
        <v>0</v>
      </c>
      <c r="Q45" s="192">
        <v>0</v>
      </c>
      <c r="R45" s="315"/>
      <c r="S45" s="315"/>
    </row>
    <row r="46" spans="1:19">
      <c r="A46" s="312" t="s">
        <v>424</v>
      </c>
      <c r="B46" s="167">
        <v>62</v>
      </c>
      <c r="C46" s="168">
        <v>142</v>
      </c>
      <c r="D46" s="168">
        <v>30</v>
      </c>
      <c r="E46" s="168">
        <v>112</v>
      </c>
      <c r="F46" s="169">
        <v>102749.91</v>
      </c>
      <c r="G46" s="169">
        <v>102749.91</v>
      </c>
      <c r="H46" s="169">
        <v>0</v>
      </c>
      <c r="I46" s="191">
        <v>0</v>
      </c>
      <c r="J46" s="167">
        <v>24</v>
      </c>
      <c r="K46" s="168">
        <v>24</v>
      </c>
      <c r="L46" s="168">
        <v>9</v>
      </c>
      <c r="M46" s="168">
        <v>15</v>
      </c>
      <c r="N46" s="169">
        <v>13767.61</v>
      </c>
      <c r="O46" s="169">
        <v>13767.61</v>
      </c>
      <c r="P46" s="169">
        <v>0</v>
      </c>
      <c r="Q46" s="192">
        <v>0</v>
      </c>
      <c r="R46" s="315"/>
      <c r="S46" s="315"/>
    </row>
    <row r="47" spans="1:19">
      <c r="A47" s="312" t="s">
        <v>425</v>
      </c>
      <c r="B47" s="167">
        <v>50</v>
      </c>
      <c r="C47" s="168">
        <v>109</v>
      </c>
      <c r="D47" s="168">
        <v>27</v>
      </c>
      <c r="E47" s="168">
        <v>82</v>
      </c>
      <c r="F47" s="169">
        <v>74572.42</v>
      </c>
      <c r="G47" s="169">
        <v>74572.42</v>
      </c>
      <c r="H47" s="169">
        <v>0</v>
      </c>
      <c r="I47" s="191">
        <v>0</v>
      </c>
      <c r="J47" s="167">
        <v>16</v>
      </c>
      <c r="K47" s="168">
        <v>16</v>
      </c>
      <c r="L47" s="168">
        <v>8</v>
      </c>
      <c r="M47" s="168">
        <v>8</v>
      </c>
      <c r="N47" s="169">
        <v>8683.31</v>
      </c>
      <c r="O47" s="169">
        <v>8683.31</v>
      </c>
      <c r="P47" s="169">
        <v>0</v>
      </c>
      <c r="Q47" s="192">
        <v>0</v>
      </c>
      <c r="R47" s="315"/>
      <c r="S47" s="315"/>
    </row>
    <row r="48" spans="1:19">
      <c r="A48" s="312" t="s">
        <v>426</v>
      </c>
      <c r="B48" s="167">
        <v>75</v>
      </c>
      <c r="C48" s="168">
        <v>223</v>
      </c>
      <c r="D48" s="168">
        <v>28</v>
      </c>
      <c r="E48" s="168">
        <v>195</v>
      </c>
      <c r="F48" s="169">
        <v>105871.16</v>
      </c>
      <c r="G48" s="169">
        <v>105871.16</v>
      </c>
      <c r="H48" s="169">
        <v>0</v>
      </c>
      <c r="I48" s="191">
        <v>0</v>
      </c>
      <c r="J48" s="167">
        <v>62</v>
      </c>
      <c r="K48" s="168">
        <v>62</v>
      </c>
      <c r="L48" s="168">
        <v>26</v>
      </c>
      <c r="M48" s="168">
        <v>36</v>
      </c>
      <c r="N48" s="169">
        <v>39472.83</v>
      </c>
      <c r="O48" s="169">
        <v>39472.83</v>
      </c>
      <c r="P48" s="169">
        <v>0</v>
      </c>
      <c r="Q48" s="192">
        <v>0</v>
      </c>
      <c r="R48" s="315"/>
      <c r="S48" s="315"/>
    </row>
    <row r="49" spans="1:19">
      <c r="A49" s="312" t="s">
        <v>427</v>
      </c>
      <c r="B49" s="167">
        <v>150</v>
      </c>
      <c r="C49" s="168">
        <v>250</v>
      </c>
      <c r="D49" s="168">
        <v>74</v>
      </c>
      <c r="E49" s="168">
        <v>176</v>
      </c>
      <c r="F49" s="169">
        <v>178116.68</v>
      </c>
      <c r="G49" s="169">
        <v>178116.68</v>
      </c>
      <c r="H49" s="169">
        <v>0</v>
      </c>
      <c r="I49" s="191">
        <v>0</v>
      </c>
      <c r="J49" s="167">
        <v>61</v>
      </c>
      <c r="K49" s="168">
        <v>61</v>
      </c>
      <c r="L49" s="168">
        <v>40</v>
      </c>
      <c r="M49" s="168">
        <v>21</v>
      </c>
      <c r="N49" s="169">
        <v>38931.850000000006</v>
      </c>
      <c r="O49" s="169">
        <v>38931.850000000006</v>
      </c>
      <c r="P49" s="169">
        <v>0</v>
      </c>
      <c r="Q49" s="192">
        <v>0</v>
      </c>
      <c r="R49" s="315"/>
      <c r="S49" s="315"/>
    </row>
    <row r="50" spans="1:19">
      <c r="A50" s="312" t="s">
        <v>428</v>
      </c>
      <c r="B50" s="167">
        <v>64</v>
      </c>
      <c r="C50" s="168">
        <v>86</v>
      </c>
      <c r="D50" s="168">
        <v>15</v>
      </c>
      <c r="E50" s="168">
        <v>71</v>
      </c>
      <c r="F50" s="169">
        <v>51793.81</v>
      </c>
      <c r="G50" s="169">
        <v>51793.81</v>
      </c>
      <c r="H50" s="169">
        <v>0</v>
      </c>
      <c r="I50" s="191">
        <v>0</v>
      </c>
      <c r="J50" s="167">
        <v>41</v>
      </c>
      <c r="K50" s="168">
        <v>41</v>
      </c>
      <c r="L50" s="168">
        <v>4</v>
      </c>
      <c r="M50" s="168">
        <v>37</v>
      </c>
      <c r="N50" s="169">
        <v>20553.260000000002</v>
      </c>
      <c r="O50" s="169">
        <v>20553.260000000002</v>
      </c>
      <c r="P50" s="169">
        <v>0</v>
      </c>
      <c r="Q50" s="192">
        <v>0</v>
      </c>
      <c r="R50" s="315"/>
      <c r="S50" s="315"/>
    </row>
    <row r="51" spans="1:19">
      <c r="A51" s="312" t="s">
        <v>429</v>
      </c>
      <c r="B51" s="167">
        <v>94</v>
      </c>
      <c r="C51" s="168">
        <v>209</v>
      </c>
      <c r="D51" s="168">
        <v>55</v>
      </c>
      <c r="E51" s="168">
        <v>154</v>
      </c>
      <c r="F51" s="169">
        <v>147697.76999999999</v>
      </c>
      <c r="G51" s="169">
        <v>147697.76999999999</v>
      </c>
      <c r="H51" s="169">
        <v>0</v>
      </c>
      <c r="I51" s="191">
        <v>0</v>
      </c>
      <c r="J51" s="167">
        <v>48</v>
      </c>
      <c r="K51" s="168">
        <v>48</v>
      </c>
      <c r="L51" s="168">
        <v>22</v>
      </c>
      <c r="M51" s="168">
        <v>26</v>
      </c>
      <c r="N51" s="169">
        <v>30183.980000000003</v>
      </c>
      <c r="O51" s="169">
        <v>30183.980000000003</v>
      </c>
      <c r="P51" s="169">
        <v>0</v>
      </c>
      <c r="Q51" s="192">
        <v>0</v>
      </c>
      <c r="R51" s="315"/>
      <c r="S51" s="315"/>
    </row>
    <row r="52" spans="1:19">
      <c r="A52" s="312" t="s">
        <v>430</v>
      </c>
      <c r="B52" s="167">
        <v>36</v>
      </c>
      <c r="C52" s="168">
        <v>63</v>
      </c>
      <c r="D52" s="168">
        <v>10</v>
      </c>
      <c r="E52" s="168">
        <v>53</v>
      </c>
      <c r="F52" s="169">
        <v>35302.53</v>
      </c>
      <c r="G52" s="169">
        <v>35302.53</v>
      </c>
      <c r="H52" s="169">
        <v>0</v>
      </c>
      <c r="I52" s="191">
        <v>0</v>
      </c>
      <c r="J52" s="167">
        <v>19</v>
      </c>
      <c r="K52" s="168">
        <v>19</v>
      </c>
      <c r="L52" s="168">
        <v>10</v>
      </c>
      <c r="M52" s="168">
        <v>9</v>
      </c>
      <c r="N52" s="169">
        <v>11537.58</v>
      </c>
      <c r="O52" s="169">
        <v>11537.58</v>
      </c>
      <c r="P52" s="169">
        <v>0</v>
      </c>
      <c r="Q52" s="192">
        <v>0</v>
      </c>
      <c r="R52" s="315"/>
      <c r="S52" s="315"/>
    </row>
    <row r="53" spans="1:19">
      <c r="A53" s="312" t="s">
        <v>431</v>
      </c>
      <c r="B53" s="167">
        <v>45</v>
      </c>
      <c r="C53" s="168">
        <v>59</v>
      </c>
      <c r="D53" s="168">
        <v>12</v>
      </c>
      <c r="E53" s="168">
        <v>47</v>
      </c>
      <c r="F53" s="169">
        <v>41534.289999999994</v>
      </c>
      <c r="G53" s="169">
        <v>41534.289999999994</v>
      </c>
      <c r="H53" s="169">
        <v>0</v>
      </c>
      <c r="I53" s="191">
        <v>0</v>
      </c>
      <c r="J53" s="167">
        <v>46</v>
      </c>
      <c r="K53" s="168">
        <v>46</v>
      </c>
      <c r="L53" s="168">
        <v>15</v>
      </c>
      <c r="M53" s="168">
        <v>31</v>
      </c>
      <c r="N53" s="169">
        <v>19426.71</v>
      </c>
      <c r="O53" s="169">
        <v>19426.71</v>
      </c>
      <c r="P53" s="169">
        <v>0</v>
      </c>
      <c r="Q53" s="192">
        <v>0</v>
      </c>
      <c r="R53" s="315"/>
      <c r="S53" s="315"/>
    </row>
    <row r="54" spans="1:19">
      <c r="A54" s="312" t="s">
        <v>432</v>
      </c>
      <c r="B54" s="167">
        <v>212</v>
      </c>
      <c r="C54" s="168">
        <v>527</v>
      </c>
      <c r="D54" s="168">
        <v>164</v>
      </c>
      <c r="E54" s="168">
        <v>363</v>
      </c>
      <c r="F54" s="169">
        <v>377227.3</v>
      </c>
      <c r="G54" s="169">
        <v>377227.3</v>
      </c>
      <c r="H54" s="169">
        <v>0</v>
      </c>
      <c r="I54" s="191">
        <v>0</v>
      </c>
      <c r="J54" s="167">
        <v>50</v>
      </c>
      <c r="K54" s="168">
        <v>50</v>
      </c>
      <c r="L54" s="168">
        <v>22</v>
      </c>
      <c r="M54" s="168">
        <v>28</v>
      </c>
      <c r="N54" s="169">
        <v>30796.93</v>
      </c>
      <c r="O54" s="169">
        <v>30796.93</v>
      </c>
      <c r="P54" s="169">
        <v>0</v>
      </c>
      <c r="Q54" s="192">
        <v>0</v>
      </c>
      <c r="R54" s="315"/>
      <c r="S54" s="315"/>
    </row>
    <row r="55" spans="1:19" ht="13.5">
      <c r="A55" s="316" t="s">
        <v>433</v>
      </c>
      <c r="B55" s="171">
        <f>SUM(B44:B54)</f>
        <v>979</v>
      </c>
      <c r="C55" s="172">
        <f t="shared" ref="C55:Q55" si="4">SUM(C44:C54)</f>
        <v>2030</v>
      </c>
      <c r="D55" s="172">
        <f t="shared" si="4"/>
        <v>471</v>
      </c>
      <c r="E55" s="172">
        <f t="shared" si="4"/>
        <v>1559</v>
      </c>
      <c r="F55" s="173">
        <f t="shared" si="4"/>
        <v>1363798.4000000001</v>
      </c>
      <c r="G55" s="173">
        <f t="shared" si="4"/>
        <v>1363798.4000000001</v>
      </c>
      <c r="H55" s="173">
        <f t="shared" si="4"/>
        <v>0</v>
      </c>
      <c r="I55" s="194">
        <f t="shared" si="4"/>
        <v>0</v>
      </c>
      <c r="J55" s="171">
        <f t="shared" si="4"/>
        <v>438</v>
      </c>
      <c r="K55" s="172">
        <f t="shared" si="4"/>
        <v>438</v>
      </c>
      <c r="L55" s="172">
        <f t="shared" si="4"/>
        <v>170</v>
      </c>
      <c r="M55" s="172">
        <f t="shared" si="4"/>
        <v>268</v>
      </c>
      <c r="N55" s="173">
        <f t="shared" si="4"/>
        <v>248669.9</v>
      </c>
      <c r="O55" s="173">
        <f t="shared" si="4"/>
        <v>248669.9</v>
      </c>
      <c r="P55" s="173">
        <f t="shared" si="4"/>
        <v>0</v>
      </c>
      <c r="Q55" s="195">
        <f t="shared" si="4"/>
        <v>0</v>
      </c>
      <c r="R55" s="317"/>
      <c r="S55" s="317"/>
    </row>
    <row r="56" spans="1:19">
      <c r="A56" s="312" t="s">
        <v>434</v>
      </c>
      <c r="B56" s="167">
        <v>217</v>
      </c>
      <c r="C56" s="168">
        <v>800</v>
      </c>
      <c r="D56" s="168">
        <v>180</v>
      </c>
      <c r="E56" s="168">
        <v>620</v>
      </c>
      <c r="F56" s="169">
        <v>545390.12</v>
      </c>
      <c r="G56" s="169">
        <v>545390.12</v>
      </c>
      <c r="H56" s="169">
        <v>0</v>
      </c>
      <c r="I56" s="191">
        <v>0</v>
      </c>
      <c r="J56" s="167">
        <v>95</v>
      </c>
      <c r="K56" s="168">
        <v>95</v>
      </c>
      <c r="L56" s="168">
        <v>29</v>
      </c>
      <c r="M56" s="168">
        <v>66</v>
      </c>
      <c r="N56" s="169">
        <v>65259.09</v>
      </c>
      <c r="O56" s="169">
        <v>65259.09</v>
      </c>
      <c r="P56" s="169">
        <v>0</v>
      </c>
      <c r="Q56" s="192">
        <v>0</v>
      </c>
      <c r="R56" s="315"/>
      <c r="S56" s="315"/>
    </row>
    <row r="57" spans="1:19">
      <c r="A57" s="312" t="s">
        <v>435</v>
      </c>
      <c r="B57" s="167">
        <v>33</v>
      </c>
      <c r="C57" s="168">
        <v>87</v>
      </c>
      <c r="D57" s="168">
        <v>4</v>
      </c>
      <c r="E57" s="168">
        <v>83</v>
      </c>
      <c r="F57" s="169">
        <v>44421.63</v>
      </c>
      <c r="G57" s="169">
        <v>44421.63</v>
      </c>
      <c r="H57" s="169">
        <v>0</v>
      </c>
      <c r="I57" s="191">
        <v>0</v>
      </c>
      <c r="J57" s="167">
        <v>11</v>
      </c>
      <c r="K57" s="168">
        <v>11</v>
      </c>
      <c r="L57" s="168">
        <v>8</v>
      </c>
      <c r="M57" s="168">
        <v>3</v>
      </c>
      <c r="N57" s="169">
        <v>3558.49</v>
      </c>
      <c r="O57" s="169">
        <v>3558.49</v>
      </c>
      <c r="P57" s="169">
        <v>0</v>
      </c>
      <c r="Q57" s="192">
        <v>0</v>
      </c>
      <c r="R57" s="315"/>
      <c r="S57" s="315"/>
    </row>
    <row r="58" spans="1:19">
      <c r="A58" s="312" t="s">
        <v>436</v>
      </c>
      <c r="B58" s="167">
        <v>54</v>
      </c>
      <c r="C58" s="168">
        <v>232</v>
      </c>
      <c r="D58" s="168">
        <v>55</v>
      </c>
      <c r="E58" s="168">
        <v>177</v>
      </c>
      <c r="F58" s="169">
        <v>146460.59</v>
      </c>
      <c r="G58" s="169">
        <v>146460.59</v>
      </c>
      <c r="H58" s="169">
        <v>0</v>
      </c>
      <c r="I58" s="191">
        <v>0</v>
      </c>
      <c r="J58" s="167">
        <v>13</v>
      </c>
      <c r="K58" s="168">
        <v>13</v>
      </c>
      <c r="L58" s="168">
        <v>7</v>
      </c>
      <c r="M58" s="168">
        <v>6</v>
      </c>
      <c r="N58" s="169">
        <v>10079.57</v>
      </c>
      <c r="O58" s="169">
        <v>10079.57</v>
      </c>
      <c r="P58" s="169">
        <v>0</v>
      </c>
      <c r="Q58" s="192">
        <v>0</v>
      </c>
      <c r="R58" s="315"/>
      <c r="S58" s="315"/>
    </row>
    <row r="59" spans="1:19">
      <c r="A59" s="312" t="s">
        <v>437</v>
      </c>
      <c r="B59" s="167">
        <v>62</v>
      </c>
      <c r="C59" s="168">
        <v>168</v>
      </c>
      <c r="D59" s="168">
        <v>48</v>
      </c>
      <c r="E59" s="168">
        <v>120</v>
      </c>
      <c r="F59" s="169">
        <v>111510.28</v>
      </c>
      <c r="G59" s="169">
        <v>111510.28</v>
      </c>
      <c r="H59" s="169">
        <v>0</v>
      </c>
      <c r="I59" s="191">
        <v>0</v>
      </c>
      <c r="J59" s="167">
        <v>19</v>
      </c>
      <c r="K59" s="168">
        <v>19</v>
      </c>
      <c r="L59" s="168">
        <v>6</v>
      </c>
      <c r="M59" s="168">
        <v>13</v>
      </c>
      <c r="N59" s="169">
        <v>9995.33</v>
      </c>
      <c r="O59" s="169">
        <v>9995.33</v>
      </c>
      <c r="P59" s="169">
        <v>0</v>
      </c>
      <c r="Q59" s="192">
        <v>0</v>
      </c>
      <c r="R59" s="315"/>
      <c r="S59" s="315"/>
    </row>
    <row r="60" spans="1:19">
      <c r="A60" s="312" t="s">
        <v>438</v>
      </c>
      <c r="B60" s="167">
        <v>17</v>
      </c>
      <c r="C60" s="168">
        <v>21</v>
      </c>
      <c r="D60" s="168">
        <v>11</v>
      </c>
      <c r="E60" s="168">
        <v>10</v>
      </c>
      <c r="F60" s="169">
        <v>11954.56</v>
      </c>
      <c r="G60" s="169">
        <v>11954.56</v>
      </c>
      <c r="H60" s="169">
        <v>0</v>
      </c>
      <c r="I60" s="191">
        <v>0</v>
      </c>
      <c r="J60" s="167">
        <v>10</v>
      </c>
      <c r="K60" s="168">
        <v>10</v>
      </c>
      <c r="L60" s="168">
        <v>7</v>
      </c>
      <c r="M60" s="168">
        <v>3</v>
      </c>
      <c r="N60" s="169">
        <v>4501.9500000000007</v>
      </c>
      <c r="O60" s="169">
        <v>4501.9500000000007</v>
      </c>
      <c r="P60" s="169">
        <v>0</v>
      </c>
      <c r="Q60" s="192">
        <v>0</v>
      </c>
      <c r="R60" s="315"/>
      <c r="S60" s="315"/>
    </row>
    <row r="61" spans="1:19">
      <c r="A61" s="312" t="s">
        <v>439</v>
      </c>
      <c r="B61" s="167">
        <v>14</v>
      </c>
      <c r="C61" s="168">
        <v>28</v>
      </c>
      <c r="D61" s="168">
        <v>11</v>
      </c>
      <c r="E61" s="168">
        <v>17</v>
      </c>
      <c r="F61" s="169">
        <v>14318.22</v>
      </c>
      <c r="G61" s="169">
        <v>14318.22</v>
      </c>
      <c r="H61" s="169">
        <v>0</v>
      </c>
      <c r="I61" s="191">
        <v>0</v>
      </c>
      <c r="J61" s="167">
        <v>70</v>
      </c>
      <c r="K61" s="168">
        <v>70</v>
      </c>
      <c r="L61" s="168">
        <v>31</v>
      </c>
      <c r="M61" s="168">
        <v>39</v>
      </c>
      <c r="N61" s="169">
        <v>40367.93</v>
      </c>
      <c r="O61" s="169">
        <v>40367.93</v>
      </c>
      <c r="P61" s="169">
        <v>0</v>
      </c>
      <c r="Q61" s="192">
        <v>0</v>
      </c>
      <c r="R61" s="315"/>
      <c r="S61" s="315"/>
    </row>
    <row r="62" spans="1:19">
      <c r="A62" s="312" t="s">
        <v>440</v>
      </c>
      <c r="B62" s="167">
        <v>13</v>
      </c>
      <c r="C62" s="168">
        <v>25</v>
      </c>
      <c r="D62" s="168">
        <v>3</v>
      </c>
      <c r="E62" s="168">
        <v>22</v>
      </c>
      <c r="F62" s="169">
        <v>15515.36</v>
      </c>
      <c r="G62" s="169">
        <v>15515.36</v>
      </c>
      <c r="H62" s="169">
        <v>0</v>
      </c>
      <c r="I62" s="191">
        <v>0</v>
      </c>
      <c r="J62" s="167">
        <v>13</v>
      </c>
      <c r="K62" s="168">
        <v>13</v>
      </c>
      <c r="L62" s="168">
        <v>0</v>
      </c>
      <c r="M62" s="168">
        <v>13</v>
      </c>
      <c r="N62" s="169">
        <v>5901.64</v>
      </c>
      <c r="O62" s="169">
        <v>5901.64</v>
      </c>
      <c r="P62" s="169">
        <v>0</v>
      </c>
      <c r="Q62" s="192">
        <v>0</v>
      </c>
      <c r="R62" s="315"/>
      <c r="S62" s="315"/>
    </row>
    <row r="63" spans="1:19">
      <c r="A63" s="312" t="s">
        <v>441</v>
      </c>
      <c r="B63" s="167">
        <v>6</v>
      </c>
      <c r="C63" s="168">
        <v>18</v>
      </c>
      <c r="D63" s="168">
        <v>3</v>
      </c>
      <c r="E63" s="168">
        <v>15</v>
      </c>
      <c r="F63" s="169">
        <v>9311.25</v>
      </c>
      <c r="G63" s="169">
        <v>9311.25</v>
      </c>
      <c r="H63" s="169">
        <v>0</v>
      </c>
      <c r="I63" s="191">
        <v>0</v>
      </c>
      <c r="J63" s="167">
        <v>1</v>
      </c>
      <c r="K63" s="168">
        <v>1</v>
      </c>
      <c r="L63" s="168">
        <v>0</v>
      </c>
      <c r="M63" s="168">
        <v>1</v>
      </c>
      <c r="N63" s="169">
        <v>216</v>
      </c>
      <c r="O63" s="169">
        <v>216</v>
      </c>
      <c r="P63" s="169">
        <v>0</v>
      </c>
      <c r="Q63" s="192">
        <v>0</v>
      </c>
      <c r="R63" s="315"/>
      <c r="S63" s="315"/>
    </row>
    <row r="64" spans="1:19">
      <c r="A64" s="312" t="s">
        <v>442</v>
      </c>
      <c r="B64" s="167">
        <v>125</v>
      </c>
      <c r="C64" s="168">
        <v>243</v>
      </c>
      <c r="D64" s="168">
        <v>84</v>
      </c>
      <c r="E64" s="168">
        <v>159</v>
      </c>
      <c r="F64" s="169">
        <v>143199.48000000001</v>
      </c>
      <c r="G64" s="169">
        <v>142203.51</v>
      </c>
      <c r="H64" s="169">
        <v>995.97</v>
      </c>
      <c r="I64" s="191">
        <v>1</v>
      </c>
      <c r="J64" s="167">
        <v>64</v>
      </c>
      <c r="K64" s="168">
        <v>64</v>
      </c>
      <c r="L64" s="168">
        <v>20</v>
      </c>
      <c r="M64" s="168">
        <v>44</v>
      </c>
      <c r="N64" s="169">
        <v>37031.53</v>
      </c>
      <c r="O64" s="169">
        <v>37031.53</v>
      </c>
      <c r="P64" s="169">
        <v>0</v>
      </c>
      <c r="Q64" s="192">
        <v>0</v>
      </c>
      <c r="R64" s="315"/>
      <c r="S64" s="315"/>
    </row>
    <row r="65" spans="1:19">
      <c r="A65" s="312" t="s">
        <v>443</v>
      </c>
      <c r="B65" s="167">
        <v>287</v>
      </c>
      <c r="C65" s="168">
        <v>1007</v>
      </c>
      <c r="D65" s="168">
        <v>565</v>
      </c>
      <c r="E65" s="168">
        <v>442</v>
      </c>
      <c r="F65" s="169">
        <v>693832.79</v>
      </c>
      <c r="G65" s="169">
        <v>693832.79</v>
      </c>
      <c r="H65" s="169">
        <v>0</v>
      </c>
      <c r="I65" s="191">
        <v>0</v>
      </c>
      <c r="J65" s="167">
        <v>123</v>
      </c>
      <c r="K65" s="168">
        <v>123</v>
      </c>
      <c r="L65" s="168">
        <v>63</v>
      </c>
      <c r="M65" s="168">
        <v>60</v>
      </c>
      <c r="N65" s="169">
        <v>71278.600000000006</v>
      </c>
      <c r="O65" s="169">
        <v>71278.600000000006</v>
      </c>
      <c r="P65" s="169">
        <v>0</v>
      </c>
      <c r="Q65" s="192">
        <v>0</v>
      </c>
      <c r="R65" s="315"/>
      <c r="S65" s="315"/>
    </row>
    <row r="66" spans="1:19">
      <c r="A66" s="312" t="s">
        <v>444</v>
      </c>
      <c r="B66" s="167">
        <v>99</v>
      </c>
      <c r="C66" s="168">
        <v>260</v>
      </c>
      <c r="D66" s="168">
        <v>79</v>
      </c>
      <c r="E66" s="168">
        <v>181</v>
      </c>
      <c r="F66" s="169">
        <v>167014.13</v>
      </c>
      <c r="G66" s="169">
        <v>167014.13</v>
      </c>
      <c r="H66" s="169">
        <v>0</v>
      </c>
      <c r="I66" s="191">
        <v>0</v>
      </c>
      <c r="J66" s="167">
        <v>70</v>
      </c>
      <c r="K66" s="168">
        <v>70</v>
      </c>
      <c r="L66" s="168">
        <v>24</v>
      </c>
      <c r="M66" s="168">
        <v>46</v>
      </c>
      <c r="N66" s="169">
        <v>42107.86</v>
      </c>
      <c r="O66" s="169">
        <v>42107.86</v>
      </c>
      <c r="P66" s="169">
        <v>0</v>
      </c>
      <c r="Q66" s="192">
        <v>0</v>
      </c>
      <c r="R66" s="315"/>
      <c r="S66" s="315"/>
    </row>
    <row r="67" spans="1:19">
      <c r="A67" s="312" t="s">
        <v>445</v>
      </c>
      <c r="B67" s="167">
        <v>31</v>
      </c>
      <c r="C67" s="168">
        <v>56</v>
      </c>
      <c r="D67" s="168">
        <v>18</v>
      </c>
      <c r="E67" s="168">
        <v>38</v>
      </c>
      <c r="F67" s="169">
        <v>39763.54</v>
      </c>
      <c r="G67" s="169">
        <v>39763.54</v>
      </c>
      <c r="H67" s="169">
        <v>0</v>
      </c>
      <c r="I67" s="191">
        <v>0</v>
      </c>
      <c r="J67" s="167">
        <v>14</v>
      </c>
      <c r="K67" s="168">
        <v>14</v>
      </c>
      <c r="L67" s="168">
        <v>3</v>
      </c>
      <c r="M67" s="168">
        <v>11</v>
      </c>
      <c r="N67" s="169">
        <v>6359.72</v>
      </c>
      <c r="O67" s="169">
        <v>6359.72</v>
      </c>
      <c r="P67" s="169">
        <v>0</v>
      </c>
      <c r="Q67" s="192">
        <v>0</v>
      </c>
      <c r="R67" s="315"/>
      <c r="S67" s="315"/>
    </row>
    <row r="68" spans="1:19">
      <c r="A68" s="312" t="s">
        <v>446</v>
      </c>
      <c r="B68" s="167">
        <v>17</v>
      </c>
      <c r="C68" s="168">
        <v>39</v>
      </c>
      <c r="D68" s="168">
        <v>5</v>
      </c>
      <c r="E68" s="168">
        <v>34</v>
      </c>
      <c r="F68" s="169">
        <v>18285.990000000002</v>
      </c>
      <c r="G68" s="169">
        <v>18285.990000000002</v>
      </c>
      <c r="H68" s="169">
        <v>0</v>
      </c>
      <c r="I68" s="191">
        <v>0</v>
      </c>
      <c r="J68" s="167">
        <v>35</v>
      </c>
      <c r="K68" s="168">
        <v>35</v>
      </c>
      <c r="L68" s="168">
        <v>20</v>
      </c>
      <c r="M68" s="168">
        <v>15</v>
      </c>
      <c r="N68" s="169">
        <v>18390.87</v>
      </c>
      <c r="O68" s="169">
        <v>18390.87</v>
      </c>
      <c r="P68" s="169">
        <v>0</v>
      </c>
      <c r="Q68" s="192">
        <v>0</v>
      </c>
      <c r="R68" s="315"/>
      <c r="S68" s="315"/>
    </row>
    <row r="69" spans="1:19" ht="13.5">
      <c r="A69" s="316" t="s">
        <v>447</v>
      </c>
      <c r="B69" s="171">
        <f>SUM(B56:B68)</f>
        <v>975</v>
      </c>
      <c r="C69" s="172">
        <f t="shared" ref="C69:Q69" si="5">SUM(C56:C68)</f>
        <v>2984</v>
      </c>
      <c r="D69" s="172">
        <f t="shared" si="5"/>
        <v>1066</v>
      </c>
      <c r="E69" s="172">
        <f t="shared" si="5"/>
        <v>1918</v>
      </c>
      <c r="F69" s="173">
        <f t="shared" si="5"/>
        <v>1960977.9400000002</v>
      </c>
      <c r="G69" s="173">
        <f t="shared" si="5"/>
        <v>1959981.97</v>
      </c>
      <c r="H69" s="173">
        <f t="shared" si="5"/>
        <v>995.97</v>
      </c>
      <c r="I69" s="194">
        <f t="shared" si="5"/>
        <v>1</v>
      </c>
      <c r="J69" s="171">
        <f t="shared" si="5"/>
        <v>538</v>
      </c>
      <c r="K69" s="172">
        <f t="shared" si="5"/>
        <v>538</v>
      </c>
      <c r="L69" s="172">
        <f t="shared" si="5"/>
        <v>218</v>
      </c>
      <c r="M69" s="172">
        <f t="shared" si="5"/>
        <v>320</v>
      </c>
      <c r="N69" s="173">
        <f t="shared" si="5"/>
        <v>315048.57999999996</v>
      </c>
      <c r="O69" s="173">
        <f t="shared" si="5"/>
        <v>315048.57999999996</v>
      </c>
      <c r="P69" s="173">
        <f t="shared" si="5"/>
        <v>0</v>
      </c>
      <c r="Q69" s="195">
        <f t="shared" si="5"/>
        <v>0</v>
      </c>
      <c r="R69" s="317"/>
      <c r="S69" s="317"/>
    </row>
    <row r="70" spans="1:19">
      <c r="A70" s="312" t="s">
        <v>448</v>
      </c>
      <c r="B70" s="167">
        <v>77</v>
      </c>
      <c r="C70" s="168">
        <v>164</v>
      </c>
      <c r="D70" s="168">
        <v>33</v>
      </c>
      <c r="E70" s="168">
        <v>131</v>
      </c>
      <c r="F70" s="169">
        <v>101027.49</v>
      </c>
      <c r="G70" s="169">
        <v>101027.49</v>
      </c>
      <c r="H70" s="169">
        <v>0</v>
      </c>
      <c r="I70" s="191">
        <v>0</v>
      </c>
      <c r="J70" s="167">
        <v>30</v>
      </c>
      <c r="K70" s="168">
        <v>31</v>
      </c>
      <c r="L70" s="168">
        <v>4</v>
      </c>
      <c r="M70" s="168">
        <v>27</v>
      </c>
      <c r="N70" s="169">
        <v>14698.92</v>
      </c>
      <c r="O70" s="169">
        <v>14698.92</v>
      </c>
      <c r="P70" s="169">
        <v>0</v>
      </c>
      <c r="Q70" s="192">
        <v>0</v>
      </c>
      <c r="R70" s="315"/>
      <c r="S70" s="315"/>
    </row>
    <row r="71" spans="1:19">
      <c r="A71" s="312" t="s">
        <v>449</v>
      </c>
      <c r="B71" s="167">
        <v>61</v>
      </c>
      <c r="C71" s="168">
        <v>123</v>
      </c>
      <c r="D71" s="168">
        <v>40</v>
      </c>
      <c r="E71" s="168">
        <v>83</v>
      </c>
      <c r="F71" s="169">
        <v>55929.630000000005</v>
      </c>
      <c r="G71" s="169">
        <v>55929.630000000005</v>
      </c>
      <c r="H71" s="169">
        <v>0</v>
      </c>
      <c r="I71" s="191">
        <v>0</v>
      </c>
      <c r="J71" s="167">
        <v>10</v>
      </c>
      <c r="K71" s="168">
        <v>10</v>
      </c>
      <c r="L71" s="168">
        <v>4</v>
      </c>
      <c r="M71" s="168">
        <v>6</v>
      </c>
      <c r="N71" s="169">
        <v>4904.41</v>
      </c>
      <c r="O71" s="169">
        <v>4904.41</v>
      </c>
      <c r="P71" s="169">
        <v>0</v>
      </c>
      <c r="Q71" s="192">
        <v>0</v>
      </c>
      <c r="R71" s="315"/>
      <c r="S71" s="315"/>
    </row>
    <row r="72" spans="1:19">
      <c r="A72" s="312" t="s">
        <v>450</v>
      </c>
      <c r="B72" s="167">
        <v>61</v>
      </c>
      <c r="C72" s="168">
        <v>131</v>
      </c>
      <c r="D72" s="168">
        <v>25</v>
      </c>
      <c r="E72" s="168">
        <v>106</v>
      </c>
      <c r="F72" s="169">
        <v>56470.43</v>
      </c>
      <c r="G72" s="169">
        <v>56470.43</v>
      </c>
      <c r="H72" s="169">
        <v>0</v>
      </c>
      <c r="I72" s="191">
        <v>0</v>
      </c>
      <c r="J72" s="167">
        <v>47</v>
      </c>
      <c r="K72" s="168">
        <v>47</v>
      </c>
      <c r="L72" s="168">
        <v>12</v>
      </c>
      <c r="M72" s="168">
        <v>35</v>
      </c>
      <c r="N72" s="169">
        <v>28860.880000000001</v>
      </c>
      <c r="O72" s="169">
        <v>28860.880000000001</v>
      </c>
      <c r="P72" s="169">
        <v>0</v>
      </c>
      <c r="Q72" s="192">
        <v>0</v>
      </c>
      <c r="R72" s="315"/>
      <c r="S72" s="315"/>
    </row>
    <row r="73" spans="1:19">
      <c r="A73" s="312" t="s">
        <v>451</v>
      </c>
      <c r="B73" s="167">
        <v>119</v>
      </c>
      <c r="C73" s="168">
        <v>242</v>
      </c>
      <c r="D73" s="168">
        <v>129</v>
      </c>
      <c r="E73" s="168">
        <v>113</v>
      </c>
      <c r="F73" s="169">
        <v>210427.51</v>
      </c>
      <c r="G73" s="169">
        <v>210427.51</v>
      </c>
      <c r="H73" s="169">
        <v>0</v>
      </c>
      <c r="I73" s="191">
        <v>0</v>
      </c>
      <c r="J73" s="167">
        <v>20</v>
      </c>
      <c r="K73" s="168">
        <v>20</v>
      </c>
      <c r="L73" s="168">
        <v>15</v>
      </c>
      <c r="M73" s="168">
        <v>5</v>
      </c>
      <c r="N73" s="169">
        <v>10796</v>
      </c>
      <c r="O73" s="169">
        <v>10796</v>
      </c>
      <c r="P73" s="169">
        <v>0</v>
      </c>
      <c r="Q73" s="192">
        <v>0</v>
      </c>
      <c r="R73" s="315"/>
      <c r="S73" s="315"/>
    </row>
    <row r="74" spans="1:19">
      <c r="A74" s="312" t="s">
        <v>452</v>
      </c>
      <c r="B74" s="167">
        <v>39</v>
      </c>
      <c r="C74" s="168">
        <v>193</v>
      </c>
      <c r="D74" s="168">
        <v>44</v>
      </c>
      <c r="E74" s="168">
        <v>149</v>
      </c>
      <c r="F74" s="169">
        <v>76515.72</v>
      </c>
      <c r="G74" s="169">
        <v>74394.87</v>
      </c>
      <c r="H74" s="169">
        <v>2120.85</v>
      </c>
      <c r="I74" s="191">
        <v>7</v>
      </c>
      <c r="J74" s="167">
        <v>0</v>
      </c>
      <c r="K74" s="168">
        <v>0</v>
      </c>
      <c r="L74" s="168">
        <v>0</v>
      </c>
      <c r="M74" s="168">
        <v>0</v>
      </c>
      <c r="N74" s="169">
        <v>0</v>
      </c>
      <c r="O74" s="169">
        <v>0</v>
      </c>
      <c r="P74" s="169">
        <v>0</v>
      </c>
      <c r="Q74" s="192">
        <v>0</v>
      </c>
      <c r="R74" s="315"/>
      <c r="S74" s="315"/>
    </row>
    <row r="75" spans="1:19">
      <c r="A75" s="312" t="s">
        <v>453</v>
      </c>
      <c r="B75" s="167">
        <v>52</v>
      </c>
      <c r="C75" s="168">
        <v>78</v>
      </c>
      <c r="D75" s="168">
        <v>21</v>
      </c>
      <c r="E75" s="168">
        <v>57</v>
      </c>
      <c r="F75" s="169">
        <v>55335.07</v>
      </c>
      <c r="G75" s="169">
        <v>55335.07</v>
      </c>
      <c r="H75" s="169">
        <v>0</v>
      </c>
      <c r="I75" s="191">
        <v>0</v>
      </c>
      <c r="J75" s="167">
        <v>18</v>
      </c>
      <c r="K75" s="168">
        <v>18</v>
      </c>
      <c r="L75" s="168">
        <v>0</v>
      </c>
      <c r="M75" s="168">
        <v>18</v>
      </c>
      <c r="N75" s="169">
        <v>7927.92</v>
      </c>
      <c r="O75" s="169">
        <v>7927.92</v>
      </c>
      <c r="P75" s="169">
        <v>0</v>
      </c>
      <c r="Q75" s="192">
        <v>0</v>
      </c>
      <c r="R75" s="315"/>
      <c r="S75" s="315"/>
    </row>
    <row r="76" spans="1:19">
      <c r="A76" s="312" t="s">
        <v>454</v>
      </c>
      <c r="B76" s="167">
        <v>308</v>
      </c>
      <c r="C76" s="168">
        <v>1066</v>
      </c>
      <c r="D76" s="168">
        <v>273</v>
      </c>
      <c r="E76" s="168">
        <v>793</v>
      </c>
      <c r="F76" s="169">
        <v>571764.38</v>
      </c>
      <c r="G76" s="169">
        <v>571764.38</v>
      </c>
      <c r="H76" s="169">
        <v>0</v>
      </c>
      <c r="I76" s="191">
        <v>0</v>
      </c>
      <c r="J76" s="167">
        <v>106</v>
      </c>
      <c r="K76" s="168">
        <v>106</v>
      </c>
      <c r="L76" s="168">
        <v>48</v>
      </c>
      <c r="M76" s="168">
        <v>58</v>
      </c>
      <c r="N76" s="169">
        <v>60204.82</v>
      </c>
      <c r="O76" s="169">
        <v>60204.82</v>
      </c>
      <c r="P76" s="169">
        <v>0</v>
      </c>
      <c r="Q76" s="192">
        <v>0</v>
      </c>
      <c r="R76" s="315"/>
      <c r="S76" s="315"/>
    </row>
    <row r="77" spans="1:19">
      <c r="A77" s="312" t="s">
        <v>455</v>
      </c>
      <c r="B77" s="167">
        <v>56</v>
      </c>
      <c r="C77" s="168">
        <v>108</v>
      </c>
      <c r="D77" s="168">
        <v>15</v>
      </c>
      <c r="E77" s="168">
        <v>93</v>
      </c>
      <c r="F77" s="169">
        <v>67155.570000000007</v>
      </c>
      <c r="G77" s="169">
        <v>67155.570000000007</v>
      </c>
      <c r="H77" s="169">
        <v>0</v>
      </c>
      <c r="I77" s="191">
        <v>0</v>
      </c>
      <c r="J77" s="167">
        <v>19</v>
      </c>
      <c r="K77" s="168">
        <v>19</v>
      </c>
      <c r="L77" s="168">
        <v>6</v>
      </c>
      <c r="M77" s="168">
        <v>13</v>
      </c>
      <c r="N77" s="169">
        <v>8559.2900000000009</v>
      </c>
      <c r="O77" s="169">
        <v>8559.2900000000009</v>
      </c>
      <c r="P77" s="169">
        <v>0</v>
      </c>
      <c r="Q77" s="192">
        <v>0</v>
      </c>
      <c r="R77" s="315"/>
      <c r="S77" s="315"/>
    </row>
    <row r="78" spans="1:19">
      <c r="A78" s="312" t="s">
        <v>456</v>
      </c>
      <c r="B78" s="167">
        <v>7</v>
      </c>
      <c r="C78" s="168">
        <v>44</v>
      </c>
      <c r="D78" s="168">
        <v>0</v>
      </c>
      <c r="E78" s="168">
        <v>44</v>
      </c>
      <c r="F78" s="169">
        <v>21338.03</v>
      </c>
      <c r="G78" s="169">
        <v>21338.03</v>
      </c>
      <c r="H78" s="169">
        <v>0</v>
      </c>
      <c r="I78" s="191">
        <v>0</v>
      </c>
      <c r="J78" s="167">
        <v>4</v>
      </c>
      <c r="K78" s="168">
        <v>4</v>
      </c>
      <c r="L78" s="168">
        <v>4</v>
      </c>
      <c r="M78" s="168">
        <v>0</v>
      </c>
      <c r="N78" s="169">
        <v>733.48</v>
      </c>
      <c r="O78" s="169">
        <v>733.48</v>
      </c>
      <c r="P78" s="169">
        <v>0</v>
      </c>
      <c r="Q78" s="192">
        <v>0</v>
      </c>
      <c r="R78" s="315"/>
      <c r="S78" s="315"/>
    </row>
    <row r="79" spans="1:19">
      <c r="A79" s="312" t="s">
        <v>457</v>
      </c>
      <c r="B79" s="167">
        <v>290</v>
      </c>
      <c r="C79" s="168">
        <v>411</v>
      </c>
      <c r="D79" s="168">
        <v>105</v>
      </c>
      <c r="E79" s="168">
        <v>306</v>
      </c>
      <c r="F79" s="169">
        <v>263789.22000000003</v>
      </c>
      <c r="G79" s="169">
        <v>263789.22000000003</v>
      </c>
      <c r="H79" s="169">
        <v>0</v>
      </c>
      <c r="I79" s="191">
        <v>0</v>
      </c>
      <c r="J79" s="167">
        <v>120</v>
      </c>
      <c r="K79" s="168">
        <v>120</v>
      </c>
      <c r="L79" s="168">
        <v>34</v>
      </c>
      <c r="M79" s="168">
        <v>86</v>
      </c>
      <c r="N79" s="169">
        <v>71198.710000000006</v>
      </c>
      <c r="O79" s="169">
        <v>71198.710000000006</v>
      </c>
      <c r="P79" s="169">
        <v>0</v>
      </c>
      <c r="Q79" s="192">
        <v>0</v>
      </c>
      <c r="R79" s="315"/>
      <c r="S79" s="315"/>
    </row>
    <row r="80" spans="1:19">
      <c r="A80" s="312" t="s">
        <v>458</v>
      </c>
      <c r="B80" s="167">
        <v>160</v>
      </c>
      <c r="C80" s="168">
        <v>228</v>
      </c>
      <c r="D80" s="168">
        <v>48</v>
      </c>
      <c r="E80" s="168">
        <v>180</v>
      </c>
      <c r="F80" s="169">
        <v>99839.46</v>
      </c>
      <c r="G80" s="169">
        <v>99839.46</v>
      </c>
      <c r="H80" s="169">
        <v>0</v>
      </c>
      <c r="I80" s="191">
        <v>0</v>
      </c>
      <c r="J80" s="167">
        <v>39</v>
      </c>
      <c r="K80" s="168">
        <v>39</v>
      </c>
      <c r="L80" s="168">
        <v>7</v>
      </c>
      <c r="M80" s="168">
        <v>32</v>
      </c>
      <c r="N80" s="169">
        <v>21697.759999999998</v>
      </c>
      <c r="O80" s="169">
        <v>21697.759999999998</v>
      </c>
      <c r="P80" s="169">
        <v>0</v>
      </c>
      <c r="Q80" s="192">
        <v>0</v>
      </c>
      <c r="R80" s="315"/>
      <c r="S80" s="315"/>
    </row>
    <row r="81" spans="1:19">
      <c r="A81" s="312" t="s">
        <v>459</v>
      </c>
      <c r="B81" s="167">
        <v>0</v>
      </c>
      <c r="C81" s="168">
        <v>0</v>
      </c>
      <c r="D81" s="168">
        <v>0</v>
      </c>
      <c r="E81" s="168">
        <v>0</v>
      </c>
      <c r="F81" s="169">
        <v>0</v>
      </c>
      <c r="G81" s="169">
        <v>0</v>
      </c>
      <c r="H81" s="169">
        <v>0</v>
      </c>
      <c r="I81" s="191">
        <v>0</v>
      </c>
      <c r="J81" s="167">
        <v>0</v>
      </c>
      <c r="K81" s="168">
        <v>0</v>
      </c>
      <c r="L81" s="168">
        <v>0</v>
      </c>
      <c r="M81" s="168">
        <v>0</v>
      </c>
      <c r="N81" s="169">
        <v>0</v>
      </c>
      <c r="O81" s="169">
        <v>0</v>
      </c>
      <c r="P81" s="169">
        <v>0</v>
      </c>
      <c r="Q81" s="192">
        <v>0</v>
      </c>
      <c r="R81" s="315"/>
      <c r="S81" s="315"/>
    </row>
    <row r="82" spans="1:19">
      <c r="A82" s="312" t="s">
        <v>460</v>
      </c>
      <c r="B82" s="167">
        <v>315</v>
      </c>
      <c r="C82" s="168">
        <v>544</v>
      </c>
      <c r="D82" s="168">
        <v>159</v>
      </c>
      <c r="E82" s="168">
        <v>385</v>
      </c>
      <c r="F82" s="169">
        <v>358950.32999999996</v>
      </c>
      <c r="G82" s="169">
        <v>358050.4</v>
      </c>
      <c r="H82" s="169">
        <v>899.93</v>
      </c>
      <c r="I82" s="191">
        <v>22</v>
      </c>
      <c r="J82" s="167">
        <v>134</v>
      </c>
      <c r="K82" s="168">
        <v>134</v>
      </c>
      <c r="L82" s="168">
        <v>51</v>
      </c>
      <c r="M82" s="168">
        <v>83</v>
      </c>
      <c r="N82" s="169">
        <v>66755.850000000006</v>
      </c>
      <c r="O82" s="169">
        <v>66755.850000000006</v>
      </c>
      <c r="P82" s="169">
        <v>0</v>
      </c>
      <c r="Q82" s="192">
        <v>0</v>
      </c>
      <c r="R82" s="315"/>
      <c r="S82" s="315"/>
    </row>
    <row r="83" spans="1:19" ht="13.5">
      <c r="A83" s="316" t="s">
        <v>461</v>
      </c>
      <c r="B83" s="171">
        <f>SUM(B70:B82)</f>
        <v>1545</v>
      </c>
      <c r="C83" s="172">
        <f t="shared" ref="C83:Q83" si="6">SUM(C70:C82)</f>
        <v>3332</v>
      </c>
      <c r="D83" s="172">
        <f t="shared" si="6"/>
        <v>892</v>
      </c>
      <c r="E83" s="172">
        <f t="shared" si="6"/>
        <v>2440</v>
      </c>
      <c r="F83" s="173">
        <f t="shared" si="6"/>
        <v>1938542.8399999999</v>
      </c>
      <c r="G83" s="173">
        <f t="shared" si="6"/>
        <v>1935522.06</v>
      </c>
      <c r="H83" s="173">
        <f t="shared" si="6"/>
        <v>3020.7799999999997</v>
      </c>
      <c r="I83" s="194">
        <f t="shared" si="6"/>
        <v>29</v>
      </c>
      <c r="J83" s="171">
        <f t="shared" si="6"/>
        <v>547</v>
      </c>
      <c r="K83" s="172">
        <f t="shared" si="6"/>
        <v>548</v>
      </c>
      <c r="L83" s="172">
        <f t="shared" si="6"/>
        <v>185</v>
      </c>
      <c r="M83" s="172">
        <f t="shared" si="6"/>
        <v>363</v>
      </c>
      <c r="N83" s="173">
        <f t="shared" si="6"/>
        <v>296338.04000000004</v>
      </c>
      <c r="O83" s="173">
        <f t="shared" si="6"/>
        <v>296338.04000000004</v>
      </c>
      <c r="P83" s="173">
        <f t="shared" si="6"/>
        <v>0</v>
      </c>
      <c r="Q83" s="195">
        <f t="shared" si="6"/>
        <v>0</v>
      </c>
      <c r="R83" s="317"/>
      <c r="S83" s="317"/>
    </row>
    <row r="84" spans="1:19">
      <c r="A84" s="312" t="s">
        <v>462</v>
      </c>
      <c r="B84" s="167">
        <v>45</v>
      </c>
      <c r="C84" s="168">
        <v>73</v>
      </c>
      <c r="D84" s="168">
        <v>16</v>
      </c>
      <c r="E84" s="168">
        <v>57</v>
      </c>
      <c r="F84" s="169">
        <v>51440.92</v>
      </c>
      <c r="G84" s="169">
        <v>51440.92</v>
      </c>
      <c r="H84" s="169">
        <v>0</v>
      </c>
      <c r="I84" s="191">
        <v>0</v>
      </c>
      <c r="J84" s="167">
        <v>40</v>
      </c>
      <c r="K84" s="168">
        <v>40</v>
      </c>
      <c r="L84" s="168">
        <v>5</v>
      </c>
      <c r="M84" s="168">
        <v>35</v>
      </c>
      <c r="N84" s="169">
        <v>16155.279999999999</v>
      </c>
      <c r="O84" s="169">
        <v>16155.279999999999</v>
      </c>
      <c r="P84" s="169">
        <v>0</v>
      </c>
      <c r="Q84" s="192">
        <v>0</v>
      </c>
      <c r="R84" s="315"/>
      <c r="S84" s="315"/>
    </row>
    <row r="85" spans="1:19">
      <c r="A85" s="312" t="s">
        <v>463</v>
      </c>
      <c r="B85" s="167">
        <v>136</v>
      </c>
      <c r="C85" s="168">
        <v>352</v>
      </c>
      <c r="D85" s="168">
        <v>138</v>
      </c>
      <c r="E85" s="168">
        <v>214</v>
      </c>
      <c r="F85" s="169">
        <v>277392.75</v>
      </c>
      <c r="G85" s="169">
        <v>277392.75</v>
      </c>
      <c r="H85" s="169">
        <v>0</v>
      </c>
      <c r="I85" s="191">
        <v>0</v>
      </c>
      <c r="J85" s="167">
        <v>33</v>
      </c>
      <c r="K85" s="168">
        <v>33</v>
      </c>
      <c r="L85" s="168">
        <v>12</v>
      </c>
      <c r="M85" s="168">
        <v>21</v>
      </c>
      <c r="N85" s="169">
        <v>21782.97</v>
      </c>
      <c r="O85" s="169">
        <v>21782.97</v>
      </c>
      <c r="P85" s="169">
        <v>0</v>
      </c>
      <c r="Q85" s="192">
        <v>0</v>
      </c>
      <c r="R85" s="315"/>
      <c r="S85" s="315"/>
    </row>
    <row r="86" spans="1:19">
      <c r="A86" s="312" t="s">
        <v>464</v>
      </c>
      <c r="B86" s="167">
        <v>46</v>
      </c>
      <c r="C86" s="168">
        <v>164</v>
      </c>
      <c r="D86" s="168">
        <v>32</v>
      </c>
      <c r="E86" s="168">
        <v>132</v>
      </c>
      <c r="F86" s="169">
        <v>104853.72</v>
      </c>
      <c r="G86" s="169">
        <v>104853.72</v>
      </c>
      <c r="H86" s="169">
        <v>0</v>
      </c>
      <c r="I86" s="191">
        <v>0</v>
      </c>
      <c r="J86" s="167">
        <v>12</v>
      </c>
      <c r="K86" s="168">
        <v>12</v>
      </c>
      <c r="L86" s="168">
        <v>0</v>
      </c>
      <c r="M86" s="168">
        <v>12</v>
      </c>
      <c r="N86" s="169">
        <v>6501.26</v>
      </c>
      <c r="O86" s="169">
        <v>6501.26</v>
      </c>
      <c r="P86" s="169">
        <v>0</v>
      </c>
      <c r="Q86" s="192">
        <v>0</v>
      </c>
      <c r="R86" s="315"/>
      <c r="S86" s="315"/>
    </row>
    <row r="87" spans="1:19">
      <c r="A87" s="312" t="s">
        <v>465</v>
      </c>
      <c r="B87" s="167">
        <v>4</v>
      </c>
      <c r="C87" s="168">
        <v>24</v>
      </c>
      <c r="D87" s="168">
        <v>12</v>
      </c>
      <c r="E87" s="168">
        <v>12</v>
      </c>
      <c r="F87" s="169">
        <v>22056.79</v>
      </c>
      <c r="G87" s="169">
        <v>22056.79</v>
      </c>
      <c r="H87" s="169">
        <v>0</v>
      </c>
      <c r="I87" s="191">
        <v>0</v>
      </c>
      <c r="J87" s="167">
        <v>8</v>
      </c>
      <c r="K87" s="168">
        <v>8</v>
      </c>
      <c r="L87" s="168">
        <v>4</v>
      </c>
      <c r="M87" s="168">
        <v>4</v>
      </c>
      <c r="N87" s="169">
        <v>7453.8099999999995</v>
      </c>
      <c r="O87" s="169">
        <v>7453.8099999999995</v>
      </c>
      <c r="P87" s="169">
        <v>0</v>
      </c>
      <c r="Q87" s="192">
        <v>0</v>
      </c>
      <c r="R87" s="315"/>
      <c r="S87" s="315"/>
    </row>
    <row r="88" spans="1:19">
      <c r="A88" s="312" t="s">
        <v>466</v>
      </c>
      <c r="B88" s="167">
        <v>70</v>
      </c>
      <c r="C88" s="168">
        <v>303</v>
      </c>
      <c r="D88" s="168">
        <v>113</v>
      </c>
      <c r="E88" s="168">
        <v>190</v>
      </c>
      <c r="F88" s="169">
        <v>214922.84</v>
      </c>
      <c r="G88" s="169">
        <v>214922.84</v>
      </c>
      <c r="H88" s="169">
        <v>0</v>
      </c>
      <c r="I88" s="191">
        <v>0</v>
      </c>
      <c r="J88" s="167">
        <v>12</v>
      </c>
      <c r="K88" s="168">
        <v>12</v>
      </c>
      <c r="L88" s="168">
        <v>4</v>
      </c>
      <c r="M88" s="168">
        <v>8</v>
      </c>
      <c r="N88" s="169">
        <v>8171.76</v>
      </c>
      <c r="O88" s="169">
        <v>8171.76</v>
      </c>
      <c r="P88" s="169">
        <v>0</v>
      </c>
      <c r="Q88" s="192">
        <v>0</v>
      </c>
      <c r="R88" s="315"/>
      <c r="S88" s="315"/>
    </row>
    <row r="89" spans="1:19">
      <c r="A89" s="312" t="s">
        <v>467</v>
      </c>
      <c r="B89" s="167">
        <v>55</v>
      </c>
      <c r="C89" s="168">
        <v>82</v>
      </c>
      <c r="D89" s="168">
        <v>11</v>
      </c>
      <c r="E89" s="168">
        <v>71</v>
      </c>
      <c r="F89" s="169">
        <v>55477.55</v>
      </c>
      <c r="G89" s="169">
        <v>55477.55</v>
      </c>
      <c r="H89" s="169">
        <v>0</v>
      </c>
      <c r="I89" s="191">
        <v>0</v>
      </c>
      <c r="J89" s="167">
        <v>14</v>
      </c>
      <c r="K89" s="168">
        <v>14</v>
      </c>
      <c r="L89" s="168">
        <v>8</v>
      </c>
      <c r="M89" s="168">
        <v>6</v>
      </c>
      <c r="N89" s="169">
        <v>10599.93</v>
      </c>
      <c r="O89" s="169">
        <v>10599.93</v>
      </c>
      <c r="P89" s="169">
        <v>0</v>
      </c>
      <c r="Q89" s="192">
        <v>0</v>
      </c>
      <c r="R89" s="315"/>
      <c r="S89" s="315"/>
    </row>
    <row r="90" spans="1:19">
      <c r="A90" s="312" t="s">
        <v>468</v>
      </c>
      <c r="B90" s="167">
        <v>66</v>
      </c>
      <c r="C90" s="168">
        <v>422</v>
      </c>
      <c r="D90" s="168">
        <v>55</v>
      </c>
      <c r="E90" s="168">
        <v>367</v>
      </c>
      <c r="F90" s="169">
        <v>243811.85</v>
      </c>
      <c r="G90" s="169">
        <v>243811.85</v>
      </c>
      <c r="H90" s="169">
        <v>0</v>
      </c>
      <c r="I90" s="191">
        <v>0</v>
      </c>
      <c r="J90" s="167">
        <v>24</v>
      </c>
      <c r="K90" s="168">
        <v>24</v>
      </c>
      <c r="L90" s="168">
        <v>13</v>
      </c>
      <c r="M90" s="168">
        <v>11</v>
      </c>
      <c r="N90" s="169">
        <v>11053.51</v>
      </c>
      <c r="O90" s="169">
        <v>11053.51</v>
      </c>
      <c r="P90" s="169">
        <v>0</v>
      </c>
      <c r="Q90" s="192">
        <v>0</v>
      </c>
      <c r="R90" s="315"/>
      <c r="S90" s="315"/>
    </row>
    <row r="91" spans="1:19">
      <c r="A91" s="312" t="s">
        <v>469</v>
      </c>
      <c r="B91" s="167">
        <v>45</v>
      </c>
      <c r="C91" s="168">
        <v>68</v>
      </c>
      <c r="D91" s="168">
        <v>30</v>
      </c>
      <c r="E91" s="168">
        <v>38</v>
      </c>
      <c r="F91" s="169">
        <v>45644.34</v>
      </c>
      <c r="G91" s="169">
        <v>45644.34</v>
      </c>
      <c r="H91" s="169">
        <v>0</v>
      </c>
      <c r="I91" s="191">
        <v>0</v>
      </c>
      <c r="J91" s="167">
        <v>18</v>
      </c>
      <c r="K91" s="168">
        <v>18</v>
      </c>
      <c r="L91" s="168">
        <v>7</v>
      </c>
      <c r="M91" s="168">
        <v>11</v>
      </c>
      <c r="N91" s="169">
        <v>7314.33</v>
      </c>
      <c r="O91" s="169">
        <v>7314.33</v>
      </c>
      <c r="P91" s="169">
        <v>0</v>
      </c>
      <c r="Q91" s="192">
        <v>0</v>
      </c>
      <c r="R91" s="315"/>
      <c r="S91" s="315"/>
    </row>
    <row r="92" spans="1:19">
      <c r="A92" s="312" t="s">
        <v>470</v>
      </c>
      <c r="B92" s="167">
        <v>19</v>
      </c>
      <c r="C92" s="168">
        <v>112</v>
      </c>
      <c r="D92" s="168">
        <v>30</v>
      </c>
      <c r="E92" s="168">
        <v>82</v>
      </c>
      <c r="F92" s="169">
        <v>61010.19</v>
      </c>
      <c r="G92" s="169">
        <v>61010.19</v>
      </c>
      <c r="H92" s="169">
        <v>0</v>
      </c>
      <c r="I92" s="191">
        <v>0</v>
      </c>
      <c r="J92" s="167">
        <v>1</v>
      </c>
      <c r="K92" s="168">
        <v>1</v>
      </c>
      <c r="L92" s="168">
        <v>1</v>
      </c>
      <c r="M92" s="168">
        <v>0</v>
      </c>
      <c r="N92" s="169">
        <v>60.9</v>
      </c>
      <c r="O92" s="169">
        <v>60.9</v>
      </c>
      <c r="P92" s="169">
        <v>0</v>
      </c>
      <c r="Q92" s="192">
        <v>0</v>
      </c>
      <c r="R92" s="315"/>
      <c r="S92" s="315"/>
    </row>
    <row r="93" spans="1:19">
      <c r="A93" s="312" t="s">
        <v>471</v>
      </c>
      <c r="B93" s="167">
        <v>163</v>
      </c>
      <c r="C93" s="168">
        <v>443</v>
      </c>
      <c r="D93" s="168">
        <v>107</v>
      </c>
      <c r="E93" s="168">
        <v>336</v>
      </c>
      <c r="F93" s="169">
        <v>278708.27999999997</v>
      </c>
      <c r="G93" s="169">
        <v>278708.27999999997</v>
      </c>
      <c r="H93" s="169">
        <v>0</v>
      </c>
      <c r="I93" s="191">
        <v>0</v>
      </c>
      <c r="J93" s="167">
        <v>79</v>
      </c>
      <c r="K93" s="168">
        <v>79</v>
      </c>
      <c r="L93" s="168">
        <v>29</v>
      </c>
      <c r="M93" s="168">
        <v>50</v>
      </c>
      <c r="N93" s="169">
        <v>43858.15</v>
      </c>
      <c r="O93" s="169">
        <v>43858.15</v>
      </c>
      <c r="P93" s="169">
        <v>0</v>
      </c>
      <c r="Q93" s="192">
        <v>0</v>
      </c>
      <c r="R93" s="315"/>
      <c r="S93" s="315"/>
    </row>
    <row r="94" spans="1:19">
      <c r="A94" s="312" t="s">
        <v>472</v>
      </c>
      <c r="B94" s="167">
        <v>236</v>
      </c>
      <c r="C94" s="168">
        <v>390</v>
      </c>
      <c r="D94" s="168">
        <v>120</v>
      </c>
      <c r="E94" s="168">
        <v>270</v>
      </c>
      <c r="F94" s="169">
        <v>242415.77</v>
      </c>
      <c r="G94" s="169">
        <v>242415.77</v>
      </c>
      <c r="H94" s="169">
        <v>0</v>
      </c>
      <c r="I94" s="191">
        <v>0</v>
      </c>
      <c r="J94" s="167">
        <v>41</v>
      </c>
      <c r="K94" s="168">
        <v>41</v>
      </c>
      <c r="L94" s="168">
        <v>10</v>
      </c>
      <c r="M94" s="168">
        <v>31</v>
      </c>
      <c r="N94" s="169">
        <v>22030.2</v>
      </c>
      <c r="O94" s="169">
        <v>22030.2</v>
      </c>
      <c r="P94" s="169">
        <v>0</v>
      </c>
      <c r="Q94" s="192">
        <v>0</v>
      </c>
      <c r="R94" s="315"/>
      <c r="S94" s="315"/>
    </row>
    <row r="95" spans="1:19" ht="14.25" thickBot="1">
      <c r="A95" s="368" t="s">
        <v>473</v>
      </c>
      <c r="B95" s="205">
        <f>SUM(B84:B94)</f>
        <v>885</v>
      </c>
      <c r="C95" s="204">
        <f t="shared" ref="C95:Q95" si="7">SUM(C84:C94)</f>
        <v>2433</v>
      </c>
      <c r="D95" s="204">
        <f t="shared" si="7"/>
        <v>664</v>
      </c>
      <c r="E95" s="204">
        <f t="shared" si="7"/>
        <v>1769</v>
      </c>
      <c r="F95" s="203">
        <f t="shared" si="7"/>
        <v>1597735</v>
      </c>
      <c r="G95" s="203">
        <f t="shared" si="7"/>
        <v>1597735</v>
      </c>
      <c r="H95" s="203">
        <f t="shared" si="7"/>
        <v>0</v>
      </c>
      <c r="I95" s="216">
        <f t="shared" si="7"/>
        <v>0</v>
      </c>
      <c r="J95" s="205">
        <f t="shared" si="7"/>
        <v>282</v>
      </c>
      <c r="K95" s="204">
        <f t="shared" si="7"/>
        <v>282</v>
      </c>
      <c r="L95" s="204">
        <f t="shared" si="7"/>
        <v>93</v>
      </c>
      <c r="M95" s="204">
        <f t="shared" si="7"/>
        <v>189</v>
      </c>
      <c r="N95" s="203">
        <f t="shared" si="7"/>
        <v>154982.1</v>
      </c>
      <c r="O95" s="203">
        <f t="shared" si="7"/>
        <v>154982.1</v>
      </c>
      <c r="P95" s="203">
        <f t="shared" si="7"/>
        <v>0</v>
      </c>
      <c r="Q95" s="206">
        <f t="shared" si="7"/>
        <v>0</v>
      </c>
      <c r="R95" s="317"/>
      <c r="S95" s="317"/>
    </row>
    <row r="96" spans="1:19" ht="14.25" thickBot="1">
      <c r="A96" s="369" t="s">
        <v>386</v>
      </c>
      <c r="B96" s="179">
        <f>B17+B25+B35+B43+B55+B69+B83+B95</f>
        <v>6955</v>
      </c>
      <c r="C96" s="180">
        <f>C17+C25+C35+C43+C55+C69+C83+C95</f>
        <v>17340</v>
      </c>
      <c r="D96" s="180">
        <f t="shared" ref="D96:Q96" si="8">D17+D25+D35+D43+D55+D69+D83+D95</f>
        <v>5414</v>
      </c>
      <c r="E96" s="180">
        <f t="shared" si="8"/>
        <v>11926</v>
      </c>
      <c r="F96" s="181">
        <f t="shared" si="8"/>
        <v>11495400.58</v>
      </c>
      <c r="G96" s="181">
        <f t="shared" si="8"/>
        <v>11489539.74</v>
      </c>
      <c r="H96" s="181">
        <f t="shared" si="8"/>
        <v>5860.84</v>
      </c>
      <c r="I96" s="230">
        <f t="shared" si="8"/>
        <v>46</v>
      </c>
      <c r="J96" s="179">
        <f t="shared" si="8"/>
        <v>3513</v>
      </c>
      <c r="K96" s="180">
        <f t="shared" si="8"/>
        <v>3546</v>
      </c>
      <c r="L96" s="180">
        <f t="shared" si="8"/>
        <v>1261</v>
      </c>
      <c r="M96" s="180">
        <f t="shared" si="8"/>
        <v>2285</v>
      </c>
      <c r="N96" s="181">
        <f t="shared" si="8"/>
        <v>1874313.8900000001</v>
      </c>
      <c r="O96" s="181">
        <f t="shared" si="8"/>
        <v>1873892.3900000001</v>
      </c>
      <c r="P96" s="181">
        <f t="shared" si="8"/>
        <v>421.5</v>
      </c>
      <c r="Q96" s="209">
        <f t="shared" si="8"/>
        <v>1</v>
      </c>
      <c r="R96" s="322"/>
      <c r="S96" s="322"/>
    </row>
    <row r="97" spans="1:19">
      <c r="R97" s="311"/>
      <c r="S97" s="311"/>
    </row>
    <row r="98" spans="1:19">
      <c r="A98" s="44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11"/>
      <c r="S98" s="311"/>
    </row>
    <row r="99" spans="1:19">
      <c r="A99" s="1" t="s">
        <v>491</v>
      </c>
      <c r="B99" s="467">
        <f>B17</f>
        <v>367</v>
      </c>
      <c r="C99" s="467">
        <f t="shared" ref="C99:Q99" si="9">C17</f>
        <v>1241</v>
      </c>
      <c r="D99" s="467">
        <f t="shared" si="9"/>
        <v>750</v>
      </c>
      <c r="E99" s="467">
        <f t="shared" si="9"/>
        <v>491</v>
      </c>
      <c r="F99" s="468">
        <f t="shared" si="9"/>
        <v>953264.30999999994</v>
      </c>
      <c r="G99" s="468">
        <f t="shared" si="9"/>
        <v>953264.30999999994</v>
      </c>
      <c r="H99" s="468">
        <f t="shared" si="9"/>
        <v>0</v>
      </c>
      <c r="I99" s="467">
        <f t="shared" si="9"/>
        <v>0</v>
      </c>
      <c r="J99" s="467">
        <f t="shared" si="9"/>
        <v>207</v>
      </c>
      <c r="K99" s="467">
        <f t="shared" si="9"/>
        <v>207</v>
      </c>
      <c r="L99" s="467">
        <f t="shared" si="9"/>
        <v>121</v>
      </c>
      <c r="M99" s="467">
        <f t="shared" si="9"/>
        <v>86</v>
      </c>
      <c r="N99" s="468">
        <f t="shared" si="9"/>
        <v>133896.51999999999</v>
      </c>
      <c r="O99" s="468">
        <f t="shared" si="9"/>
        <v>133896.51999999999</v>
      </c>
      <c r="P99" s="468">
        <f t="shared" si="9"/>
        <v>0</v>
      </c>
      <c r="Q99" s="467">
        <f t="shared" si="9"/>
        <v>0</v>
      </c>
      <c r="R99" s="311"/>
      <c r="S99" s="311"/>
    </row>
    <row r="100" spans="1:19">
      <c r="A100" s="1" t="s">
        <v>386</v>
      </c>
      <c r="B100" s="467">
        <f>B96-B17</f>
        <v>6588</v>
      </c>
      <c r="C100" s="467">
        <f t="shared" ref="C100:Q100" si="10">C96-C17</f>
        <v>16099</v>
      </c>
      <c r="D100" s="467">
        <f t="shared" si="10"/>
        <v>4664</v>
      </c>
      <c r="E100" s="467">
        <f t="shared" si="10"/>
        <v>11435</v>
      </c>
      <c r="F100" s="468">
        <f t="shared" si="10"/>
        <v>10542136.27</v>
      </c>
      <c r="G100" s="468">
        <f t="shared" si="10"/>
        <v>10536275.43</v>
      </c>
      <c r="H100" s="468">
        <f t="shared" si="10"/>
        <v>5860.84</v>
      </c>
      <c r="I100" s="467">
        <f t="shared" si="10"/>
        <v>46</v>
      </c>
      <c r="J100" s="467">
        <f t="shared" si="10"/>
        <v>3306</v>
      </c>
      <c r="K100" s="467">
        <f t="shared" si="10"/>
        <v>3339</v>
      </c>
      <c r="L100" s="467">
        <f t="shared" si="10"/>
        <v>1140</v>
      </c>
      <c r="M100" s="467">
        <f t="shared" si="10"/>
        <v>2199</v>
      </c>
      <c r="N100" s="468">
        <f t="shared" si="10"/>
        <v>1740417.37</v>
      </c>
      <c r="O100" s="468">
        <f t="shared" si="10"/>
        <v>1739995.87</v>
      </c>
      <c r="P100" s="468">
        <f t="shared" si="10"/>
        <v>421.5</v>
      </c>
      <c r="Q100" s="467">
        <f t="shared" si="10"/>
        <v>1</v>
      </c>
      <c r="R100" s="311"/>
      <c r="S100" s="311"/>
    </row>
    <row r="101" spans="1:19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311"/>
      <c r="S101" s="311"/>
    </row>
    <row r="102" spans="1:19">
      <c r="R102" s="311"/>
      <c r="S102" s="311"/>
    </row>
    <row r="103" spans="1:19">
      <c r="C103" s="311"/>
      <c r="R103" s="311"/>
      <c r="S103" s="311"/>
    </row>
    <row r="104" spans="1:19">
      <c r="C104" s="351">
        <f>B96+J96</f>
        <v>10468</v>
      </c>
      <c r="R104" s="311"/>
      <c r="S104" s="311"/>
    </row>
    <row r="105" spans="1:19">
      <c r="R105" s="311"/>
      <c r="S105" s="311"/>
    </row>
    <row r="106" spans="1:19">
      <c r="R106" s="311"/>
      <c r="S106" s="311"/>
    </row>
    <row r="107" spans="1:19">
      <c r="R107" s="311"/>
      <c r="S107" s="311"/>
    </row>
    <row r="108" spans="1:19">
      <c r="C108" s="311">
        <f>C96+K96</f>
        <v>20886</v>
      </c>
      <c r="R108" s="311"/>
      <c r="S108" s="311"/>
    </row>
    <row r="109" spans="1:19">
      <c r="R109" s="311"/>
      <c r="S109" s="311"/>
    </row>
    <row r="110" spans="1:19">
      <c r="R110" s="311"/>
      <c r="S110" s="311"/>
    </row>
    <row r="111" spans="1:19">
      <c r="D111" s="311">
        <f>B96+J96</f>
        <v>10468</v>
      </c>
      <c r="R111" s="311"/>
      <c r="S111" s="311"/>
    </row>
    <row r="112" spans="1:19">
      <c r="R112" s="311"/>
      <c r="S112" s="311"/>
    </row>
    <row r="113" spans="6:19">
      <c r="R113" s="311"/>
      <c r="S113" s="311"/>
    </row>
    <row r="114" spans="6:19">
      <c r="F114" s="311">
        <f>C96+K96</f>
        <v>20886</v>
      </c>
      <c r="R114" s="311"/>
      <c r="S114" s="311"/>
    </row>
    <row r="115" spans="6:19">
      <c r="R115" s="311"/>
      <c r="S115" s="311"/>
    </row>
    <row r="116" spans="6:19">
      <c r="R116" s="311"/>
      <c r="S116" s="311"/>
    </row>
    <row r="117" spans="6:19">
      <c r="R117" s="311"/>
      <c r="S117" s="311"/>
    </row>
    <row r="118" spans="6:19">
      <c r="R118" s="311"/>
      <c r="S118" s="311"/>
    </row>
    <row r="119" spans="6:19">
      <c r="R119" s="311"/>
      <c r="S119" s="311"/>
    </row>
    <row r="120" spans="6:19">
      <c r="R120" s="311"/>
      <c r="S120" s="311"/>
    </row>
    <row r="121" spans="6:19">
      <c r="R121" s="311"/>
      <c r="S121" s="311"/>
    </row>
    <row r="122" spans="6:19">
      <c r="R122" s="311"/>
      <c r="S122" s="311"/>
    </row>
  </sheetData>
  <mergeCells count="25">
    <mergeCell ref="R5:R8"/>
    <mergeCell ref="S5:S8"/>
    <mergeCell ref="A4:A7"/>
    <mergeCell ref="G5:H5"/>
    <mergeCell ref="I5:I7"/>
    <mergeCell ref="B5:B7"/>
    <mergeCell ref="C5:C7"/>
    <mergeCell ref="D5:E5"/>
    <mergeCell ref="D6:D7"/>
    <mergeCell ref="E6:E7"/>
    <mergeCell ref="F5:F7"/>
    <mergeCell ref="G6:G7"/>
    <mergeCell ref="B4:I4"/>
    <mergeCell ref="H6:H7"/>
    <mergeCell ref="J4:Q4"/>
    <mergeCell ref="L5:M5"/>
    <mergeCell ref="O5:P5"/>
    <mergeCell ref="Q5:Q7"/>
    <mergeCell ref="J5:J7"/>
    <mergeCell ref="N5:N7"/>
    <mergeCell ref="O6:O7"/>
    <mergeCell ref="P6:P7"/>
    <mergeCell ref="L6:L7"/>
    <mergeCell ref="M6:M7"/>
    <mergeCell ref="K5:K7"/>
  </mergeCells>
  <phoneticPr fontId="17" type="noConversion"/>
  <conditionalFormatting sqref="C9:C96">
    <cfRule type="cellIs" dxfId="7" priority="8" operator="notEqual">
      <formula>$D9+$E9</formula>
    </cfRule>
  </conditionalFormatting>
  <conditionalFormatting sqref="F9:F96">
    <cfRule type="cellIs" dxfId="6" priority="7" operator="notEqual">
      <formula>$G9+$H9</formula>
    </cfRule>
  </conditionalFormatting>
  <conditionalFormatting sqref="K9:K96">
    <cfRule type="cellIs" dxfId="5" priority="6" operator="notEqual">
      <formula>$L9+$M9</formula>
    </cfRule>
  </conditionalFormatting>
  <conditionalFormatting sqref="N9:N96">
    <cfRule type="cellIs" dxfId="4" priority="5" operator="notEqual">
      <formula>$O9+$P9</formula>
    </cfRule>
  </conditionalFormatting>
  <conditionalFormatting sqref="C9:C96">
    <cfRule type="cellIs" dxfId="3" priority="4" operator="notEqual">
      <formula>$D9+$E9</formula>
    </cfRule>
  </conditionalFormatting>
  <conditionalFormatting sqref="F9:F96">
    <cfRule type="cellIs" dxfId="2" priority="3" operator="notEqual">
      <formula>$G9+$H9</formula>
    </cfRule>
  </conditionalFormatting>
  <conditionalFormatting sqref="K9:K96">
    <cfRule type="cellIs" dxfId="1" priority="2" operator="notEqual">
      <formula>$L9+$M9</formula>
    </cfRule>
  </conditionalFormatting>
  <conditionalFormatting sqref="N9:N96">
    <cfRule type="cellIs" dxfId="0" priority="1" operator="notEqual">
      <formula>$O9+$P9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34</vt:i4>
      </vt:variant>
    </vt:vector>
  </HeadingPairs>
  <TitlesOfParts>
    <vt:vector size="34" baseType="lpstr">
      <vt:lpstr>32</vt:lpstr>
      <vt:lpstr>43_7</vt:lpstr>
      <vt:lpstr>43_10</vt:lpstr>
      <vt:lpstr>43_11</vt:lpstr>
      <vt:lpstr>46UoZ</vt:lpstr>
      <vt:lpstr>46ZoZ</vt:lpstr>
      <vt:lpstr>47</vt:lpstr>
      <vt:lpstr>48b</vt:lpstr>
      <vt:lpstr>49</vt:lpstr>
      <vt:lpstr>49a</vt:lpstr>
      <vt:lpstr>50</vt:lpstr>
      <vt:lpstr>50a</vt:lpstr>
      <vt:lpstr>50b-c</vt:lpstr>
      <vt:lpstr>50d</vt:lpstr>
      <vt:lpstr>50e</vt:lpstr>
      <vt:lpstr>50g</vt:lpstr>
      <vt:lpstr>50i</vt:lpstr>
      <vt:lpstr>50j</vt:lpstr>
      <vt:lpstr>51</vt:lpstr>
      <vt:lpstr>51a</vt:lpstr>
      <vt:lpstr>52</vt:lpstr>
      <vt:lpstr>52a</vt:lpstr>
      <vt:lpstr>53</vt:lpstr>
      <vt:lpstr>53a</vt:lpstr>
      <vt:lpstr>53b</vt:lpstr>
      <vt:lpstr>53c</vt:lpstr>
      <vt:lpstr>54_v</vt:lpstr>
      <vt:lpstr>55a</vt:lpstr>
      <vt:lpstr>56</vt:lpstr>
      <vt:lpstr>56a</vt:lpstr>
      <vt:lpstr>57</vt:lpstr>
      <vt:lpstr>57a</vt:lpstr>
      <vt:lpstr>59</vt:lpstr>
      <vt:lpstr>60</vt:lpstr>
    </vt:vector>
  </TitlesOfParts>
  <Company>NUP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pc167</cp:lastModifiedBy>
  <cp:lastPrinted>2010-06-25T06:46:03Z</cp:lastPrinted>
  <dcterms:created xsi:type="dcterms:W3CDTF">2003-02-16T17:53:12Z</dcterms:created>
  <dcterms:modified xsi:type="dcterms:W3CDTF">2012-07-03T06:03:51Z</dcterms:modified>
</cp:coreProperties>
</file>